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cus\Documents\Code\"/>
    </mc:Choice>
  </mc:AlternateContent>
  <xr:revisionPtr revIDLastSave="0" documentId="13_ncr:1_{D1A137BD-3FCE-4359-BFB8-34D785A812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12" i="1" l="1"/>
  <c r="AE112" i="1"/>
  <c r="AD112" i="1"/>
  <c r="AA112" i="1"/>
  <c r="W112" i="1"/>
  <c r="S112" i="1"/>
  <c r="AF111" i="1"/>
  <c r="AE111" i="1"/>
  <c r="AD111" i="1"/>
  <c r="AA111" i="1"/>
  <c r="W111" i="1"/>
  <c r="S111" i="1"/>
  <c r="AF110" i="1"/>
  <c r="AE110" i="1"/>
  <c r="AD110" i="1"/>
  <c r="AA110" i="1"/>
  <c r="AC110" i="1" s="1"/>
  <c r="W110" i="1"/>
  <c r="S110" i="1"/>
  <c r="AF109" i="1"/>
  <c r="AE109" i="1"/>
  <c r="AD109" i="1"/>
  <c r="AA109" i="1"/>
  <c r="W109" i="1"/>
  <c r="S109" i="1"/>
  <c r="AF108" i="1"/>
  <c r="AE108" i="1"/>
  <c r="AD108" i="1"/>
  <c r="AA108" i="1"/>
  <c r="AC108" i="1" s="1"/>
  <c r="W108" i="1"/>
  <c r="S108" i="1"/>
  <c r="AF107" i="1"/>
  <c r="AE107" i="1"/>
  <c r="AD107" i="1"/>
  <c r="AA107" i="1"/>
  <c r="W107" i="1"/>
  <c r="S107" i="1"/>
  <c r="AF106" i="1"/>
  <c r="AE106" i="1"/>
  <c r="AD106" i="1"/>
  <c r="AA106" i="1"/>
  <c r="W106" i="1"/>
  <c r="S106" i="1"/>
  <c r="AF105" i="1"/>
  <c r="AE105" i="1"/>
  <c r="AD105" i="1"/>
  <c r="AA105" i="1"/>
  <c r="AC105" i="1" s="1"/>
  <c r="W105" i="1"/>
  <c r="S105" i="1"/>
  <c r="AF104" i="1"/>
  <c r="AE104" i="1"/>
  <c r="AD104" i="1"/>
  <c r="AA104" i="1"/>
  <c r="W104" i="1"/>
  <c r="S104" i="1"/>
  <c r="AF103" i="1"/>
  <c r="AE103" i="1"/>
  <c r="AD103" i="1"/>
  <c r="AA103" i="1"/>
  <c r="AC103" i="1" s="1"/>
  <c r="W103" i="1"/>
  <c r="S103" i="1"/>
  <c r="AF102" i="1"/>
  <c r="AE102" i="1"/>
  <c r="AD102" i="1"/>
  <c r="AA102" i="1"/>
  <c r="AC102" i="1" s="1"/>
  <c r="W102" i="1"/>
  <c r="S102" i="1"/>
  <c r="AF101" i="1"/>
  <c r="AE101" i="1"/>
  <c r="AD101" i="1"/>
  <c r="AA101" i="1"/>
  <c r="W101" i="1"/>
  <c r="S101" i="1"/>
  <c r="AF100" i="1"/>
  <c r="AE100" i="1"/>
  <c r="AD100" i="1"/>
  <c r="AA100" i="1"/>
  <c r="W100" i="1"/>
  <c r="S100" i="1"/>
  <c r="AF99" i="1"/>
  <c r="AE99" i="1"/>
  <c r="AD99" i="1"/>
  <c r="AA99" i="1"/>
  <c r="W99" i="1"/>
  <c r="S99" i="1"/>
  <c r="AF98" i="1"/>
  <c r="AE98" i="1"/>
  <c r="AD98" i="1"/>
  <c r="AA98" i="1"/>
  <c r="W98" i="1"/>
  <c r="S98" i="1" s="1"/>
  <c r="AF97" i="1"/>
  <c r="AE97" i="1"/>
  <c r="AD97" i="1"/>
  <c r="AA97" i="1"/>
  <c r="AC97" i="1" s="1"/>
  <c r="W97" i="1"/>
  <c r="S97" i="1" s="1"/>
  <c r="AF96" i="1"/>
  <c r="AE96" i="1"/>
  <c r="AD96" i="1"/>
  <c r="AA96" i="1"/>
  <c r="AC96" i="1" s="1"/>
  <c r="W96" i="1"/>
  <c r="S96" i="1"/>
  <c r="AF95" i="1"/>
  <c r="AE95" i="1"/>
  <c r="AD95" i="1"/>
  <c r="AA95" i="1"/>
  <c r="AC95" i="1" s="1"/>
  <c r="W95" i="1"/>
  <c r="S95" i="1"/>
  <c r="AF94" i="1"/>
  <c r="AE94" i="1"/>
  <c r="AD94" i="1"/>
  <c r="AA94" i="1"/>
  <c r="AC94" i="1" s="1"/>
  <c r="W94" i="1"/>
  <c r="S94" i="1"/>
  <c r="AF93" i="1"/>
  <c r="AE93" i="1"/>
  <c r="AD93" i="1"/>
  <c r="AA93" i="1"/>
  <c r="W93" i="1"/>
  <c r="S93" i="1"/>
  <c r="AF92" i="1"/>
  <c r="AE92" i="1"/>
  <c r="AD92" i="1"/>
  <c r="AA92" i="1"/>
  <c r="AC92" i="1" s="1"/>
  <c r="W92" i="1"/>
  <c r="S92" i="1"/>
  <c r="AF91" i="1"/>
  <c r="AE91" i="1"/>
  <c r="AD91" i="1"/>
  <c r="AA91" i="1"/>
  <c r="W91" i="1"/>
  <c r="S91" i="1"/>
  <c r="AF90" i="1"/>
  <c r="AE90" i="1"/>
  <c r="AD90" i="1"/>
  <c r="AA90" i="1"/>
  <c r="W90" i="1"/>
  <c r="S90" i="1"/>
  <c r="AF89" i="1"/>
  <c r="AE89" i="1"/>
  <c r="AD89" i="1"/>
  <c r="AA89" i="1"/>
  <c r="W89" i="1"/>
  <c r="S89" i="1"/>
  <c r="AF88" i="1"/>
  <c r="AE88" i="1"/>
  <c r="AD88" i="1"/>
  <c r="AA88" i="1"/>
  <c r="W88" i="1"/>
  <c r="S88" i="1"/>
  <c r="AF87" i="1"/>
  <c r="AE87" i="1"/>
  <c r="AD87" i="1"/>
  <c r="AA87" i="1"/>
  <c r="AC88" i="1" s="1"/>
  <c r="W87" i="1"/>
  <c r="S87" i="1"/>
  <c r="AF86" i="1"/>
  <c r="AE86" i="1"/>
  <c r="AD86" i="1"/>
  <c r="AA86" i="1"/>
  <c r="W86" i="1"/>
  <c r="S86" i="1"/>
  <c r="AF85" i="1"/>
  <c r="AE85" i="1"/>
  <c r="AD85" i="1"/>
  <c r="AA85" i="1"/>
  <c r="W85" i="1"/>
  <c r="S85" i="1"/>
  <c r="AF84" i="1"/>
  <c r="AE84" i="1"/>
  <c r="AD84" i="1"/>
  <c r="AA84" i="1"/>
  <c r="AC84" i="1" s="1"/>
  <c r="W84" i="1"/>
  <c r="S84" i="1"/>
  <c r="AF83" i="1"/>
  <c r="AE83" i="1"/>
  <c r="AD83" i="1"/>
  <c r="AA83" i="1"/>
  <c r="W83" i="1"/>
  <c r="S83" i="1"/>
  <c r="AF82" i="1"/>
  <c r="AE82" i="1"/>
  <c r="AD82" i="1"/>
  <c r="AA82" i="1"/>
  <c r="AC82" i="1" s="1"/>
  <c r="W82" i="1"/>
  <c r="S82" i="1"/>
  <c r="AF81" i="1"/>
  <c r="AE81" i="1"/>
  <c r="AD81" i="1"/>
  <c r="AA81" i="1"/>
  <c r="W81" i="1"/>
  <c r="S81" i="1"/>
  <c r="AF80" i="1"/>
  <c r="AE80" i="1"/>
  <c r="AD80" i="1"/>
  <c r="AA80" i="1"/>
  <c r="W80" i="1"/>
  <c r="S80" i="1"/>
  <c r="AF79" i="1"/>
  <c r="AE79" i="1"/>
  <c r="AD79" i="1"/>
  <c r="AA79" i="1"/>
  <c r="AC79" i="1" s="1"/>
  <c r="W79" i="1"/>
  <c r="S79" i="1"/>
  <c r="AF78" i="1"/>
  <c r="AE78" i="1"/>
  <c r="AD78" i="1"/>
  <c r="AA78" i="1"/>
  <c r="W78" i="1"/>
  <c r="S78" i="1"/>
  <c r="AF77" i="1"/>
  <c r="AE77" i="1"/>
  <c r="AD77" i="1"/>
  <c r="AA77" i="1"/>
  <c r="W77" i="1"/>
  <c r="S77" i="1"/>
  <c r="AF76" i="1"/>
  <c r="AE76" i="1"/>
  <c r="AD76" i="1"/>
  <c r="AA76" i="1"/>
  <c r="AC76" i="1" s="1"/>
  <c r="W76" i="1"/>
  <c r="S76" i="1"/>
  <c r="AF75" i="1"/>
  <c r="AE75" i="1"/>
  <c r="AD75" i="1"/>
  <c r="AA75" i="1"/>
  <c r="W75" i="1"/>
  <c r="S75" i="1"/>
  <c r="AF74" i="1"/>
  <c r="AE74" i="1"/>
  <c r="AD74" i="1"/>
  <c r="AA74" i="1"/>
  <c r="AC74" i="1" s="1"/>
  <c r="W74" i="1"/>
  <c r="S74" i="1"/>
  <c r="AF73" i="1"/>
  <c r="AE73" i="1"/>
  <c r="AD73" i="1"/>
  <c r="AA73" i="1"/>
  <c r="W73" i="1"/>
  <c r="S73" i="1" s="1"/>
  <c r="AF72" i="1"/>
  <c r="AE72" i="1"/>
  <c r="AD72" i="1"/>
  <c r="AA72" i="1"/>
  <c r="W72" i="1"/>
  <c r="S72" i="1"/>
  <c r="AF71" i="1"/>
  <c r="AE71" i="1"/>
  <c r="AD71" i="1"/>
  <c r="AA71" i="1"/>
  <c r="AC71" i="1" s="1"/>
  <c r="W71" i="1"/>
  <c r="S71" i="1"/>
  <c r="AF70" i="1"/>
  <c r="AE70" i="1"/>
  <c r="AD70" i="1"/>
  <c r="AA70" i="1"/>
  <c r="W70" i="1"/>
  <c r="S70" i="1"/>
  <c r="AF69" i="1"/>
  <c r="AE69" i="1"/>
  <c r="AD69" i="1"/>
  <c r="AA69" i="1"/>
  <c r="W69" i="1"/>
  <c r="S69" i="1"/>
  <c r="AF68" i="1"/>
  <c r="AE68" i="1"/>
  <c r="AD68" i="1"/>
  <c r="AA68" i="1"/>
  <c r="AC69" i="1" s="1"/>
  <c r="W68" i="1"/>
  <c r="S68" i="1"/>
  <c r="AF67" i="1"/>
  <c r="AE67" i="1"/>
  <c r="AD67" i="1"/>
  <c r="AA67" i="1"/>
  <c r="W67" i="1"/>
  <c r="S67" i="1"/>
  <c r="AF66" i="1"/>
  <c r="AE66" i="1"/>
  <c r="AD66" i="1"/>
  <c r="AA66" i="1"/>
  <c r="AC66" i="1" s="1"/>
  <c r="W66" i="1"/>
  <c r="S66" i="1"/>
  <c r="AF65" i="1"/>
  <c r="AE65" i="1"/>
  <c r="AD65" i="1"/>
  <c r="AA65" i="1"/>
  <c r="W65" i="1"/>
  <c r="S65" i="1"/>
  <c r="AF64" i="1"/>
  <c r="AE64" i="1"/>
  <c r="AD64" i="1"/>
  <c r="AA64" i="1"/>
  <c r="W64" i="1"/>
  <c r="S64" i="1"/>
  <c r="AF63" i="1"/>
  <c r="AE63" i="1"/>
  <c r="AD63" i="1"/>
  <c r="AA63" i="1"/>
  <c r="AC63" i="1" s="1"/>
  <c r="W63" i="1"/>
  <c r="S63" i="1"/>
  <c r="AF62" i="1"/>
  <c r="AE62" i="1"/>
  <c r="AD62" i="1"/>
  <c r="AA62" i="1"/>
  <c r="W62" i="1"/>
  <c r="S62" i="1"/>
  <c r="AF61" i="1"/>
  <c r="AE61" i="1"/>
  <c r="AD61" i="1"/>
  <c r="AA61" i="1"/>
  <c r="AC61" i="1" s="1"/>
  <c r="W61" i="1"/>
  <c r="S61" i="1"/>
  <c r="AF60" i="1"/>
  <c r="AE60" i="1"/>
  <c r="AD60" i="1"/>
  <c r="AC60" i="1"/>
  <c r="AA60" i="1"/>
  <c r="W60" i="1"/>
  <c r="S60" i="1"/>
  <c r="AF59" i="1"/>
  <c r="AE59" i="1"/>
  <c r="AD59" i="1"/>
  <c r="AA59" i="1"/>
  <c r="W59" i="1"/>
  <c r="S59" i="1"/>
  <c r="AF58" i="1"/>
  <c r="AE58" i="1"/>
  <c r="AD58" i="1"/>
  <c r="AA58" i="1"/>
  <c r="AC58" i="1" s="1"/>
  <c r="W58" i="1"/>
  <c r="S58" i="1"/>
  <c r="AF57" i="1"/>
  <c r="AE57" i="1"/>
  <c r="AD57" i="1"/>
  <c r="AA57" i="1"/>
  <c r="W57" i="1"/>
  <c r="S57" i="1"/>
  <c r="AF56" i="1"/>
  <c r="AE56" i="1"/>
  <c r="AD56" i="1"/>
  <c r="AA56" i="1"/>
  <c r="W56" i="1"/>
  <c r="S56" i="1"/>
  <c r="AF55" i="1"/>
  <c r="AE55" i="1"/>
  <c r="AD55" i="1"/>
  <c r="AA55" i="1"/>
  <c r="AC55" i="1" s="1"/>
  <c r="W55" i="1"/>
  <c r="S55" i="1"/>
  <c r="AF54" i="1"/>
  <c r="AE54" i="1"/>
  <c r="AD54" i="1"/>
  <c r="AA54" i="1"/>
  <c r="W54" i="1"/>
  <c r="S54" i="1"/>
  <c r="AF53" i="1"/>
  <c r="AE53" i="1"/>
  <c r="AD53" i="1"/>
  <c r="AA53" i="1"/>
  <c r="W53" i="1"/>
  <c r="S53" i="1"/>
  <c r="AF52" i="1"/>
  <c r="AE52" i="1"/>
  <c r="AD52" i="1"/>
  <c r="AA52" i="1"/>
  <c r="W52" i="1"/>
  <c r="S52" i="1"/>
  <c r="AF51" i="1"/>
  <c r="AE51" i="1"/>
  <c r="AD51" i="1"/>
  <c r="AA51" i="1"/>
  <c r="W51" i="1"/>
  <c r="S51" i="1"/>
  <c r="AF50" i="1"/>
  <c r="AE50" i="1"/>
  <c r="AD50" i="1"/>
  <c r="AA50" i="1"/>
  <c r="AC50" i="1" s="1"/>
  <c r="W50" i="1"/>
  <c r="S50" i="1"/>
  <c r="AF49" i="1"/>
  <c r="AE49" i="1"/>
  <c r="AD49" i="1"/>
  <c r="AA49" i="1"/>
  <c r="W49" i="1"/>
  <c r="S49" i="1" s="1"/>
  <c r="AF48" i="1"/>
  <c r="AE48" i="1"/>
  <c r="AD48" i="1"/>
  <c r="AA48" i="1"/>
  <c r="AC48" i="1" s="1"/>
  <c r="W48" i="1"/>
  <c r="S48" i="1"/>
  <c r="AF47" i="1"/>
  <c r="AE47" i="1"/>
  <c r="AD47" i="1"/>
  <c r="AA47" i="1"/>
  <c r="AC47" i="1" s="1"/>
  <c r="W47" i="1"/>
  <c r="S47" i="1"/>
  <c r="AF46" i="1"/>
  <c r="AE46" i="1"/>
  <c r="AD46" i="1"/>
  <c r="AA46" i="1"/>
  <c r="W46" i="1"/>
  <c r="S46" i="1"/>
  <c r="AF45" i="1"/>
  <c r="AE45" i="1"/>
  <c r="AD45" i="1"/>
  <c r="AA45" i="1"/>
  <c r="AC45" i="1" s="1"/>
  <c r="W45" i="1"/>
  <c r="S45" i="1"/>
  <c r="AF44" i="1"/>
  <c r="AE44" i="1"/>
  <c r="AD44" i="1"/>
  <c r="AA44" i="1"/>
  <c r="AC44" i="1" s="1"/>
  <c r="W44" i="1"/>
  <c r="S44" i="1"/>
  <c r="AF43" i="1"/>
  <c r="AE43" i="1"/>
  <c r="AD43" i="1"/>
  <c r="AA43" i="1"/>
  <c r="W43" i="1"/>
  <c r="S43" i="1"/>
  <c r="AF42" i="1"/>
  <c r="AE42" i="1"/>
  <c r="AD42" i="1"/>
  <c r="AA42" i="1"/>
  <c r="AC42" i="1" s="1"/>
  <c r="W42" i="1"/>
  <c r="S42" i="1"/>
  <c r="AF41" i="1"/>
  <c r="AE41" i="1"/>
  <c r="AD41" i="1"/>
  <c r="AA41" i="1"/>
  <c r="W41" i="1"/>
  <c r="S41" i="1"/>
  <c r="AF40" i="1"/>
  <c r="AE40" i="1"/>
  <c r="AD40" i="1"/>
  <c r="AA40" i="1"/>
  <c r="W40" i="1"/>
  <c r="S40" i="1"/>
  <c r="AF39" i="1"/>
  <c r="AE39" i="1"/>
  <c r="AD39" i="1"/>
  <c r="AA39" i="1"/>
  <c r="AC39" i="1" s="1"/>
  <c r="W39" i="1"/>
  <c r="S39" i="1"/>
  <c r="AF38" i="1"/>
  <c r="AE38" i="1"/>
  <c r="AD38" i="1"/>
  <c r="AA38" i="1"/>
  <c r="W38" i="1"/>
  <c r="S38" i="1"/>
  <c r="AF37" i="1"/>
  <c r="AE37" i="1"/>
  <c r="AD37" i="1"/>
  <c r="AA37" i="1"/>
  <c r="AC37" i="1" s="1"/>
  <c r="W37" i="1"/>
  <c r="S37" i="1"/>
  <c r="AF36" i="1"/>
  <c r="AE36" i="1"/>
  <c r="AD36" i="1"/>
  <c r="AA36" i="1"/>
  <c r="AC36" i="1" s="1"/>
  <c r="W36" i="1"/>
  <c r="S36" i="1"/>
  <c r="AF35" i="1"/>
  <c r="AE35" i="1"/>
  <c r="AD35" i="1"/>
  <c r="AA35" i="1"/>
  <c r="W35" i="1"/>
  <c r="S35" i="1"/>
  <c r="AF34" i="1"/>
  <c r="AE34" i="1"/>
  <c r="AD34" i="1"/>
  <c r="AA34" i="1"/>
  <c r="AC34" i="1" s="1"/>
  <c r="W34" i="1"/>
  <c r="S34" i="1"/>
  <c r="AF33" i="1"/>
  <c r="AE33" i="1"/>
  <c r="AD33" i="1"/>
  <c r="AA33" i="1"/>
  <c r="W33" i="1"/>
  <c r="S33" i="1"/>
  <c r="AF32" i="1"/>
  <c r="AE32" i="1"/>
  <c r="AD32" i="1"/>
  <c r="AA32" i="1"/>
  <c r="AC32" i="1" s="1"/>
  <c r="W32" i="1"/>
  <c r="S32" i="1"/>
  <c r="AF31" i="1"/>
  <c r="AE31" i="1"/>
  <c r="AD31" i="1"/>
  <c r="AA31" i="1"/>
  <c r="W31" i="1"/>
  <c r="S31" i="1"/>
  <c r="AF30" i="1"/>
  <c r="AE30" i="1"/>
  <c r="AD30" i="1"/>
  <c r="AA30" i="1"/>
  <c r="W30" i="1"/>
  <c r="S30" i="1"/>
  <c r="AF29" i="1"/>
  <c r="AE29" i="1"/>
  <c r="AD29" i="1"/>
  <c r="AA29" i="1"/>
  <c r="W29" i="1"/>
  <c r="S29" i="1"/>
  <c r="AF28" i="1"/>
  <c r="AE28" i="1"/>
  <c r="AD28" i="1"/>
  <c r="AA28" i="1"/>
  <c r="W28" i="1"/>
  <c r="S28" i="1"/>
  <c r="AF27" i="1"/>
  <c r="AE27" i="1"/>
  <c r="AD27" i="1"/>
  <c r="AA27" i="1"/>
  <c r="AC27" i="1" s="1"/>
  <c r="W27" i="1"/>
  <c r="S27" i="1"/>
  <c r="AF26" i="1"/>
  <c r="AE26" i="1"/>
  <c r="AD26" i="1"/>
  <c r="AC26" i="1"/>
  <c r="AA26" i="1"/>
  <c r="W26" i="1"/>
  <c r="S26" i="1"/>
  <c r="AF25" i="1"/>
  <c r="AE25" i="1"/>
  <c r="AD25" i="1"/>
  <c r="AA25" i="1"/>
  <c r="W25" i="1"/>
  <c r="S25" i="1"/>
  <c r="AF24" i="1"/>
  <c r="AE24" i="1"/>
  <c r="AD24" i="1"/>
  <c r="AA24" i="1"/>
  <c r="AC24" i="1" s="1"/>
  <c r="W24" i="1"/>
  <c r="S24" i="1"/>
  <c r="AF23" i="1"/>
  <c r="AE23" i="1"/>
  <c r="AD23" i="1"/>
  <c r="AA23" i="1"/>
  <c r="W23" i="1"/>
  <c r="S23" i="1"/>
  <c r="AF22" i="1"/>
  <c r="AE22" i="1"/>
  <c r="AD22" i="1"/>
  <c r="AA22" i="1"/>
  <c r="W22" i="1"/>
  <c r="S22" i="1"/>
  <c r="AF21" i="1"/>
  <c r="AE21" i="1"/>
  <c r="AD21" i="1"/>
  <c r="AA21" i="1"/>
  <c r="AC21" i="1" s="1"/>
  <c r="W21" i="1"/>
  <c r="S21" i="1"/>
  <c r="AF20" i="1"/>
  <c r="AE20" i="1"/>
  <c r="AD20" i="1"/>
  <c r="AA20" i="1"/>
  <c r="W20" i="1"/>
  <c r="S20" i="1"/>
  <c r="AF19" i="1"/>
  <c r="AE19" i="1"/>
  <c r="AD19" i="1"/>
  <c r="AA19" i="1"/>
  <c r="AC19" i="1" s="1"/>
  <c r="W19" i="1"/>
  <c r="S19" i="1"/>
  <c r="AF18" i="1"/>
  <c r="AE18" i="1"/>
  <c r="AD18" i="1"/>
  <c r="AA18" i="1"/>
  <c r="AC18" i="1" s="1"/>
  <c r="W18" i="1"/>
  <c r="S18" i="1"/>
  <c r="AF17" i="1"/>
  <c r="AE17" i="1"/>
  <c r="AD17" i="1"/>
  <c r="AA17" i="1"/>
  <c r="W17" i="1"/>
  <c r="S17" i="1"/>
  <c r="AC106" i="1" l="1"/>
  <c r="AC30" i="1"/>
  <c r="AC43" i="1"/>
  <c r="AC64" i="1"/>
  <c r="AC86" i="1"/>
  <c r="AC93" i="1"/>
  <c r="AC90" i="1"/>
  <c r="AC59" i="1"/>
  <c r="AC20" i="1"/>
  <c r="AC38" i="1"/>
  <c r="AC46" i="1"/>
  <c r="AC67" i="1"/>
  <c r="AC109" i="1"/>
  <c r="AC22" i="1"/>
  <c r="AC33" i="1"/>
  <c r="AC54" i="1"/>
  <c r="AC75" i="1"/>
  <c r="AC83" i="1"/>
  <c r="AC104" i="1"/>
  <c r="AC80" i="1"/>
  <c r="AC28" i="1"/>
  <c r="AC62" i="1"/>
  <c r="AC70" i="1"/>
  <c r="AC91" i="1"/>
  <c r="AC100" i="1"/>
  <c r="AC112" i="1"/>
  <c r="AC35" i="1"/>
  <c r="AC25" i="1"/>
  <c r="AC72" i="1"/>
  <c r="AC23" i="1"/>
  <c r="AC49" i="1"/>
  <c r="AC57" i="1"/>
  <c r="AC78" i="1"/>
  <c r="AC107" i="1"/>
  <c r="AC111" i="1"/>
  <c r="AC56" i="1"/>
  <c r="AC31" i="1"/>
  <c r="AC40" i="1"/>
  <c r="AC98" i="1"/>
  <c r="AC51" i="1"/>
  <c r="AC52" i="1"/>
  <c r="AC73" i="1"/>
  <c r="AC81" i="1"/>
  <c r="AC99" i="1"/>
  <c r="AC85" i="1"/>
  <c r="AC87" i="1"/>
  <c r="AC68" i="1"/>
</calcChain>
</file>

<file path=xl/sharedStrings.xml><?xml version="1.0" encoding="utf-8"?>
<sst xmlns="http://schemas.openxmlformats.org/spreadsheetml/2006/main" count="1563" uniqueCount="111">
  <si>
    <t>Tree growth and mortality data table</t>
  </si>
  <si>
    <t>Count (selected):</t>
  </si>
  <si>
    <t>DON'T EDIT IN THIS SHEET</t>
  </si>
  <si>
    <t>Average (selected):</t>
  </si>
  <si>
    <t>Row</t>
  </si>
  <si>
    <t>No</t>
  </si>
  <si>
    <t>SmpNo</t>
  </si>
  <si>
    <t>Tree No</t>
  </si>
  <si>
    <t>Site No</t>
  </si>
  <si>
    <t>Site</t>
  </si>
  <si>
    <t>Plot</t>
  </si>
  <si>
    <t>ID</t>
  </si>
  <si>
    <t>Treat</t>
  </si>
  <si>
    <t>ment</t>
  </si>
  <si>
    <t>Water treatm</t>
  </si>
  <si>
    <t>Nut treatm</t>
  </si>
  <si>
    <t>Pos ID</t>
  </si>
  <si>
    <t>SpAbb</t>
  </si>
  <si>
    <t>Succ1</t>
  </si>
  <si>
    <t>Succ2</t>
  </si>
  <si>
    <t>Forest</t>
  </si>
  <si>
    <t>Type</t>
  </si>
  <si>
    <t>Label</t>
  </si>
  <si>
    <t>Sample date</t>
  </si>
  <si>
    <t>D5</t>
  </si>
  <si>
    <t>D5err</t>
  </si>
  <si>
    <t>D5fill</t>
  </si>
  <si>
    <t>D5_Filter</t>
  </si>
  <si>
    <t>DBH</t>
  </si>
  <si>
    <t>DBHerr</t>
  </si>
  <si>
    <t>DBHfill</t>
  </si>
  <si>
    <t>DBH_Filter</t>
  </si>
  <si>
    <t>H</t>
  </si>
  <si>
    <t>Herr</t>
  </si>
  <si>
    <t>Hfill</t>
  </si>
  <si>
    <t>H_Filter</t>
  </si>
  <si>
    <t>Hdiff</t>
  </si>
  <si>
    <t>DBH/D5</t>
  </si>
  <si>
    <t>H/D5</t>
  </si>
  <si>
    <t>H/DBH</t>
  </si>
  <si>
    <t xml:space="preserve">Total stem# </t>
  </si>
  <si>
    <t>Stem# (5)</t>
  </si>
  <si>
    <t>Stem</t>
  </si>
  <si>
    <t># (130)</t>
  </si>
  <si>
    <t>D&lt;5</t>
  </si>
  <si>
    <t>Replaced</t>
  </si>
  <si>
    <t>Other branch</t>
  </si>
  <si>
    <t>Top Injured</t>
  </si>
  <si>
    <t>Not healthy</t>
  </si>
  <si>
    <t>DeadFirst</t>
  </si>
  <si>
    <t>Dead</t>
  </si>
  <si>
    <t>Dead#</t>
  </si>
  <si>
    <t>D-cause</t>
  </si>
  <si>
    <t>FieldComment</t>
  </si>
  <si>
    <t>DataComment</t>
  </si>
  <si>
    <t>Check</t>
  </si>
  <si>
    <t>Corrected</t>
  </si>
  <si>
    <t>Error</t>
  </si>
  <si>
    <t>Sigira</t>
  </si>
  <si>
    <t>K1</t>
  </si>
  <si>
    <t>LW/LN</t>
  </si>
  <si>
    <t>LW</t>
  </si>
  <si>
    <t>LN</t>
  </si>
  <si>
    <t>D03</t>
  </si>
  <si>
    <t>Agu</t>
  </si>
  <si>
    <t>ES</t>
  </si>
  <si>
    <t>LVTF</t>
  </si>
  <si>
    <t>S2K1D03_Agu</t>
  </si>
  <si>
    <t>x</t>
  </si>
  <si>
    <t>top broken</t>
  </si>
  <si>
    <t>interp</t>
  </si>
  <si>
    <t>DBH 22.1 deleted</t>
  </si>
  <si>
    <t>15.12.2020</t>
  </si>
  <si>
    <t>F06</t>
  </si>
  <si>
    <t>Leafless</t>
  </si>
  <si>
    <t>dead</t>
  </si>
  <si>
    <t>G08</t>
  </si>
  <si>
    <t>Interp</t>
  </si>
  <si>
    <t>Recovered</t>
  </si>
  <si>
    <t>Rubona</t>
  </si>
  <si>
    <t>Makera</t>
  </si>
  <si>
    <t>R1K1F06_Agu</t>
  </si>
  <si>
    <t>M2K1G08_Agu</t>
  </si>
  <si>
    <t>E04</t>
  </si>
  <si>
    <t>Nbu</t>
  </si>
  <si>
    <t>LS</t>
  </si>
  <si>
    <t>S2K1E04_Nbu</t>
  </si>
  <si>
    <t>top dried</t>
  </si>
  <si>
    <t>D04</t>
  </si>
  <si>
    <t>S1K1D04_Nbu</t>
  </si>
  <si>
    <t>top dead</t>
  </si>
  <si>
    <t>C04</t>
  </si>
  <si>
    <t>Sgu</t>
  </si>
  <si>
    <t>TMF</t>
  </si>
  <si>
    <t>S2K1C04_Sgu</t>
  </si>
  <si>
    <t>H check</t>
  </si>
  <si>
    <t>DBH_D5_ratio</t>
  </si>
  <si>
    <t>E03</t>
  </si>
  <si>
    <t>Paf</t>
  </si>
  <si>
    <t>S1K1E03_Paf</t>
  </si>
  <si>
    <t>C03</t>
  </si>
  <si>
    <t>Hma</t>
  </si>
  <si>
    <t>S1K1C03_Hma</t>
  </si>
  <si>
    <t>E02</t>
  </si>
  <si>
    <t>S2K1E02_Paf</t>
  </si>
  <si>
    <t>D02</t>
  </si>
  <si>
    <t>Pfa</t>
  </si>
  <si>
    <t>S1K1D02_Pfa</t>
  </si>
  <si>
    <t>?</t>
  </si>
  <si>
    <t>C02</t>
  </si>
  <si>
    <t>S2K1C02_Hma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</si>
</sst>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6" borderId="1" xfId="0" applyFont="1" applyFill="1" applyBorder="1"/>
    <xf numFmtId="0" fontId="7" fillId="6" borderId="1" xfId="0" applyFont="1" applyFill="1" applyBorder="1"/>
    <xf numFmtId="14" fontId="7" fillId="6" borderId="1" xfId="0" applyNumberFormat="1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14" fontId="3" fillId="0" borderId="1" xfId="0" applyNumberFormat="1" applyFont="1" applyBorder="1"/>
    <xf numFmtId="0" fontId="7" fillId="5" borderId="1" xfId="0" applyFont="1" applyFill="1" applyBorder="1"/>
    <xf numFmtId="0" fontId="3" fillId="0" borderId="1" xfId="0" applyFont="1" applyBorder="1" applyAlignment="1">
      <alignment horizontal="right"/>
    </xf>
    <xf numFmtId="0" fontId="1" fillId="4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4" xfId="0" applyFont="1" applyBorder="1"/>
    <xf numFmtId="0" fontId="3" fillId="0" borderId="4" xfId="0" applyFont="1" applyBorder="1"/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7" borderId="1" xfId="0" applyFill="1" applyBorder="1"/>
    <xf numFmtId="0" fontId="7" fillId="8" borderId="1" xfId="0" applyFont="1" applyFill="1" applyBorder="1"/>
    <xf numFmtId="0" fontId="7" fillId="9" borderId="1" xfId="0" applyFont="1" applyFill="1" applyBorder="1"/>
    <xf numFmtId="164" fontId="7" fillId="0" borderId="1" xfId="0" applyNumberFormat="1" applyFont="1" applyBorder="1"/>
    <xf numFmtId="0" fontId="7" fillId="10" borderId="1" xfId="0" applyFont="1" applyFill="1" applyBorder="1"/>
    <xf numFmtId="2" fontId="7" fillId="0" borderId="1" xfId="0" applyNumberFormat="1" applyFont="1" applyBorder="1"/>
    <xf numFmtId="165" fontId="7" fillId="0" borderId="1" xfId="0" applyNumberFormat="1" applyFont="1" applyBorder="1"/>
    <xf numFmtId="1" fontId="7" fillId="0" borderId="1" xfId="0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0" fillId="8" borderId="1" xfId="0" applyFill="1" applyBorder="1"/>
    <xf numFmtId="0" fontId="0" fillId="9" borderId="1" xfId="0" applyFill="1" applyBorder="1"/>
    <xf numFmtId="14" fontId="0" fillId="0" borderId="1" xfId="0" applyNumberFormat="1" applyBorder="1"/>
    <xf numFmtId="0" fontId="1" fillId="8" borderId="1" xfId="0" applyFont="1" applyFill="1" applyBorder="1"/>
    <xf numFmtId="165" fontId="1" fillId="8" borderId="1" xfId="0" applyNumberFormat="1" applyFont="1" applyFill="1" applyBorder="1"/>
  </cellXfs>
  <cellStyles count="1">
    <cellStyle name="Normal" xfId="0" builtinId="0"/>
  </cellStyles>
  <dxfs count="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6"/>
  <sheetViews>
    <sheetView tabSelected="1" workbookViewId="0">
      <selection activeCell="E25" sqref="E25"/>
    </sheetView>
  </sheetViews>
  <sheetFormatPr defaultRowHeight="14.4" x14ac:dyDescent="0.3"/>
  <sheetData>
    <row r="1" spans="1:49" ht="21" x14ac:dyDescent="0.4">
      <c r="A1" s="1" t="s">
        <v>0</v>
      </c>
      <c r="B1" s="43"/>
      <c r="C1" s="43"/>
      <c r="D1" s="43"/>
      <c r="E1" s="43"/>
      <c r="F1" s="43"/>
      <c r="G1" s="43"/>
      <c r="H1" s="43"/>
      <c r="I1" s="43"/>
      <c r="J1" s="2"/>
      <c r="K1" s="3" t="s">
        <v>1</v>
      </c>
      <c r="L1" s="44"/>
      <c r="M1" s="44"/>
      <c r="N1" s="3"/>
      <c r="O1" s="2">
        <v>59400</v>
      </c>
      <c r="P1" s="2"/>
      <c r="Q1" s="2">
        <v>46376</v>
      </c>
      <c r="R1" s="2">
        <v>884</v>
      </c>
      <c r="S1" s="2">
        <v>56163</v>
      </c>
      <c r="T1" s="2">
        <v>9786</v>
      </c>
      <c r="U1" s="2">
        <v>16060</v>
      </c>
      <c r="V1" s="2">
        <v>141</v>
      </c>
      <c r="W1" s="2">
        <v>16209</v>
      </c>
      <c r="X1" s="2">
        <v>149</v>
      </c>
      <c r="Y1" s="2">
        <v>55980</v>
      </c>
      <c r="Z1" s="2">
        <v>309</v>
      </c>
      <c r="AA1" s="2">
        <v>56222</v>
      </c>
      <c r="AB1" s="2">
        <v>242</v>
      </c>
      <c r="AC1" s="2">
        <v>51209</v>
      </c>
      <c r="AD1" s="2">
        <v>6904</v>
      </c>
      <c r="AE1" s="2">
        <v>46201</v>
      </c>
      <c r="AF1" s="2">
        <v>16022</v>
      </c>
      <c r="AG1" s="2">
        <v>4414</v>
      </c>
      <c r="AH1" s="2">
        <v>9029</v>
      </c>
      <c r="AI1" s="2"/>
      <c r="AJ1" s="2">
        <v>905</v>
      </c>
      <c r="AK1" s="2">
        <v>442</v>
      </c>
      <c r="AL1" s="2">
        <v>367</v>
      </c>
      <c r="AM1" s="2">
        <v>883</v>
      </c>
      <c r="AN1" s="2">
        <v>173</v>
      </c>
      <c r="AO1" s="2">
        <v>552</v>
      </c>
      <c r="AP1" s="2">
        <v>3137</v>
      </c>
      <c r="AQ1" s="2">
        <v>6564</v>
      </c>
      <c r="AR1" s="2">
        <v>286</v>
      </c>
      <c r="AS1" s="2">
        <v>2076</v>
      </c>
      <c r="AT1" s="2">
        <v>391</v>
      </c>
      <c r="AU1" s="2">
        <v>3</v>
      </c>
      <c r="AV1" s="2">
        <v>182</v>
      </c>
      <c r="AW1" s="2">
        <v>924</v>
      </c>
    </row>
    <row r="2" spans="1:49" x14ac:dyDescent="0.3">
      <c r="A2" s="4" t="s">
        <v>2</v>
      </c>
      <c r="B2" s="40"/>
      <c r="C2" s="40"/>
      <c r="D2" s="40"/>
      <c r="E2" s="40"/>
      <c r="F2" s="40"/>
      <c r="G2" s="40"/>
      <c r="H2" s="40"/>
      <c r="I2" s="40"/>
      <c r="J2" s="2"/>
      <c r="K2" s="3" t="s">
        <v>3</v>
      </c>
      <c r="L2" s="39"/>
      <c r="M2" s="39"/>
      <c r="N2" s="39"/>
      <c r="O2" s="39"/>
      <c r="P2" s="2"/>
      <c r="Q2" s="2">
        <v>27.6</v>
      </c>
      <c r="R2" s="2">
        <v>39.4</v>
      </c>
      <c r="S2" s="2">
        <v>35.700000000000003</v>
      </c>
      <c r="T2" s="2"/>
      <c r="U2" s="2">
        <v>35.9</v>
      </c>
      <c r="V2" s="2">
        <v>61.7</v>
      </c>
      <c r="W2" s="2">
        <v>35.9</v>
      </c>
      <c r="X2" s="2"/>
      <c r="Y2" s="2">
        <v>177.5</v>
      </c>
      <c r="Z2" s="2">
        <v>146.6</v>
      </c>
      <c r="AA2" s="2">
        <v>177.3</v>
      </c>
      <c r="AB2" s="2"/>
      <c r="AC2" s="2"/>
      <c r="AD2" s="2">
        <v>0.5</v>
      </c>
      <c r="AE2" s="2">
        <v>5.6</v>
      </c>
      <c r="AF2" s="2">
        <v>11.8</v>
      </c>
      <c r="AG2" s="2">
        <v>4.7</v>
      </c>
      <c r="AH2" s="2">
        <v>1.6</v>
      </c>
      <c r="AI2" s="40"/>
      <c r="AJ2" s="40"/>
      <c r="AK2" s="40"/>
      <c r="AL2" s="40"/>
      <c r="AM2" s="2"/>
      <c r="AN2" s="40"/>
      <c r="AO2" s="40"/>
      <c r="AP2" s="40"/>
      <c r="AQ2" s="40"/>
      <c r="AR2" s="2"/>
      <c r="AS2" s="2"/>
      <c r="AT2" s="2"/>
      <c r="AU2" s="2"/>
      <c r="AV2" s="2"/>
      <c r="AW2" s="2"/>
    </row>
    <row r="3" spans="1:49" ht="14.55" customHeight="1" x14ac:dyDescent="0.3">
      <c r="A3" s="5" t="s">
        <v>4</v>
      </c>
      <c r="B3" s="41" t="s">
        <v>6</v>
      </c>
      <c r="C3" s="29" t="s">
        <v>7</v>
      </c>
      <c r="D3" s="29" t="s">
        <v>8</v>
      </c>
      <c r="E3" s="29" t="s">
        <v>9</v>
      </c>
      <c r="F3" s="8" t="s">
        <v>10</v>
      </c>
      <c r="G3" s="7" t="s">
        <v>12</v>
      </c>
      <c r="H3" s="29" t="s">
        <v>14</v>
      </c>
      <c r="I3" s="29" t="s">
        <v>15</v>
      </c>
      <c r="J3" s="33" t="s">
        <v>16</v>
      </c>
      <c r="K3" s="29" t="s">
        <v>17</v>
      </c>
      <c r="L3" s="29" t="s">
        <v>18</v>
      </c>
      <c r="M3" s="29" t="s">
        <v>19</v>
      </c>
      <c r="N3" s="7" t="s">
        <v>20</v>
      </c>
      <c r="O3" s="29" t="s">
        <v>22</v>
      </c>
      <c r="P3" s="29" t="s">
        <v>23</v>
      </c>
      <c r="Q3" s="37" t="s">
        <v>24</v>
      </c>
      <c r="R3" s="37" t="s">
        <v>25</v>
      </c>
      <c r="S3" s="37" t="s">
        <v>26</v>
      </c>
      <c r="T3" s="37" t="s">
        <v>27</v>
      </c>
      <c r="U3" s="35" t="s">
        <v>28</v>
      </c>
      <c r="V3" s="35" t="s">
        <v>29</v>
      </c>
      <c r="W3" s="35" t="s">
        <v>30</v>
      </c>
      <c r="X3" s="35" t="s">
        <v>31</v>
      </c>
      <c r="Y3" s="33" t="s">
        <v>32</v>
      </c>
      <c r="Z3" s="33" t="s">
        <v>33</v>
      </c>
      <c r="AA3" s="33" t="s">
        <v>34</v>
      </c>
      <c r="AB3" s="33" t="s">
        <v>35</v>
      </c>
      <c r="AC3" s="33" t="s">
        <v>36</v>
      </c>
      <c r="AD3" s="29" t="s">
        <v>37</v>
      </c>
      <c r="AE3" s="29" t="s">
        <v>38</v>
      </c>
      <c r="AF3" s="29" t="s">
        <v>39</v>
      </c>
      <c r="AG3" s="31" t="s">
        <v>40</v>
      </c>
      <c r="AH3" s="31" t="s">
        <v>41</v>
      </c>
      <c r="AI3" s="7" t="s">
        <v>42</v>
      </c>
      <c r="AJ3" s="29" t="s">
        <v>44</v>
      </c>
      <c r="AK3" s="29" t="s">
        <v>45</v>
      </c>
      <c r="AL3" s="29" t="s">
        <v>46</v>
      </c>
      <c r="AM3" s="29" t="s">
        <v>47</v>
      </c>
      <c r="AN3" s="29" t="s">
        <v>48</v>
      </c>
      <c r="AO3" s="29" t="s">
        <v>49</v>
      </c>
      <c r="AP3" s="29" t="s">
        <v>50</v>
      </c>
      <c r="AQ3" s="29" t="s">
        <v>51</v>
      </c>
      <c r="AR3" s="29" t="s">
        <v>52</v>
      </c>
      <c r="AS3" s="29" t="s">
        <v>53</v>
      </c>
      <c r="AT3" s="27" t="s">
        <v>54</v>
      </c>
      <c r="AU3" s="27" t="s">
        <v>55</v>
      </c>
      <c r="AV3" s="27" t="s">
        <v>56</v>
      </c>
      <c r="AW3" s="27" t="s">
        <v>57</v>
      </c>
    </row>
    <row r="4" spans="1:49" x14ac:dyDescent="0.3">
      <c r="A4" s="6" t="s">
        <v>5</v>
      </c>
      <c r="B4" s="42"/>
      <c r="C4" s="30"/>
      <c r="D4" s="30"/>
      <c r="E4" s="30"/>
      <c r="F4" s="9" t="s">
        <v>11</v>
      </c>
      <c r="G4" s="10" t="s">
        <v>13</v>
      </c>
      <c r="H4" s="30"/>
      <c r="I4" s="30"/>
      <c r="J4" s="34"/>
      <c r="K4" s="30"/>
      <c r="L4" s="30"/>
      <c r="M4" s="30"/>
      <c r="N4" s="10" t="s">
        <v>21</v>
      </c>
      <c r="O4" s="30"/>
      <c r="P4" s="30"/>
      <c r="Q4" s="38"/>
      <c r="R4" s="38"/>
      <c r="S4" s="38"/>
      <c r="T4" s="38"/>
      <c r="U4" s="36"/>
      <c r="V4" s="36"/>
      <c r="W4" s="36"/>
      <c r="X4" s="36"/>
      <c r="Y4" s="34"/>
      <c r="Z4" s="34"/>
      <c r="AA4" s="34"/>
      <c r="AB4" s="34"/>
      <c r="AC4" s="34"/>
      <c r="AD4" s="30"/>
      <c r="AE4" s="30"/>
      <c r="AF4" s="30"/>
      <c r="AG4" s="32"/>
      <c r="AH4" s="32"/>
      <c r="AI4" s="10" t="s">
        <v>43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28"/>
      <c r="AU4" s="28"/>
      <c r="AV4" s="28"/>
      <c r="AW4" s="28"/>
    </row>
    <row r="5" spans="1:49" x14ac:dyDescent="0.3">
      <c r="A5" s="11">
        <v>33</v>
      </c>
      <c r="B5" s="11">
        <v>1</v>
      </c>
      <c r="C5" s="12">
        <v>33</v>
      </c>
      <c r="D5" s="12">
        <v>1</v>
      </c>
      <c r="E5" s="12" t="s">
        <v>58</v>
      </c>
      <c r="F5" s="12" t="s">
        <v>59</v>
      </c>
      <c r="G5" s="12" t="s">
        <v>60</v>
      </c>
      <c r="H5" s="12" t="s">
        <v>61</v>
      </c>
      <c r="I5" s="12" t="s">
        <v>62</v>
      </c>
      <c r="J5" s="12" t="s">
        <v>63</v>
      </c>
      <c r="K5" s="12" t="s">
        <v>64</v>
      </c>
      <c r="L5" s="12" t="s">
        <v>65</v>
      </c>
      <c r="M5" s="12" t="s">
        <v>65</v>
      </c>
      <c r="N5" s="12" t="s">
        <v>66</v>
      </c>
      <c r="O5" s="12" t="s">
        <v>67</v>
      </c>
      <c r="P5" s="13">
        <v>43089</v>
      </c>
      <c r="Q5" s="12">
        <v>1</v>
      </c>
      <c r="R5" s="12"/>
      <c r="S5" s="12">
        <v>1</v>
      </c>
      <c r="T5" s="12"/>
      <c r="U5" s="12"/>
      <c r="V5" s="12"/>
      <c r="W5" s="12"/>
      <c r="X5" s="12"/>
      <c r="Y5" s="12">
        <v>6.2</v>
      </c>
      <c r="Z5" s="12"/>
      <c r="AA5" s="12">
        <v>6.2</v>
      </c>
      <c r="AB5" s="12"/>
      <c r="AC5" s="12"/>
      <c r="AD5" s="12"/>
      <c r="AE5" s="12">
        <v>6.2</v>
      </c>
      <c r="AF5" s="12"/>
      <c r="AG5" s="11"/>
      <c r="AH5" s="11"/>
      <c r="AI5" s="12"/>
      <c r="AJ5" s="12" t="s">
        <v>68</v>
      </c>
      <c r="AK5" s="12"/>
      <c r="AL5" s="12"/>
      <c r="AM5" s="12"/>
      <c r="AN5" s="12"/>
      <c r="AO5" s="12"/>
      <c r="AP5" s="12"/>
      <c r="AQ5" s="12"/>
      <c r="AR5" s="12"/>
      <c r="AS5" s="12"/>
      <c r="AT5" s="11"/>
      <c r="AU5" s="11"/>
      <c r="AV5" s="11"/>
      <c r="AW5" s="11"/>
    </row>
    <row r="6" spans="1:49" x14ac:dyDescent="0.3">
      <c r="A6" s="14">
        <v>5433</v>
      </c>
      <c r="B6" s="15">
        <v>2</v>
      </c>
      <c r="C6" s="16">
        <v>33</v>
      </c>
      <c r="D6" s="16">
        <v>1</v>
      </c>
      <c r="E6" s="16" t="s">
        <v>58</v>
      </c>
      <c r="F6" s="17" t="s">
        <v>59</v>
      </c>
      <c r="G6" s="16" t="s">
        <v>60</v>
      </c>
      <c r="H6" s="16" t="s">
        <v>61</v>
      </c>
      <c r="I6" s="16" t="s">
        <v>62</v>
      </c>
      <c r="J6" s="18" t="s">
        <v>63</v>
      </c>
      <c r="K6" s="16" t="s">
        <v>64</v>
      </c>
      <c r="L6" s="16" t="s">
        <v>65</v>
      </c>
      <c r="M6" s="16" t="s">
        <v>65</v>
      </c>
      <c r="N6" s="16" t="s">
        <v>66</v>
      </c>
      <c r="O6" s="16" t="s">
        <v>67</v>
      </c>
      <c r="P6" s="19">
        <v>43159</v>
      </c>
      <c r="Q6" s="14">
        <v>1.48</v>
      </c>
      <c r="R6" s="14"/>
      <c r="S6" s="17">
        <v>1.48</v>
      </c>
      <c r="T6" s="14"/>
      <c r="U6" s="14"/>
      <c r="V6" s="16"/>
      <c r="W6" s="20"/>
      <c r="X6" s="14"/>
      <c r="Y6" s="14">
        <v>7.5</v>
      </c>
      <c r="Z6" s="16"/>
      <c r="AA6" s="18">
        <v>7.5</v>
      </c>
      <c r="AB6" s="16"/>
      <c r="AC6" s="16">
        <v>1.3</v>
      </c>
      <c r="AD6" s="16"/>
      <c r="AE6" s="16">
        <v>5.07</v>
      </c>
      <c r="AF6" s="16"/>
      <c r="AG6" s="14"/>
      <c r="AH6" s="14"/>
      <c r="AI6" s="16"/>
      <c r="AJ6" s="16"/>
      <c r="AK6" s="16"/>
      <c r="AL6" s="16"/>
      <c r="AM6" s="16"/>
      <c r="AN6" s="16"/>
      <c r="AO6" s="16"/>
      <c r="AP6" s="16"/>
      <c r="AQ6" s="16"/>
      <c r="AR6" s="14"/>
      <c r="AS6" s="14"/>
      <c r="AT6" s="14"/>
      <c r="AU6" s="14"/>
      <c r="AV6" s="14"/>
      <c r="AW6" s="14"/>
    </row>
    <row r="7" spans="1:49" x14ac:dyDescent="0.3">
      <c r="A7" s="14">
        <v>10833</v>
      </c>
      <c r="B7" s="15">
        <v>3</v>
      </c>
      <c r="C7" s="16">
        <v>33</v>
      </c>
      <c r="D7" s="16">
        <v>1</v>
      </c>
      <c r="E7" s="16" t="s">
        <v>58</v>
      </c>
      <c r="F7" s="17" t="s">
        <v>59</v>
      </c>
      <c r="G7" s="16" t="s">
        <v>60</v>
      </c>
      <c r="H7" s="16" t="s">
        <v>61</v>
      </c>
      <c r="I7" s="16" t="s">
        <v>62</v>
      </c>
      <c r="J7" s="18" t="s">
        <v>63</v>
      </c>
      <c r="K7" s="16" t="s">
        <v>64</v>
      </c>
      <c r="L7" s="16" t="s">
        <v>65</v>
      </c>
      <c r="M7" s="16" t="s">
        <v>65</v>
      </c>
      <c r="N7" s="16" t="s">
        <v>66</v>
      </c>
      <c r="O7" s="16" t="s">
        <v>67</v>
      </c>
      <c r="P7" s="19">
        <v>43299</v>
      </c>
      <c r="Q7" s="14">
        <v>2.4</v>
      </c>
      <c r="R7" s="14"/>
      <c r="S7" s="17">
        <v>2.4</v>
      </c>
      <c r="T7" s="14"/>
      <c r="U7" s="14"/>
      <c r="V7" s="16"/>
      <c r="W7" s="20"/>
      <c r="X7" s="14"/>
      <c r="Y7" s="14">
        <v>10</v>
      </c>
      <c r="Z7" s="16"/>
      <c r="AA7" s="18">
        <v>10</v>
      </c>
      <c r="AB7" s="16"/>
      <c r="AC7" s="16">
        <v>2.5</v>
      </c>
      <c r="AD7" s="16"/>
      <c r="AE7" s="16">
        <v>4.17</v>
      </c>
      <c r="AF7" s="16"/>
      <c r="AG7" s="14"/>
      <c r="AH7" s="14"/>
      <c r="AI7" s="16"/>
      <c r="AJ7" s="16"/>
      <c r="AK7" s="16"/>
      <c r="AL7" s="16"/>
      <c r="AM7" s="16" t="s">
        <v>68</v>
      </c>
      <c r="AN7" s="16"/>
      <c r="AO7" s="16"/>
      <c r="AP7" s="16"/>
      <c r="AQ7" s="16"/>
      <c r="AR7" s="14"/>
      <c r="AS7" s="14" t="s">
        <v>69</v>
      </c>
      <c r="AT7" s="14"/>
      <c r="AU7" s="14"/>
      <c r="AV7" s="14"/>
      <c r="AW7" s="14"/>
    </row>
    <row r="8" spans="1:49" x14ac:dyDescent="0.3">
      <c r="A8" s="14">
        <v>16233</v>
      </c>
      <c r="B8" s="15">
        <v>4</v>
      </c>
      <c r="C8" s="16">
        <v>33</v>
      </c>
      <c r="D8" s="16">
        <v>1</v>
      </c>
      <c r="E8" s="16" t="s">
        <v>58</v>
      </c>
      <c r="F8" s="17" t="s">
        <v>59</v>
      </c>
      <c r="G8" s="16" t="s">
        <v>60</v>
      </c>
      <c r="H8" s="16" t="s">
        <v>61</v>
      </c>
      <c r="I8" s="16" t="s">
        <v>62</v>
      </c>
      <c r="J8" s="18" t="s">
        <v>63</v>
      </c>
      <c r="K8" s="16" t="s">
        <v>64</v>
      </c>
      <c r="L8" s="16" t="s">
        <v>65</v>
      </c>
      <c r="M8" s="16" t="s">
        <v>65</v>
      </c>
      <c r="N8" s="16" t="s">
        <v>66</v>
      </c>
      <c r="O8" s="16" t="s">
        <v>67</v>
      </c>
      <c r="P8" s="19">
        <v>43398</v>
      </c>
      <c r="Q8" s="14">
        <v>2.6</v>
      </c>
      <c r="R8" s="14"/>
      <c r="S8" s="17">
        <v>2.6</v>
      </c>
      <c r="T8" s="14"/>
      <c r="U8" s="14"/>
      <c r="V8" s="16"/>
      <c r="W8" s="20"/>
      <c r="X8" s="14"/>
      <c r="Y8" s="14">
        <v>12</v>
      </c>
      <c r="Z8" s="16"/>
      <c r="AA8" s="18">
        <v>12</v>
      </c>
      <c r="AB8" s="16"/>
      <c r="AC8" s="16">
        <v>2</v>
      </c>
      <c r="AD8" s="16"/>
      <c r="AE8" s="16">
        <v>4.62</v>
      </c>
      <c r="AF8" s="16"/>
      <c r="AG8" s="14"/>
      <c r="AH8" s="14"/>
      <c r="AI8" s="16"/>
      <c r="AJ8" s="16"/>
      <c r="AK8" s="16"/>
      <c r="AL8" s="16"/>
      <c r="AM8" s="16"/>
      <c r="AN8" s="16"/>
      <c r="AO8" s="16"/>
      <c r="AP8" s="16"/>
      <c r="AQ8" s="16"/>
      <c r="AR8" s="14"/>
      <c r="AS8" s="14"/>
      <c r="AT8" s="14"/>
      <c r="AU8" s="14"/>
      <c r="AV8" s="14"/>
      <c r="AW8" s="14"/>
    </row>
    <row r="9" spans="1:49" x14ac:dyDescent="0.3">
      <c r="A9" s="14">
        <v>21633</v>
      </c>
      <c r="B9" s="15">
        <v>5</v>
      </c>
      <c r="C9" s="16">
        <v>33</v>
      </c>
      <c r="D9" s="16">
        <v>1</v>
      </c>
      <c r="E9" s="16" t="s">
        <v>58</v>
      </c>
      <c r="F9" s="17" t="s">
        <v>59</v>
      </c>
      <c r="G9" s="16" t="s">
        <v>60</v>
      </c>
      <c r="H9" s="16" t="s">
        <v>61</v>
      </c>
      <c r="I9" s="16" t="s">
        <v>62</v>
      </c>
      <c r="J9" s="18" t="s">
        <v>63</v>
      </c>
      <c r="K9" s="16" t="s">
        <v>64</v>
      </c>
      <c r="L9" s="16" t="s">
        <v>65</v>
      </c>
      <c r="M9" s="16" t="s">
        <v>65</v>
      </c>
      <c r="N9" s="16" t="s">
        <v>66</v>
      </c>
      <c r="O9" s="16" t="s">
        <v>67</v>
      </c>
      <c r="P9" s="19">
        <v>43509</v>
      </c>
      <c r="Q9" s="14">
        <v>4.2</v>
      </c>
      <c r="R9" s="14"/>
      <c r="S9" s="17">
        <v>4.2</v>
      </c>
      <c r="T9" s="14"/>
      <c r="U9" s="14"/>
      <c r="V9" s="16"/>
      <c r="W9" s="20"/>
      <c r="X9" s="14"/>
      <c r="Y9" s="14">
        <v>14</v>
      </c>
      <c r="Z9" s="16"/>
      <c r="AA9" s="18">
        <v>14</v>
      </c>
      <c r="AB9" s="16"/>
      <c r="AC9" s="16">
        <v>2</v>
      </c>
      <c r="AD9" s="16"/>
      <c r="AE9" s="16">
        <v>3.33</v>
      </c>
      <c r="AF9" s="16"/>
      <c r="AG9" s="14"/>
      <c r="AH9" s="14"/>
      <c r="AI9" s="16"/>
      <c r="AJ9" s="16"/>
      <c r="AK9" s="16"/>
      <c r="AL9" s="16"/>
      <c r="AM9" s="16"/>
      <c r="AN9" s="16"/>
      <c r="AO9" s="16"/>
      <c r="AP9" s="16"/>
      <c r="AQ9" s="16"/>
      <c r="AR9" s="14"/>
      <c r="AS9" s="14"/>
      <c r="AT9" s="14"/>
      <c r="AU9" s="14"/>
      <c r="AV9" s="14"/>
      <c r="AW9" s="14"/>
    </row>
    <row r="10" spans="1:49" x14ac:dyDescent="0.3">
      <c r="A10" s="14">
        <v>27033</v>
      </c>
      <c r="B10" s="15">
        <v>6</v>
      </c>
      <c r="C10" s="16">
        <v>33</v>
      </c>
      <c r="D10" s="16">
        <v>1</v>
      </c>
      <c r="E10" s="16" t="s">
        <v>58</v>
      </c>
      <c r="F10" s="17" t="s">
        <v>59</v>
      </c>
      <c r="G10" s="16" t="s">
        <v>60</v>
      </c>
      <c r="H10" s="16" t="s">
        <v>61</v>
      </c>
      <c r="I10" s="16" t="s">
        <v>62</v>
      </c>
      <c r="J10" s="18" t="s">
        <v>63</v>
      </c>
      <c r="K10" s="16" t="s">
        <v>64</v>
      </c>
      <c r="L10" s="16" t="s">
        <v>65</v>
      </c>
      <c r="M10" s="16" t="s">
        <v>65</v>
      </c>
      <c r="N10" s="16" t="s">
        <v>66</v>
      </c>
      <c r="O10" s="16" t="s">
        <v>67</v>
      </c>
      <c r="P10" s="19">
        <v>43642</v>
      </c>
      <c r="Q10" s="21">
        <v>5.9</v>
      </c>
      <c r="R10" s="21"/>
      <c r="S10" s="17">
        <v>5.9</v>
      </c>
      <c r="T10" s="21"/>
      <c r="U10" s="21"/>
      <c r="V10" s="16"/>
      <c r="W10" s="20"/>
      <c r="X10" s="14"/>
      <c r="Y10" s="14">
        <v>17</v>
      </c>
      <c r="Z10" s="16"/>
      <c r="AA10" s="18">
        <v>17</v>
      </c>
      <c r="AB10" s="16"/>
      <c r="AC10" s="16">
        <v>3</v>
      </c>
      <c r="AD10" s="16"/>
      <c r="AE10" s="16">
        <v>2.88</v>
      </c>
      <c r="AF10" s="16"/>
      <c r="AG10" s="14"/>
      <c r="AH10" s="14"/>
      <c r="AI10" s="14"/>
      <c r="AJ10" s="14"/>
      <c r="AK10" s="14"/>
      <c r="AL10" s="14"/>
      <c r="AM10" s="14"/>
      <c r="AN10" s="14"/>
      <c r="AO10" s="14"/>
      <c r="AP10" s="16"/>
      <c r="AQ10" s="14"/>
      <c r="AR10" s="14"/>
      <c r="AS10" s="14"/>
      <c r="AT10" s="14"/>
      <c r="AU10" s="14"/>
      <c r="AV10" s="14"/>
      <c r="AW10" s="14"/>
    </row>
    <row r="11" spans="1:49" x14ac:dyDescent="0.3">
      <c r="A11" s="14">
        <v>32433</v>
      </c>
      <c r="B11" s="15">
        <v>7</v>
      </c>
      <c r="C11" s="16">
        <v>33</v>
      </c>
      <c r="D11" s="16">
        <v>1</v>
      </c>
      <c r="E11" s="14" t="s">
        <v>58</v>
      </c>
      <c r="F11" s="17" t="s">
        <v>59</v>
      </c>
      <c r="G11" s="16" t="s">
        <v>60</v>
      </c>
      <c r="H11" s="16" t="s">
        <v>61</v>
      </c>
      <c r="I11" s="16" t="s">
        <v>62</v>
      </c>
      <c r="J11" s="18" t="s">
        <v>63</v>
      </c>
      <c r="K11" s="16" t="s">
        <v>64</v>
      </c>
      <c r="L11" s="16" t="s">
        <v>65</v>
      </c>
      <c r="M11" s="16" t="s">
        <v>65</v>
      </c>
      <c r="N11" s="16" t="s">
        <v>66</v>
      </c>
      <c r="O11" s="16" t="s">
        <v>67</v>
      </c>
      <c r="P11" s="19">
        <v>43738</v>
      </c>
      <c r="Q11" s="14">
        <v>6.8</v>
      </c>
      <c r="R11" s="14"/>
      <c r="S11" s="17">
        <v>6.8</v>
      </c>
      <c r="T11" s="14"/>
      <c r="U11" s="14"/>
      <c r="V11" s="16"/>
      <c r="W11" s="20"/>
      <c r="X11" s="14"/>
      <c r="Y11" s="14"/>
      <c r="Z11" s="14">
        <v>29</v>
      </c>
      <c r="AA11" s="22">
        <v>21</v>
      </c>
      <c r="AB11" s="16" t="s">
        <v>70</v>
      </c>
      <c r="AC11" s="16">
        <v>4.47</v>
      </c>
      <c r="AD11" s="16"/>
      <c r="AE11" s="16"/>
      <c r="AF11" s="16"/>
      <c r="AG11" s="14"/>
      <c r="AH11" s="14">
        <v>1</v>
      </c>
      <c r="AI11" s="14"/>
      <c r="AJ11" s="14"/>
      <c r="AK11" s="14"/>
      <c r="AL11" s="14"/>
      <c r="AM11" s="14"/>
      <c r="AN11" s="14"/>
      <c r="AO11" s="14"/>
      <c r="AP11" s="16"/>
      <c r="AQ11" s="14"/>
      <c r="AR11" s="14"/>
      <c r="AS11" s="14"/>
      <c r="AT11" s="14"/>
      <c r="AU11" s="14"/>
      <c r="AV11" s="14"/>
      <c r="AW11" s="14"/>
    </row>
    <row r="12" spans="1:49" x14ac:dyDescent="0.3">
      <c r="A12" s="14">
        <v>37833</v>
      </c>
      <c r="B12" s="15">
        <v>8</v>
      </c>
      <c r="C12" s="16">
        <v>33</v>
      </c>
      <c r="D12" s="16">
        <v>1</v>
      </c>
      <c r="E12" s="14" t="s">
        <v>58</v>
      </c>
      <c r="F12" s="17" t="s">
        <v>59</v>
      </c>
      <c r="G12" s="16" t="s">
        <v>60</v>
      </c>
      <c r="H12" s="16" t="s">
        <v>61</v>
      </c>
      <c r="I12" s="16" t="s">
        <v>62</v>
      </c>
      <c r="J12" s="18" t="s">
        <v>63</v>
      </c>
      <c r="K12" s="16" t="s">
        <v>64</v>
      </c>
      <c r="L12" s="16" t="s">
        <v>65</v>
      </c>
      <c r="M12" s="16" t="s">
        <v>65</v>
      </c>
      <c r="N12" s="16" t="s">
        <v>66</v>
      </c>
      <c r="O12" s="16" t="s">
        <v>67</v>
      </c>
      <c r="P12" s="19">
        <v>43838</v>
      </c>
      <c r="Q12" s="14">
        <v>6.8</v>
      </c>
      <c r="R12" s="14"/>
      <c r="S12" s="17">
        <v>6.8</v>
      </c>
      <c r="T12" s="14"/>
      <c r="U12" s="14"/>
      <c r="V12" s="16"/>
      <c r="W12" s="20"/>
      <c r="X12" s="14"/>
      <c r="Y12" s="14"/>
      <c r="Z12" s="14">
        <v>36</v>
      </c>
      <c r="AA12" s="22">
        <v>26</v>
      </c>
      <c r="AB12" s="16" t="s">
        <v>70</v>
      </c>
      <c r="AC12" s="16">
        <v>4.6500000000000004</v>
      </c>
      <c r="AD12" s="16"/>
      <c r="AE12" s="16"/>
      <c r="AF12" s="16"/>
      <c r="AG12" s="14"/>
      <c r="AH12" s="14"/>
      <c r="AI12" s="14"/>
      <c r="AJ12" s="14"/>
      <c r="AK12" s="14"/>
      <c r="AL12" s="14"/>
      <c r="AM12" s="14"/>
      <c r="AN12" s="14"/>
      <c r="AO12" s="14"/>
      <c r="AP12" s="16"/>
      <c r="AQ12" s="14"/>
      <c r="AR12" s="14"/>
      <c r="AS12" s="14"/>
      <c r="AT12" s="14" t="s">
        <v>71</v>
      </c>
      <c r="AU12" s="14"/>
      <c r="AV12" s="14"/>
      <c r="AW12" s="14"/>
    </row>
    <row r="13" spans="1:49" x14ac:dyDescent="0.3">
      <c r="A13" s="14">
        <v>43233</v>
      </c>
      <c r="B13" s="15">
        <v>9</v>
      </c>
      <c r="C13" s="16">
        <v>33</v>
      </c>
      <c r="D13" s="16">
        <v>1</v>
      </c>
      <c r="E13" s="14" t="s">
        <v>58</v>
      </c>
      <c r="F13" s="17" t="s">
        <v>59</v>
      </c>
      <c r="G13" s="16" t="s">
        <v>60</v>
      </c>
      <c r="H13" s="16" t="s">
        <v>61</v>
      </c>
      <c r="I13" s="16" t="s">
        <v>62</v>
      </c>
      <c r="J13" s="18" t="s">
        <v>63</v>
      </c>
      <c r="K13" s="16" t="s">
        <v>64</v>
      </c>
      <c r="L13" s="16" t="s">
        <v>65</v>
      </c>
      <c r="M13" s="16" t="s">
        <v>65</v>
      </c>
      <c r="N13" s="16" t="s">
        <v>66</v>
      </c>
      <c r="O13" s="16" t="s">
        <v>67</v>
      </c>
      <c r="P13" s="19">
        <v>43900</v>
      </c>
      <c r="Q13" s="14">
        <v>7.8</v>
      </c>
      <c r="R13" s="14"/>
      <c r="S13" s="17">
        <v>7.8</v>
      </c>
      <c r="T13" s="14"/>
      <c r="U13" s="14"/>
      <c r="V13" s="16"/>
      <c r="W13" s="20"/>
      <c r="X13" s="14"/>
      <c r="Y13" s="14">
        <v>29</v>
      </c>
      <c r="Z13" s="16"/>
      <c r="AA13" s="18">
        <v>29</v>
      </c>
      <c r="AB13" s="16"/>
      <c r="AC13" s="16">
        <v>2.88</v>
      </c>
      <c r="AD13" s="16"/>
      <c r="AE13" s="16">
        <v>3.72</v>
      </c>
      <c r="AF13" s="16"/>
      <c r="AG13" s="14"/>
      <c r="AH13" s="14"/>
      <c r="AI13" s="14"/>
      <c r="AJ13" s="14"/>
      <c r="AK13" s="14"/>
      <c r="AL13" s="14"/>
      <c r="AM13" s="14"/>
      <c r="AN13" s="14"/>
      <c r="AO13" s="14"/>
      <c r="AP13" s="16"/>
      <c r="AQ13" s="14"/>
      <c r="AR13" s="14"/>
      <c r="AS13" s="14"/>
      <c r="AT13" s="14"/>
      <c r="AU13" s="14"/>
      <c r="AV13" s="14"/>
      <c r="AW13" s="14"/>
    </row>
    <row r="14" spans="1:49" x14ac:dyDescent="0.3">
      <c r="A14" s="14">
        <v>48633</v>
      </c>
      <c r="B14" s="15">
        <v>10</v>
      </c>
      <c r="C14" s="16">
        <v>33</v>
      </c>
      <c r="D14" s="16">
        <v>1</v>
      </c>
      <c r="E14" s="14" t="s">
        <v>58</v>
      </c>
      <c r="F14" s="17" t="s">
        <v>59</v>
      </c>
      <c r="G14" s="16" t="s">
        <v>60</v>
      </c>
      <c r="H14" s="16" t="s">
        <v>61</v>
      </c>
      <c r="I14" s="16" t="s">
        <v>62</v>
      </c>
      <c r="J14" s="18" t="s">
        <v>63</v>
      </c>
      <c r="K14" s="16" t="s">
        <v>64</v>
      </c>
      <c r="L14" s="16" t="s">
        <v>65</v>
      </c>
      <c r="M14" s="16" t="s">
        <v>65</v>
      </c>
      <c r="N14" s="16" t="s">
        <v>66</v>
      </c>
      <c r="O14" s="16" t="s">
        <v>67</v>
      </c>
      <c r="P14" s="19">
        <v>43998</v>
      </c>
      <c r="Q14" s="14">
        <v>7.3</v>
      </c>
      <c r="R14" s="14"/>
      <c r="S14" s="17">
        <v>7.3</v>
      </c>
      <c r="T14" s="14"/>
      <c r="U14" s="14"/>
      <c r="V14" s="16"/>
      <c r="W14" s="20"/>
      <c r="X14" s="14"/>
      <c r="Y14" s="14">
        <v>32</v>
      </c>
      <c r="Z14" s="16"/>
      <c r="AA14" s="18">
        <v>32</v>
      </c>
      <c r="AB14" s="16"/>
      <c r="AC14" s="16">
        <v>3</v>
      </c>
      <c r="AD14" s="16"/>
      <c r="AE14" s="16">
        <v>4.38</v>
      </c>
      <c r="AF14" s="16"/>
      <c r="AG14" s="14"/>
      <c r="AH14" s="14"/>
      <c r="AI14" s="14"/>
      <c r="AJ14" s="14"/>
      <c r="AK14" s="14"/>
      <c r="AL14" s="14"/>
      <c r="AM14" s="14"/>
      <c r="AN14" s="14"/>
      <c r="AO14" s="14"/>
      <c r="AP14" s="16"/>
      <c r="AQ14" s="14"/>
      <c r="AR14" s="14"/>
      <c r="AS14" s="14"/>
      <c r="AT14" s="14"/>
      <c r="AU14" s="14"/>
      <c r="AV14" s="14"/>
      <c r="AW14" s="14"/>
    </row>
    <row r="15" spans="1:49" x14ac:dyDescent="0.3">
      <c r="A15" s="14">
        <v>54033</v>
      </c>
      <c r="B15" s="15">
        <v>11</v>
      </c>
      <c r="C15" s="16">
        <v>33</v>
      </c>
      <c r="D15" s="16">
        <v>1</v>
      </c>
      <c r="E15" s="14" t="s">
        <v>58</v>
      </c>
      <c r="F15" s="17" t="s">
        <v>59</v>
      </c>
      <c r="G15" s="16" t="s">
        <v>60</v>
      </c>
      <c r="H15" s="16" t="s">
        <v>61</v>
      </c>
      <c r="I15" s="16" t="s">
        <v>62</v>
      </c>
      <c r="J15" s="18" t="s">
        <v>63</v>
      </c>
      <c r="K15" s="16" t="s">
        <v>64</v>
      </c>
      <c r="L15" s="16" t="s">
        <v>65</v>
      </c>
      <c r="M15" s="16" t="s">
        <v>65</v>
      </c>
      <c r="N15" s="16" t="s">
        <v>66</v>
      </c>
      <c r="O15" s="16" t="s">
        <v>67</v>
      </c>
      <c r="P15" s="19">
        <v>44088</v>
      </c>
      <c r="Q15" s="14">
        <v>8.3000000000000007</v>
      </c>
      <c r="R15" s="14"/>
      <c r="S15" s="17">
        <v>8.3000000000000007</v>
      </c>
      <c r="T15" s="14"/>
      <c r="U15" s="14"/>
      <c r="V15" s="16"/>
      <c r="W15" s="20"/>
      <c r="X15" s="14"/>
      <c r="Y15" s="14">
        <v>38</v>
      </c>
      <c r="Z15" s="16"/>
      <c r="AA15" s="18">
        <v>38</v>
      </c>
      <c r="AB15" s="16"/>
      <c r="AC15" s="16">
        <v>6</v>
      </c>
      <c r="AD15" s="16"/>
      <c r="AE15" s="16">
        <v>4.58</v>
      </c>
      <c r="AF15" s="16"/>
      <c r="AG15" s="14"/>
      <c r="AH15" s="14"/>
      <c r="AI15" s="14"/>
      <c r="AJ15" s="14"/>
      <c r="AK15" s="14"/>
      <c r="AL15" s="14"/>
      <c r="AM15" s="14"/>
      <c r="AN15" s="14"/>
      <c r="AO15" s="14"/>
      <c r="AP15" s="16"/>
      <c r="AQ15" s="14"/>
      <c r="AR15" s="14"/>
      <c r="AS15" s="14"/>
      <c r="AT15" s="14"/>
      <c r="AU15" s="14"/>
      <c r="AV15" s="14"/>
      <c r="AW15" s="14"/>
    </row>
    <row r="16" spans="1:49" x14ac:dyDescent="0.3">
      <c r="A16" s="14">
        <v>59433</v>
      </c>
      <c r="B16" s="15">
        <v>12</v>
      </c>
      <c r="C16" s="14">
        <v>33</v>
      </c>
      <c r="D16" s="14">
        <v>1</v>
      </c>
      <c r="E16" s="14" t="s">
        <v>58</v>
      </c>
      <c r="F16" s="23" t="s">
        <v>59</v>
      </c>
      <c r="G16" s="14" t="s">
        <v>60</v>
      </c>
      <c r="H16" s="14" t="s">
        <v>61</v>
      </c>
      <c r="I16" s="14" t="s">
        <v>62</v>
      </c>
      <c r="J16" s="24" t="s">
        <v>63</v>
      </c>
      <c r="K16" s="14" t="s">
        <v>64</v>
      </c>
      <c r="L16" s="14" t="s">
        <v>65</v>
      </c>
      <c r="M16" s="14" t="s">
        <v>65</v>
      </c>
      <c r="N16" s="14" t="s">
        <v>66</v>
      </c>
      <c r="O16" s="14" t="s">
        <v>67</v>
      </c>
      <c r="P16" s="14" t="s">
        <v>72</v>
      </c>
      <c r="Q16" s="14">
        <v>9.1</v>
      </c>
      <c r="R16" s="14"/>
      <c r="S16" s="17">
        <v>9.1</v>
      </c>
      <c r="T16" s="14"/>
      <c r="U16" s="14"/>
      <c r="V16" s="16"/>
      <c r="W16" s="20"/>
      <c r="X16" s="14"/>
      <c r="Y16" s="14">
        <v>40</v>
      </c>
      <c r="Z16" s="16"/>
      <c r="AA16" s="18">
        <v>40</v>
      </c>
      <c r="AB16" s="16"/>
      <c r="AC16" s="16">
        <v>2</v>
      </c>
      <c r="AD16" s="16"/>
      <c r="AE16" s="16">
        <v>4.4000000000000004</v>
      </c>
      <c r="AF16" s="14"/>
      <c r="AG16" s="14">
        <v>1</v>
      </c>
      <c r="AH16" s="14">
        <v>1</v>
      </c>
      <c r="AI16" s="14">
        <v>0</v>
      </c>
      <c r="AJ16" s="14"/>
      <c r="AK16" s="14"/>
      <c r="AL16" s="14"/>
      <c r="AM16" s="14"/>
      <c r="AN16" s="14"/>
      <c r="AO16" s="14"/>
      <c r="AP16" s="16"/>
      <c r="AQ16" s="14"/>
      <c r="AR16" s="14"/>
      <c r="AS16" s="14"/>
      <c r="AT16" s="14"/>
      <c r="AU16" s="14"/>
      <c r="AV16" s="14"/>
      <c r="AW16" s="14"/>
    </row>
    <row r="17" spans="1:49" x14ac:dyDescent="0.3">
      <c r="A17" s="45">
        <v>44</v>
      </c>
      <c r="B17" s="46">
        <v>1</v>
      </c>
      <c r="C17" s="16">
        <v>44</v>
      </c>
      <c r="D17" s="16">
        <v>1</v>
      </c>
      <c r="E17" s="16" t="s">
        <v>58</v>
      </c>
      <c r="F17" s="47" t="s">
        <v>59</v>
      </c>
      <c r="G17" s="16" t="s">
        <v>60</v>
      </c>
      <c r="H17" s="16" t="s">
        <v>61</v>
      </c>
      <c r="I17" s="16" t="s">
        <v>62</v>
      </c>
      <c r="J17" s="48" t="s">
        <v>83</v>
      </c>
      <c r="K17" s="16" t="s">
        <v>84</v>
      </c>
      <c r="L17" s="16" t="s">
        <v>85</v>
      </c>
      <c r="M17" s="16" t="s">
        <v>85</v>
      </c>
      <c r="N17" s="16" t="s">
        <v>66</v>
      </c>
      <c r="O17" s="16" t="s">
        <v>86</v>
      </c>
      <c r="P17" s="49">
        <v>43096</v>
      </c>
      <c r="Q17" s="16">
        <v>2</v>
      </c>
      <c r="R17" s="16"/>
      <c r="S17" s="47">
        <f t="shared" ref="S17:S79" si="0">IF(ISBLANK(Q17),"",Q17)</f>
        <v>2</v>
      </c>
      <c r="T17" s="16"/>
      <c r="U17" s="16"/>
      <c r="V17" s="16"/>
      <c r="W17" s="50" t="str">
        <f t="shared" ref="W17:W80" si="1">IF(ISBLANK(U17),"",U17)</f>
        <v/>
      </c>
      <c r="X17" s="16"/>
      <c r="Y17" s="16">
        <v>8.6999999999999993</v>
      </c>
      <c r="Z17" s="16"/>
      <c r="AA17" s="48">
        <f t="shared" ref="AA17:AA80" si="2">IF(ISBLANK(Y17),"",Y17)</f>
        <v>8.6999999999999993</v>
      </c>
      <c r="AB17" s="16"/>
      <c r="AC17" s="51"/>
      <c r="AD17" s="52" t="str">
        <f t="shared" ref="AD17:AD80" si="3">IF(OR(ISBLANK(Q17),ISBLANK(U17)),"",U17/Q17)</f>
        <v/>
      </c>
      <c r="AE17" s="51">
        <f t="shared" ref="AE17:AE80" si="4">IF(OR(ISBLANK(Q17),ISBLANK(Y17)),"",Y17/Q17)</f>
        <v>4.3499999999999996</v>
      </c>
      <c r="AF17" s="51" t="str">
        <f t="shared" ref="AF17:AF80" si="5">IF(OR(ISBLANK(U17),ISBLANK(Y17)),"",Y17/U17)</f>
        <v/>
      </c>
      <c r="AG17" s="45"/>
      <c r="AH17" s="45"/>
      <c r="AI17" s="51"/>
      <c r="AJ17" s="51"/>
      <c r="AK17" s="51"/>
      <c r="AL17" s="51"/>
      <c r="AM17" s="51"/>
      <c r="AN17" s="51"/>
      <c r="AO17" s="51"/>
      <c r="AP17" s="53"/>
      <c r="AQ17" s="53"/>
      <c r="AR17" s="45"/>
      <c r="AS17" s="45"/>
      <c r="AT17" s="45"/>
      <c r="AU17" s="45"/>
      <c r="AV17" s="45"/>
      <c r="AW17" s="45"/>
    </row>
    <row r="18" spans="1:49" x14ac:dyDescent="0.3">
      <c r="A18" s="45">
        <v>5444</v>
      </c>
      <c r="B18" s="46">
        <v>2</v>
      </c>
      <c r="C18" s="16">
        <v>44</v>
      </c>
      <c r="D18" s="16">
        <v>1</v>
      </c>
      <c r="E18" s="16" t="s">
        <v>58</v>
      </c>
      <c r="F18" s="47" t="s">
        <v>59</v>
      </c>
      <c r="G18" s="16" t="s">
        <v>60</v>
      </c>
      <c r="H18" s="16" t="s">
        <v>61</v>
      </c>
      <c r="I18" s="16" t="s">
        <v>62</v>
      </c>
      <c r="J18" s="48" t="s">
        <v>83</v>
      </c>
      <c r="K18" s="16" t="s">
        <v>84</v>
      </c>
      <c r="L18" s="16" t="s">
        <v>85</v>
      </c>
      <c r="M18" s="16" t="s">
        <v>85</v>
      </c>
      <c r="N18" s="16" t="s">
        <v>66</v>
      </c>
      <c r="O18" s="16" t="s">
        <v>86</v>
      </c>
      <c r="P18" s="54">
        <v>43159</v>
      </c>
      <c r="Q18" s="45">
        <v>2.62</v>
      </c>
      <c r="R18" s="45"/>
      <c r="S18" s="47">
        <f t="shared" si="0"/>
        <v>2.62</v>
      </c>
      <c r="T18" s="45"/>
      <c r="U18" s="45"/>
      <c r="V18" s="16"/>
      <c r="W18" s="50" t="str">
        <f t="shared" si="1"/>
        <v/>
      </c>
      <c r="X18" s="45"/>
      <c r="Y18" s="45">
        <v>8.4</v>
      </c>
      <c r="Z18" s="16"/>
      <c r="AA18" s="48">
        <f t="shared" si="2"/>
        <v>8.4</v>
      </c>
      <c r="AB18" s="53"/>
      <c r="AC18" s="51">
        <f>IF(AA18="","",AA18-AA17)</f>
        <v>-0.29999999999999893</v>
      </c>
      <c r="AD18" s="52" t="str">
        <f t="shared" si="3"/>
        <v/>
      </c>
      <c r="AE18" s="51">
        <f t="shared" si="4"/>
        <v>3.2061068702290076</v>
      </c>
      <c r="AF18" s="51" t="str">
        <f t="shared" si="5"/>
        <v/>
      </c>
      <c r="AG18" s="45"/>
      <c r="AH18" s="45"/>
      <c r="AI18" s="51"/>
      <c r="AJ18" s="51"/>
      <c r="AK18" s="51"/>
      <c r="AL18" s="51"/>
      <c r="AM18" s="51" t="s">
        <v>68</v>
      </c>
      <c r="AN18" s="51"/>
      <c r="AO18" s="51"/>
      <c r="AP18" s="53"/>
      <c r="AQ18" s="53"/>
      <c r="AR18" s="45"/>
      <c r="AS18" s="45" t="s">
        <v>87</v>
      </c>
      <c r="AT18" s="45"/>
      <c r="AU18" s="45"/>
      <c r="AV18" s="45"/>
      <c r="AW18" s="45"/>
    </row>
    <row r="19" spans="1:49" x14ac:dyDescent="0.3">
      <c r="A19" s="45">
        <v>10844</v>
      </c>
      <c r="B19" s="46">
        <v>3</v>
      </c>
      <c r="C19" s="16">
        <v>44</v>
      </c>
      <c r="D19" s="16">
        <v>1</v>
      </c>
      <c r="E19" s="16" t="s">
        <v>58</v>
      </c>
      <c r="F19" s="47" t="s">
        <v>59</v>
      </c>
      <c r="G19" s="16" t="s">
        <v>60</v>
      </c>
      <c r="H19" s="16" t="s">
        <v>61</v>
      </c>
      <c r="I19" s="16" t="s">
        <v>62</v>
      </c>
      <c r="J19" s="48" t="s">
        <v>83</v>
      </c>
      <c r="K19" s="16" t="s">
        <v>84</v>
      </c>
      <c r="L19" s="16" t="s">
        <v>85</v>
      </c>
      <c r="M19" s="16" t="s">
        <v>85</v>
      </c>
      <c r="N19" s="16" t="s">
        <v>66</v>
      </c>
      <c r="O19" s="16" t="s">
        <v>86</v>
      </c>
      <c r="P19" s="54">
        <v>43299</v>
      </c>
      <c r="Q19" s="45">
        <v>3.3</v>
      </c>
      <c r="R19" s="45"/>
      <c r="S19" s="47">
        <f t="shared" si="0"/>
        <v>3.3</v>
      </c>
      <c r="T19" s="45"/>
      <c r="U19" s="45"/>
      <c r="V19" s="16"/>
      <c r="W19" s="50" t="str">
        <f t="shared" si="1"/>
        <v/>
      </c>
      <c r="X19" s="45"/>
      <c r="Y19" s="45">
        <v>7</v>
      </c>
      <c r="Z19" s="16"/>
      <c r="AA19" s="48">
        <f t="shared" si="2"/>
        <v>7</v>
      </c>
      <c r="AB19" s="53"/>
      <c r="AC19" s="51">
        <f t="shared" ref="AC19:AC28" si="6">IF(AA19="","",AA19-AA18)</f>
        <v>-1.4000000000000004</v>
      </c>
      <c r="AD19" s="52" t="str">
        <f t="shared" si="3"/>
        <v/>
      </c>
      <c r="AE19" s="51">
        <f t="shared" si="4"/>
        <v>2.1212121212121211</v>
      </c>
      <c r="AF19" s="51" t="str">
        <f t="shared" si="5"/>
        <v/>
      </c>
      <c r="AG19" s="45"/>
      <c r="AH19" s="45"/>
      <c r="AI19" s="51"/>
      <c r="AJ19" s="51"/>
      <c r="AK19" s="51"/>
      <c r="AL19" s="51"/>
      <c r="AM19" s="51" t="s">
        <v>68</v>
      </c>
      <c r="AN19" s="51"/>
      <c r="AO19" s="51"/>
      <c r="AP19" s="53"/>
      <c r="AQ19" s="53"/>
      <c r="AR19" s="45"/>
      <c r="AS19" s="45" t="s">
        <v>69</v>
      </c>
      <c r="AT19" s="45"/>
      <c r="AU19" s="45"/>
      <c r="AV19" s="45"/>
      <c r="AW19" s="45"/>
    </row>
    <row r="20" spans="1:49" x14ac:dyDescent="0.3">
      <c r="A20" s="45">
        <v>16244</v>
      </c>
      <c r="B20" s="46">
        <v>4</v>
      </c>
      <c r="C20" s="16">
        <v>44</v>
      </c>
      <c r="D20" s="16">
        <v>1</v>
      </c>
      <c r="E20" s="16" t="s">
        <v>58</v>
      </c>
      <c r="F20" s="47" t="s">
        <v>59</v>
      </c>
      <c r="G20" s="16" t="s">
        <v>60</v>
      </c>
      <c r="H20" s="16" t="s">
        <v>61</v>
      </c>
      <c r="I20" s="16" t="s">
        <v>62</v>
      </c>
      <c r="J20" s="48" t="s">
        <v>83</v>
      </c>
      <c r="K20" s="16" t="s">
        <v>84</v>
      </c>
      <c r="L20" s="16" t="s">
        <v>85</v>
      </c>
      <c r="M20" s="16" t="s">
        <v>85</v>
      </c>
      <c r="N20" s="16" t="s">
        <v>66</v>
      </c>
      <c r="O20" s="16" t="s">
        <v>86</v>
      </c>
      <c r="P20" s="54">
        <v>43398</v>
      </c>
      <c r="Q20" s="45">
        <v>3.1</v>
      </c>
      <c r="R20" s="45"/>
      <c r="S20" s="47">
        <f t="shared" si="0"/>
        <v>3.1</v>
      </c>
      <c r="T20" s="45"/>
      <c r="U20" s="45"/>
      <c r="V20" s="16"/>
      <c r="W20" s="50" t="str">
        <f t="shared" si="1"/>
        <v/>
      </c>
      <c r="X20" s="45"/>
      <c r="Y20" s="45">
        <v>9.5</v>
      </c>
      <c r="Z20" s="16"/>
      <c r="AA20" s="48">
        <f t="shared" si="2"/>
        <v>9.5</v>
      </c>
      <c r="AB20" s="53"/>
      <c r="AC20" s="51">
        <f t="shared" si="6"/>
        <v>2.5</v>
      </c>
      <c r="AD20" s="52" t="str">
        <f t="shared" si="3"/>
        <v/>
      </c>
      <c r="AE20" s="51">
        <f t="shared" si="4"/>
        <v>3.064516129032258</v>
      </c>
      <c r="AF20" s="51" t="str">
        <f t="shared" si="5"/>
        <v/>
      </c>
      <c r="AG20" s="45"/>
      <c r="AH20" s="45"/>
      <c r="AI20" s="51"/>
      <c r="AJ20" s="51"/>
      <c r="AK20" s="51"/>
      <c r="AL20" s="51"/>
      <c r="AM20" s="51"/>
      <c r="AN20" s="51"/>
      <c r="AO20" s="51"/>
      <c r="AP20" s="53"/>
      <c r="AQ20" s="53"/>
      <c r="AR20" s="45"/>
      <c r="AS20" s="45"/>
      <c r="AT20" s="45"/>
      <c r="AU20" s="45"/>
      <c r="AV20" s="45"/>
      <c r="AW20" s="45"/>
    </row>
    <row r="21" spans="1:49" x14ac:dyDescent="0.3">
      <c r="A21" s="45">
        <v>21644</v>
      </c>
      <c r="B21" s="46">
        <v>5</v>
      </c>
      <c r="C21" s="16">
        <v>44</v>
      </c>
      <c r="D21" s="16">
        <v>1</v>
      </c>
      <c r="E21" s="16" t="s">
        <v>58</v>
      </c>
      <c r="F21" s="47" t="s">
        <v>59</v>
      </c>
      <c r="G21" s="16" t="s">
        <v>60</v>
      </c>
      <c r="H21" s="16" t="s">
        <v>61</v>
      </c>
      <c r="I21" s="16" t="s">
        <v>62</v>
      </c>
      <c r="J21" s="48" t="s">
        <v>83</v>
      </c>
      <c r="K21" s="16" t="s">
        <v>84</v>
      </c>
      <c r="L21" s="16" t="s">
        <v>85</v>
      </c>
      <c r="M21" s="16" t="s">
        <v>85</v>
      </c>
      <c r="N21" s="16" t="s">
        <v>66</v>
      </c>
      <c r="O21" s="16" t="s">
        <v>86</v>
      </c>
      <c r="P21" s="54">
        <v>43509</v>
      </c>
      <c r="Q21" s="45">
        <v>3.8</v>
      </c>
      <c r="R21" s="45"/>
      <c r="S21" s="47">
        <f t="shared" si="0"/>
        <v>3.8</v>
      </c>
      <c r="T21" s="45"/>
      <c r="U21" s="45"/>
      <c r="V21" s="16"/>
      <c r="W21" s="50" t="str">
        <f t="shared" si="1"/>
        <v/>
      </c>
      <c r="X21" s="45"/>
      <c r="Y21" s="45">
        <v>10</v>
      </c>
      <c r="Z21" s="16"/>
      <c r="AA21" s="48">
        <f t="shared" si="2"/>
        <v>10</v>
      </c>
      <c r="AB21" s="53"/>
      <c r="AC21" s="51">
        <f t="shared" si="6"/>
        <v>0.5</v>
      </c>
      <c r="AD21" s="52" t="str">
        <f t="shared" si="3"/>
        <v/>
      </c>
      <c r="AE21" s="51">
        <f t="shared" si="4"/>
        <v>2.6315789473684212</v>
      </c>
      <c r="AF21" s="51" t="str">
        <f t="shared" si="5"/>
        <v/>
      </c>
      <c r="AG21" s="45"/>
      <c r="AH21" s="45"/>
      <c r="AI21" s="51"/>
      <c r="AJ21" s="51"/>
      <c r="AK21" s="51"/>
      <c r="AL21" s="51"/>
      <c r="AM21" s="51"/>
      <c r="AN21" s="51"/>
      <c r="AO21" s="51"/>
      <c r="AP21" s="53"/>
      <c r="AQ21" s="53"/>
      <c r="AR21" s="45"/>
      <c r="AS21" s="45"/>
      <c r="AT21" s="45"/>
      <c r="AU21" s="45"/>
      <c r="AV21" s="45"/>
      <c r="AW21" s="45"/>
    </row>
    <row r="22" spans="1:49" x14ac:dyDescent="0.3">
      <c r="A22" s="45">
        <v>27044</v>
      </c>
      <c r="B22" s="46">
        <v>6</v>
      </c>
      <c r="C22" s="16">
        <v>44</v>
      </c>
      <c r="D22" s="16">
        <v>1</v>
      </c>
      <c r="E22" s="16" t="s">
        <v>58</v>
      </c>
      <c r="F22" s="47" t="s">
        <v>59</v>
      </c>
      <c r="G22" s="16" t="s">
        <v>60</v>
      </c>
      <c r="H22" s="16" t="s">
        <v>61</v>
      </c>
      <c r="I22" s="16" t="s">
        <v>62</v>
      </c>
      <c r="J22" s="48" t="s">
        <v>83</v>
      </c>
      <c r="K22" s="16" t="s">
        <v>84</v>
      </c>
      <c r="L22" s="16" t="s">
        <v>85</v>
      </c>
      <c r="M22" s="16" t="s">
        <v>85</v>
      </c>
      <c r="N22" s="16" t="s">
        <v>66</v>
      </c>
      <c r="O22" s="16" t="s">
        <v>86</v>
      </c>
      <c r="P22" s="54">
        <v>43642</v>
      </c>
      <c r="Q22" s="55">
        <v>8.1999999999999993</v>
      </c>
      <c r="R22" s="55"/>
      <c r="S22" s="47">
        <f t="shared" si="0"/>
        <v>8.1999999999999993</v>
      </c>
      <c r="T22" s="55"/>
      <c r="U22" s="55"/>
      <c r="V22" s="16"/>
      <c r="W22" s="50" t="str">
        <f t="shared" si="1"/>
        <v/>
      </c>
      <c r="X22" s="45"/>
      <c r="Y22" s="45">
        <v>34</v>
      </c>
      <c r="Z22" s="16"/>
      <c r="AA22" s="48">
        <f t="shared" si="2"/>
        <v>34</v>
      </c>
      <c r="AB22" s="53"/>
      <c r="AC22" s="51">
        <f t="shared" si="6"/>
        <v>24</v>
      </c>
      <c r="AD22" s="52" t="str">
        <f t="shared" si="3"/>
        <v/>
      </c>
      <c r="AE22" s="51">
        <f t="shared" si="4"/>
        <v>4.1463414634146343</v>
      </c>
      <c r="AF22" s="51" t="str">
        <f t="shared" si="5"/>
        <v/>
      </c>
      <c r="AG22" s="45"/>
      <c r="AH22" s="45"/>
      <c r="AI22" s="45"/>
      <c r="AJ22" s="45"/>
      <c r="AK22" s="45"/>
      <c r="AL22" s="45"/>
      <c r="AM22" s="45"/>
      <c r="AN22" s="45"/>
      <c r="AO22" s="45"/>
      <c r="AP22" s="53"/>
      <c r="AQ22" s="56"/>
      <c r="AR22" s="45"/>
      <c r="AS22" s="45"/>
      <c r="AT22" s="45"/>
      <c r="AU22" s="45"/>
      <c r="AV22" s="45"/>
      <c r="AW22" s="45"/>
    </row>
    <row r="23" spans="1:49" x14ac:dyDescent="0.3">
      <c r="A23" s="45">
        <v>32444</v>
      </c>
      <c r="B23" s="46">
        <v>7</v>
      </c>
      <c r="C23" s="16">
        <v>44</v>
      </c>
      <c r="D23" s="16">
        <v>1</v>
      </c>
      <c r="E23" s="45" t="s">
        <v>58</v>
      </c>
      <c r="F23" s="47" t="s">
        <v>59</v>
      </c>
      <c r="G23" s="16" t="s">
        <v>60</v>
      </c>
      <c r="H23" s="16" t="s">
        <v>61</v>
      </c>
      <c r="I23" s="16" t="s">
        <v>62</v>
      </c>
      <c r="J23" s="48" t="s">
        <v>83</v>
      </c>
      <c r="K23" s="16" t="s">
        <v>84</v>
      </c>
      <c r="L23" s="16" t="s">
        <v>85</v>
      </c>
      <c r="M23" s="16" t="s">
        <v>85</v>
      </c>
      <c r="N23" s="16" t="s">
        <v>66</v>
      </c>
      <c r="O23" s="16" t="s">
        <v>86</v>
      </c>
      <c r="P23" s="54">
        <v>43738</v>
      </c>
      <c r="Q23" s="45">
        <v>10.3</v>
      </c>
      <c r="R23" s="45"/>
      <c r="S23" s="47">
        <f t="shared" si="0"/>
        <v>10.3</v>
      </c>
      <c r="T23" s="45"/>
      <c r="U23" s="45"/>
      <c r="V23" s="16"/>
      <c r="W23" s="50" t="str">
        <f t="shared" si="1"/>
        <v/>
      </c>
      <c r="X23" s="45"/>
      <c r="Y23" s="45">
        <v>51</v>
      </c>
      <c r="Z23" s="16"/>
      <c r="AA23" s="48">
        <f t="shared" si="2"/>
        <v>51</v>
      </c>
      <c r="AB23" s="53"/>
      <c r="AC23" s="51">
        <f t="shared" si="6"/>
        <v>17</v>
      </c>
      <c r="AD23" s="52" t="str">
        <f t="shared" si="3"/>
        <v/>
      </c>
      <c r="AE23" s="51">
        <f t="shared" si="4"/>
        <v>4.9514563106796112</v>
      </c>
      <c r="AF23" s="51" t="str">
        <f t="shared" si="5"/>
        <v/>
      </c>
      <c r="AG23" s="45"/>
      <c r="AH23" s="45">
        <v>1</v>
      </c>
      <c r="AI23" s="45"/>
      <c r="AJ23" s="45"/>
      <c r="AK23" s="45"/>
      <c r="AL23" s="45"/>
      <c r="AM23" s="45"/>
      <c r="AN23" s="45"/>
      <c r="AO23" s="45"/>
      <c r="AP23" s="53"/>
      <c r="AQ23" s="56"/>
      <c r="AR23" s="45"/>
      <c r="AS23" s="45"/>
      <c r="AT23" s="45"/>
      <c r="AU23" s="45"/>
      <c r="AV23" s="45"/>
      <c r="AW23" s="45"/>
    </row>
    <row r="24" spans="1:49" x14ac:dyDescent="0.3">
      <c r="A24" s="45">
        <v>37844</v>
      </c>
      <c r="B24" s="46">
        <v>8</v>
      </c>
      <c r="C24" s="16">
        <v>44</v>
      </c>
      <c r="D24" s="16">
        <v>1</v>
      </c>
      <c r="E24" s="45" t="s">
        <v>58</v>
      </c>
      <c r="F24" s="47" t="s">
        <v>59</v>
      </c>
      <c r="G24" s="16" t="s">
        <v>60</v>
      </c>
      <c r="H24" s="16" t="s">
        <v>61</v>
      </c>
      <c r="I24" s="16" t="s">
        <v>62</v>
      </c>
      <c r="J24" s="48" t="s">
        <v>83</v>
      </c>
      <c r="K24" s="16" t="s">
        <v>84</v>
      </c>
      <c r="L24" s="16" t="s">
        <v>85</v>
      </c>
      <c r="M24" s="16" t="s">
        <v>85</v>
      </c>
      <c r="N24" s="16" t="s">
        <v>66</v>
      </c>
      <c r="O24" s="16" t="s">
        <v>86</v>
      </c>
      <c r="P24" s="54">
        <v>43838</v>
      </c>
      <c r="Q24" s="45">
        <v>11.1</v>
      </c>
      <c r="R24" s="45"/>
      <c r="S24" s="47">
        <f t="shared" si="0"/>
        <v>11.1</v>
      </c>
      <c r="T24" s="45"/>
      <c r="U24" s="45"/>
      <c r="V24" s="16"/>
      <c r="W24" s="50" t="str">
        <f t="shared" si="1"/>
        <v/>
      </c>
      <c r="X24" s="45"/>
      <c r="Y24" s="45">
        <v>80</v>
      </c>
      <c r="Z24" s="16"/>
      <c r="AA24" s="48">
        <f t="shared" si="2"/>
        <v>80</v>
      </c>
      <c r="AB24" s="53"/>
      <c r="AC24" s="51">
        <f t="shared" si="6"/>
        <v>29</v>
      </c>
      <c r="AD24" s="52" t="str">
        <f t="shared" si="3"/>
        <v/>
      </c>
      <c r="AE24" s="51">
        <f t="shared" si="4"/>
        <v>7.2072072072072073</v>
      </c>
      <c r="AF24" s="51" t="str">
        <f t="shared" si="5"/>
        <v/>
      </c>
      <c r="AG24" s="45"/>
      <c r="AH24" s="45"/>
      <c r="AI24" s="45"/>
      <c r="AJ24" s="45"/>
      <c r="AK24" s="45"/>
      <c r="AL24" s="45"/>
      <c r="AM24" s="45"/>
      <c r="AN24" s="45"/>
      <c r="AO24" s="45"/>
      <c r="AP24" s="53"/>
      <c r="AQ24" s="56"/>
      <c r="AR24" s="45"/>
      <c r="AS24" s="45"/>
      <c r="AT24" s="45"/>
      <c r="AU24" s="45"/>
      <c r="AV24" s="45"/>
      <c r="AW24" s="45"/>
    </row>
    <row r="25" spans="1:49" x14ac:dyDescent="0.3">
      <c r="A25" s="45">
        <v>43244</v>
      </c>
      <c r="B25" s="46">
        <v>9</v>
      </c>
      <c r="C25" s="16">
        <v>44</v>
      </c>
      <c r="D25" s="16">
        <v>1</v>
      </c>
      <c r="E25" s="45" t="s">
        <v>58</v>
      </c>
      <c r="F25" s="47" t="s">
        <v>59</v>
      </c>
      <c r="G25" s="16" t="s">
        <v>60</v>
      </c>
      <c r="H25" s="16" t="s">
        <v>61</v>
      </c>
      <c r="I25" s="16" t="s">
        <v>62</v>
      </c>
      <c r="J25" s="48" t="s">
        <v>83</v>
      </c>
      <c r="K25" s="16" t="s">
        <v>84</v>
      </c>
      <c r="L25" s="16" t="s">
        <v>85</v>
      </c>
      <c r="M25" s="16" t="s">
        <v>85</v>
      </c>
      <c r="N25" s="16" t="s">
        <v>66</v>
      </c>
      <c r="O25" s="16" t="s">
        <v>86</v>
      </c>
      <c r="P25" s="54">
        <v>43900</v>
      </c>
      <c r="Q25" s="45">
        <v>12.6</v>
      </c>
      <c r="R25" s="45"/>
      <c r="S25" s="47">
        <f t="shared" si="0"/>
        <v>12.6</v>
      </c>
      <c r="T25" s="45"/>
      <c r="U25" s="45"/>
      <c r="V25" s="16"/>
      <c r="W25" s="50" t="str">
        <f t="shared" si="1"/>
        <v/>
      </c>
      <c r="X25" s="45"/>
      <c r="Y25" s="45">
        <v>96.6</v>
      </c>
      <c r="Z25" s="16"/>
      <c r="AA25" s="48">
        <f t="shared" si="2"/>
        <v>96.6</v>
      </c>
      <c r="AB25" s="53"/>
      <c r="AC25" s="51">
        <f t="shared" si="6"/>
        <v>16.599999999999994</v>
      </c>
      <c r="AD25" s="52" t="str">
        <f t="shared" si="3"/>
        <v/>
      </c>
      <c r="AE25" s="51">
        <f t="shared" si="4"/>
        <v>7.6666666666666661</v>
      </c>
      <c r="AF25" s="51" t="str">
        <f t="shared" si="5"/>
        <v/>
      </c>
      <c r="AG25" s="45"/>
      <c r="AH25" s="45"/>
      <c r="AI25" s="45"/>
      <c r="AJ25" s="45"/>
      <c r="AK25" s="45"/>
      <c r="AL25" s="45"/>
      <c r="AM25" s="45"/>
      <c r="AN25" s="45"/>
      <c r="AO25" s="45"/>
      <c r="AP25" s="53"/>
      <c r="AQ25" s="56"/>
      <c r="AR25" s="45"/>
      <c r="AS25" s="45"/>
      <c r="AT25" s="45"/>
      <c r="AU25" s="45"/>
      <c r="AV25" s="45"/>
      <c r="AW25" s="45"/>
    </row>
    <row r="26" spans="1:49" x14ac:dyDescent="0.3">
      <c r="A26" s="45">
        <v>48644</v>
      </c>
      <c r="B26" s="46">
        <v>10</v>
      </c>
      <c r="C26" s="16">
        <v>44</v>
      </c>
      <c r="D26" s="16">
        <v>1</v>
      </c>
      <c r="E26" s="45" t="s">
        <v>58</v>
      </c>
      <c r="F26" s="47" t="s">
        <v>59</v>
      </c>
      <c r="G26" s="16" t="s">
        <v>60</v>
      </c>
      <c r="H26" s="16" t="s">
        <v>61</v>
      </c>
      <c r="I26" s="16" t="s">
        <v>62</v>
      </c>
      <c r="J26" s="48" t="s">
        <v>83</v>
      </c>
      <c r="K26" s="16" t="s">
        <v>84</v>
      </c>
      <c r="L26" s="16" t="s">
        <v>85</v>
      </c>
      <c r="M26" s="16" t="s">
        <v>85</v>
      </c>
      <c r="N26" s="16" t="s">
        <v>66</v>
      </c>
      <c r="O26" s="16" t="s">
        <v>86</v>
      </c>
      <c r="P26" s="54">
        <v>43998</v>
      </c>
      <c r="Q26" s="45">
        <v>14.6</v>
      </c>
      <c r="R26" s="45"/>
      <c r="S26" s="47">
        <f t="shared" si="0"/>
        <v>14.6</v>
      </c>
      <c r="T26" s="45"/>
      <c r="U26" s="45"/>
      <c r="V26" s="16"/>
      <c r="W26" s="50" t="str">
        <f t="shared" si="1"/>
        <v/>
      </c>
      <c r="X26" s="45"/>
      <c r="Y26" s="45">
        <v>154</v>
      </c>
      <c r="Z26" s="16"/>
      <c r="AA26" s="48">
        <f t="shared" si="2"/>
        <v>154</v>
      </c>
      <c r="AB26" s="53"/>
      <c r="AC26" s="51">
        <f t="shared" si="6"/>
        <v>57.400000000000006</v>
      </c>
      <c r="AD26" s="52" t="str">
        <f t="shared" si="3"/>
        <v/>
      </c>
      <c r="AE26" s="51">
        <f t="shared" si="4"/>
        <v>10.547945205479452</v>
      </c>
      <c r="AF26" s="51" t="str">
        <f t="shared" si="5"/>
        <v/>
      </c>
      <c r="AG26" s="45"/>
      <c r="AH26" s="45"/>
      <c r="AI26" s="45"/>
      <c r="AJ26" s="45"/>
      <c r="AK26" s="45"/>
      <c r="AL26" s="45"/>
      <c r="AM26" s="45"/>
      <c r="AN26" s="45"/>
      <c r="AO26" s="45"/>
      <c r="AP26" s="53"/>
      <c r="AQ26" s="56"/>
      <c r="AR26" s="45"/>
      <c r="AS26" s="45"/>
      <c r="AT26" s="45"/>
      <c r="AU26" s="45"/>
      <c r="AV26" s="45"/>
      <c r="AW26" s="45"/>
    </row>
    <row r="27" spans="1:49" x14ac:dyDescent="0.3">
      <c r="A27" s="45">
        <v>54044</v>
      </c>
      <c r="B27" s="46">
        <v>11</v>
      </c>
      <c r="C27" s="16">
        <v>44</v>
      </c>
      <c r="D27" s="16">
        <v>1</v>
      </c>
      <c r="E27" s="45" t="s">
        <v>58</v>
      </c>
      <c r="F27" s="47" t="s">
        <v>59</v>
      </c>
      <c r="G27" s="16" t="s">
        <v>60</v>
      </c>
      <c r="H27" s="16" t="s">
        <v>61</v>
      </c>
      <c r="I27" s="16" t="s">
        <v>62</v>
      </c>
      <c r="J27" s="48" t="s">
        <v>83</v>
      </c>
      <c r="K27" s="16" t="s">
        <v>84</v>
      </c>
      <c r="L27" s="16" t="s">
        <v>85</v>
      </c>
      <c r="M27" s="16" t="s">
        <v>85</v>
      </c>
      <c r="N27" s="16" t="s">
        <v>66</v>
      </c>
      <c r="O27" s="16" t="s">
        <v>86</v>
      </c>
      <c r="P27" s="54">
        <v>44088</v>
      </c>
      <c r="Q27" s="45">
        <v>18.399999999999999</v>
      </c>
      <c r="R27" s="45"/>
      <c r="S27" s="47">
        <f t="shared" si="0"/>
        <v>18.399999999999999</v>
      </c>
      <c r="T27" s="45"/>
      <c r="U27" s="45"/>
      <c r="V27" s="16"/>
      <c r="W27" s="50" t="str">
        <f t="shared" si="1"/>
        <v/>
      </c>
      <c r="X27" s="45"/>
      <c r="Y27" s="45">
        <v>180</v>
      </c>
      <c r="Z27" s="16"/>
      <c r="AA27" s="48">
        <f t="shared" si="2"/>
        <v>180</v>
      </c>
      <c r="AB27" s="53"/>
      <c r="AC27" s="51">
        <f t="shared" si="6"/>
        <v>26</v>
      </c>
      <c r="AD27" s="52" t="str">
        <f t="shared" si="3"/>
        <v/>
      </c>
      <c r="AE27" s="51">
        <f t="shared" si="4"/>
        <v>9.7826086956521738</v>
      </c>
      <c r="AF27" s="51" t="str">
        <f t="shared" si="5"/>
        <v/>
      </c>
      <c r="AG27" s="45"/>
      <c r="AH27" s="45"/>
      <c r="AI27" s="45"/>
      <c r="AJ27" s="45"/>
      <c r="AK27" s="45"/>
      <c r="AL27" s="45"/>
      <c r="AM27" s="45"/>
      <c r="AN27" s="45"/>
      <c r="AO27" s="45"/>
      <c r="AP27" s="53"/>
      <c r="AQ27" s="56"/>
      <c r="AR27" s="45"/>
      <c r="AS27" s="45"/>
      <c r="AT27" s="45"/>
      <c r="AU27" s="45"/>
      <c r="AV27" s="45"/>
      <c r="AW27" s="45"/>
    </row>
    <row r="28" spans="1:49" x14ac:dyDescent="0.3">
      <c r="A28" s="45">
        <v>59444</v>
      </c>
      <c r="B28" s="46">
        <v>12</v>
      </c>
      <c r="C28" s="45">
        <v>44</v>
      </c>
      <c r="D28" s="45">
        <v>1</v>
      </c>
      <c r="E28" s="45" t="s">
        <v>58</v>
      </c>
      <c r="F28" s="57" t="s">
        <v>59</v>
      </c>
      <c r="G28" s="45" t="s">
        <v>60</v>
      </c>
      <c r="H28" s="45" t="s">
        <v>61</v>
      </c>
      <c r="I28" s="45" t="s">
        <v>62</v>
      </c>
      <c r="J28" s="58" t="s">
        <v>83</v>
      </c>
      <c r="K28" s="45" t="s">
        <v>84</v>
      </c>
      <c r="L28" s="45" t="s">
        <v>85</v>
      </c>
      <c r="M28" s="45" t="s">
        <v>85</v>
      </c>
      <c r="N28" s="45" t="s">
        <v>66</v>
      </c>
      <c r="O28" s="45" t="s">
        <v>86</v>
      </c>
      <c r="P28" s="59">
        <v>44180</v>
      </c>
      <c r="Q28" s="45">
        <v>19</v>
      </c>
      <c r="R28" s="45"/>
      <c r="S28" s="47">
        <f t="shared" si="0"/>
        <v>19</v>
      </c>
      <c r="T28" s="45"/>
      <c r="U28" s="45"/>
      <c r="V28" s="16"/>
      <c r="W28" s="50" t="str">
        <f t="shared" si="1"/>
        <v/>
      </c>
      <c r="X28" s="45"/>
      <c r="Y28" s="45">
        <v>200</v>
      </c>
      <c r="Z28" s="16"/>
      <c r="AA28" s="48">
        <f t="shared" si="2"/>
        <v>200</v>
      </c>
      <c r="AB28" s="53"/>
      <c r="AC28" s="51">
        <f t="shared" si="6"/>
        <v>20</v>
      </c>
      <c r="AD28" s="52" t="str">
        <f t="shared" si="3"/>
        <v/>
      </c>
      <c r="AE28" s="51">
        <f t="shared" si="4"/>
        <v>10.526315789473685</v>
      </c>
      <c r="AF28" s="45" t="str">
        <f t="shared" si="5"/>
        <v/>
      </c>
      <c r="AG28" s="45">
        <v>1</v>
      </c>
      <c r="AH28" s="45">
        <v>1</v>
      </c>
      <c r="AI28" s="45">
        <v>0</v>
      </c>
      <c r="AJ28" s="45"/>
      <c r="AK28" s="45"/>
      <c r="AL28" s="45"/>
      <c r="AM28" s="45"/>
      <c r="AN28" s="45"/>
      <c r="AO28" s="45"/>
      <c r="AP28" s="53"/>
      <c r="AQ28" s="56"/>
      <c r="AR28" s="45"/>
      <c r="AS28" s="45"/>
      <c r="AT28" s="45"/>
      <c r="AU28" s="45"/>
      <c r="AV28" s="45"/>
      <c r="AW28" s="45"/>
    </row>
    <row r="29" spans="1:49" x14ac:dyDescent="0.3">
      <c r="A29" s="45">
        <v>34</v>
      </c>
      <c r="B29" s="46">
        <v>1</v>
      </c>
      <c r="C29" s="16">
        <v>34</v>
      </c>
      <c r="D29" s="16">
        <v>1</v>
      </c>
      <c r="E29" s="16" t="s">
        <v>58</v>
      </c>
      <c r="F29" s="47" t="s">
        <v>59</v>
      </c>
      <c r="G29" s="16" t="s">
        <v>60</v>
      </c>
      <c r="H29" s="16" t="s">
        <v>61</v>
      </c>
      <c r="I29" s="16" t="s">
        <v>62</v>
      </c>
      <c r="J29" s="48" t="s">
        <v>88</v>
      </c>
      <c r="K29" s="16" t="s">
        <v>84</v>
      </c>
      <c r="L29" s="16" t="s">
        <v>85</v>
      </c>
      <c r="M29" s="16" t="s">
        <v>85</v>
      </c>
      <c r="N29" s="16" t="s">
        <v>66</v>
      </c>
      <c r="O29" s="16" t="s">
        <v>89</v>
      </c>
      <c r="P29" s="49">
        <v>43096</v>
      </c>
      <c r="Q29" s="16">
        <v>5</v>
      </c>
      <c r="R29" s="16"/>
      <c r="S29" s="47">
        <f t="shared" si="0"/>
        <v>5</v>
      </c>
      <c r="T29" s="16"/>
      <c r="U29" s="16"/>
      <c r="V29" s="16"/>
      <c r="W29" s="50" t="str">
        <f t="shared" si="1"/>
        <v/>
      </c>
      <c r="X29" s="16"/>
      <c r="Y29" s="16">
        <v>39</v>
      </c>
      <c r="Z29" s="16"/>
      <c r="AA29" s="48">
        <f t="shared" si="2"/>
        <v>39</v>
      </c>
      <c r="AB29" s="16"/>
      <c r="AC29" s="51"/>
      <c r="AD29" s="52" t="str">
        <f t="shared" si="3"/>
        <v/>
      </c>
      <c r="AE29" s="51">
        <f t="shared" si="4"/>
        <v>7.8</v>
      </c>
      <c r="AF29" s="51" t="str">
        <f t="shared" si="5"/>
        <v/>
      </c>
      <c r="AG29" s="45"/>
      <c r="AH29" s="45"/>
      <c r="AI29" s="51"/>
      <c r="AJ29" s="51"/>
      <c r="AK29" s="51"/>
      <c r="AL29" s="51"/>
      <c r="AM29" s="51"/>
      <c r="AN29" s="51"/>
      <c r="AO29" s="51"/>
      <c r="AP29" s="53"/>
      <c r="AQ29" s="53"/>
      <c r="AR29" s="45"/>
      <c r="AS29" s="45"/>
      <c r="AT29" s="45"/>
      <c r="AU29" s="45"/>
      <c r="AV29" s="45"/>
      <c r="AW29" s="45"/>
    </row>
    <row r="30" spans="1:49" x14ac:dyDescent="0.3">
      <c r="A30" s="45">
        <v>5434</v>
      </c>
      <c r="B30" s="46">
        <v>2</v>
      </c>
      <c r="C30" s="16">
        <v>34</v>
      </c>
      <c r="D30" s="16">
        <v>1</v>
      </c>
      <c r="E30" s="16" t="s">
        <v>58</v>
      </c>
      <c r="F30" s="47" t="s">
        <v>59</v>
      </c>
      <c r="G30" s="16" t="s">
        <v>60</v>
      </c>
      <c r="H30" s="16" t="s">
        <v>61</v>
      </c>
      <c r="I30" s="16" t="s">
        <v>62</v>
      </c>
      <c r="J30" s="48" t="s">
        <v>88</v>
      </c>
      <c r="K30" s="16" t="s">
        <v>84</v>
      </c>
      <c r="L30" s="16" t="s">
        <v>85</v>
      </c>
      <c r="M30" s="16" t="s">
        <v>85</v>
      </c>
      <c r="N30" s="16" t="s">
        <v>66</v>
      </c>
      <c r="O30" s="16" t="s">
        <v>89</v>
      </c>
      <c r="P30" s="54">
        <v>43159</v>
      </c>
      <c r="Q30" s="45">
        <v>5.28</v>
      </c>
      <c r="R30" s="45"/>
      <c r="S30" s="47">
        <f t="shared" si="0"/>
        <v>5.28</v>
      </c>
      <c r="T30" s="45"/>
      <c r="U30" s="45"/>
      <c r="V30" s="16"/>
      <c r="W30" s="50" t="str">
        <f t="shared" si="1"/>
        <v/>
      </c>
      <c r="X30" s="45"/>
      <c r="Y30" s="45">
        <v>32.5</v>
      </c>
      <c r="Z30" s="16"/>
      <c r="AA30" s="48">
        <f t="shared" si="2"/>
        <v>32.5</v>
      </c>
      <c r="AB30" s="53"/>
      <c r="AC30" s="51">
        <f>IF(AA30="","",AA30-AA29)</f>
        <v>-6.5</v>
      </c>
      <c r="AD30" s="52" t="str">
        <f t="shared" si="3"/>
        <v/>
      </c>
      <c r="AE30" s="51">
        <f t="shared" si="4"/>
        <v>6.1553030303030303</v>
      </c>
      <c r="AF30" s="51" t="str">
        <f t="shared" si="5"/>
        <v/>
      </c>
      <c r="AG30" s="45"/>
      <c r="AH30" s="45"/>
      <c r="AI30" s="51"/>
      <c r="AJ30" s="51"/>
      <c r="AK30" s="51"/>
      <c r="AL30" s="51"/>
      <c r="AM30" s="51"/>
      <c r="AN30" s="51"/>
      <c r="AO30" s="51"/>
      <c r="AP30" s="53"/>
      <c r="AQ30" s="53"/>
      <c r="AR30" s="45"/>
      <c r="AS30" s="45"/>
      <c r="AT30" s="45"/>
      <c r="AU30" s="45"/>
      <c r="AV30" s="45"/>
      <c r="AW30" s="45"/>
    </row>
    <row r="31" spans="1:49" x14ac:dyDescent="0.3">
      <c r="A31" s="45">
        <v>10834</v>
      </c>
      <c r="B31" s="46">
        <v>3</v>
      </c>
      <c r="C31" s="16">
        <v>34</v>
      </c>
      <c r="D31" s="16">
        <v>1</v>
      </c>
      <c r="E31" s="16" t="s">
        <v>58</v>
      </c>
      <c r="F31" s="47" t="s">
        <v>59</v>
      </c>
      <c r="G31" s="16" t="s">
        <v>60</v>
      </c>
      <c r="H31" s="16" t="s">
        <v>61</v>
      </c>
      <c r="I31" s="16" t="s">
        <v>62</v>
      </c>
      <c r="J31" s="48" t="s">
        <v>88</v>
      </c>
      <c r="K31" s="16" t="s">
        <v>84</v>
      </c>
      <c r="L31" s="16" t="s">
        <v>85</v>
      </c>
      <c r="M31" s="16" t="s">
        <v>85</v>
      </c>
      <c r="N31" s="16" t="s">
        <v>66</v>
      </c>
      <c r="O31" s="16" t="s">
        <v>89</v>
      </c>
      <c r="P31" s="54">
        <v>43299</v>
      </c>
      <c r="Q31" s="45">
        <v>6.6</v>
      </c>
      <c r="R31" s="45"/>
      <c r="S31" s="47">
        <f t="shared" si="0"/>
        <v>6.6</v>
      </c>
      <c r="T31" s="45"/>
      <c r="U31" s="45"/>
      <c r="V31" s="16"/>
      <c r="W31" s="50" t="str">
        <f t="shared" si="1"/>
        <v/>
      </c>
      <c r="X31" s="45"/>
      <c r="Y31" s="45">
        <v>35</v>
      </c>
      <c r="Z31" s="16"/>
      <c r="AA31" s="48">
        <f t="shared" si="2"/>
        <v>35</v>
      </c>
      <c r="AB31" s="53"/>
      <c r="AC31" s="51">
        <f t="shared" ref="AC31:AC40" si="7">IF(AA31="","",AA31-AA30)</f>
        <v>2.5</v>
      </c>
      <c r="AD31" s="52" t="str">
        <f t="shared" si="3"/>
        <v/>
      </c>
      <c r="AE31" s="51">
        <f t="shared" si="4"/>
        <v>5.3030303030303036</v>
      </c>
      <c r="AF31" s="51" t="str">
        <f t="shared" si="5"/>
        <v/>
      </c>
      <c r="AG31" s="45"/>
      <c r="AH31" s="45"/>
      <c r="AI31" s="51"/>
      <c r="AJ31" s="51"/>
      <c r="AK31" s="51"/>
      <c r="AL31" s="51"/>
      <c r="AM31" s="51"/>
      <c r="AN31" s="51"/>
      <c r="AO31" s="51"/>
      <c r="AP31" s="53"/>
      <c r="AQ31" s="53"/>
      <c r="AR31" s="45"/>
      <c r="AS31" s="45"/>
      <c r="AT31" s="45"/>
      <c r="AU31" s="45"/>
      <c r="AV31" s="45"/>
      <c r="AW31" s="45"/>
    </row>
    <row r="32" spans="1:49" x14ac:dyDescent="0.3">
      <c r="A32" s="45">
        <v>16234</v>
      </c>
      <c r="B32" s="46">
        <v>4</v>
      </c>
      <c r="C32" s="16">
        <v>34</v>
      </c>
      <c r="D32" s="16">
        <v>1</v>
      </c>
      <c r="E32" s="16" t="s">
        <v>58</v>
      </c>
      <c r="F32" s="47" t="s">
        <v>59</v>
      </c>
      <c r="G32" s="16" t="s">
        <v>60</v>
      </c>
      <c r="H32" s="16" t="s">
        <v>61</v>
      </c>
      <c r="I32" s="16" t="s">
        <v>62</v>
      </c>
      <c r="J32" s="48" t="s">
        <v>88</v>
      </c>
      <c r="K32" s="16" t="s">
        <v>84</v>
      </c>
      <c r="L32" s="16" t="s">
        <v>85</v>
      </c>
      <c r="M32" s="16" t="s">
        <v>85</v>
      </c>
      <c r="N32" s="16" t="s">
        <v>66</v>
      </c>
      <c r="O32" s="16" t="s">
        <v>89</v>
      </c>
      <c r="P32" s="54">
        <v>43398</v>
      </c>
      <c r="Q32" s="45">
        <v>6.65</v>
      </c>
      <c r="R32" s="45"/>
      <c r="S32" s="47">
        <f t="shared" si="0"/>
        <v>6.65</v>
      </c>
      <c r="T32" s="45"/>
      <c r="U32" s="45"/>
      <c r="V32" s="16"/>
      <c r="W32" s="50" t="str">
        <f t="shared" si="1"/>
        <v/>
      </c>
      <c r="X32" s="45"/>
      <c r="Y32" s="45">
        <v>33</v>
      </c>
      <c r="Z32" s="16"/>
      <c r="AA32" s="48">
        <f t="shared" si="2"/>
        <v>33</v>
      </c>
      <c r="AB32" s="53"/>
      <c r="AC32" s="51">
        <f t="shared" si="7"/>
        <v>-2</v>
      </c>
      <c r="AD32" s="52" t="str">
        <f t="shared" si="3"/>
        <v/>
      </c>
      <c r="AE32" s="51">
        <f t="shared" si="4"/>
        <v>4.9624060150375939</v>
      </c>
      <c r="AF32" s="51" t="str">
        <f t="shared" si="5"/>
        <v/>
      </c>
      <c r="AG32" s="45"/>
      <c r="AH32" s="45"/>
      <c r="AI32" s="51"/>
      <c r="AJ32" s="51"/>
      <c r="AK32" s="51"/>
      <c r="AL32" s="51"/>
      <c r="AM32" s="51"/>
      <c r="AN32" s="51"/>
      <c r="AO32" s="51"/>
      <c r="AP32" s="53"/>
      <c r="AQ32" s="53"/>
      <c r="AR32" s="45"/>
      <c r="AS32" s="45"/>
      <c r="AT32" s="45"/>
      <c r="AU32" s="45"/>
      <c r="AV32" s="45"/>
      <c r="AW32" s="45"/>
    </row>
    <row r="33" spans="1:49" x14ac:dyDescent="0.3">
      <c r="A33" s="45">
        <v>21634</v>
      </c>
      <c r="B33" s="46">
        <v>5</v>
      </c>
      <c r="C33" s="16">
        <v>34</v>
      </c>
      <c r="D33" s="16">
        <v>1</v>
      </c>
      <c r="E33" s="16" t="s">
        <v>58</v>
      </c>
      <c r="F33" s="47" t="s">
        <v>59</v>
      </c>
      <c r="G33" s="16" t="s">
        <v>60</v>
      </c>
      <c r="H33" s="16" t="s">
        <v>61</v>
      </c>
      <c r="I33" s="16" t="s">
        <v>62</v>
      </c>
      <c r="J33" s="48" t="s">
        <v>88</v>
      </c>
      <c r="K33" s="16" t="s">
        <v>84</v>
      </c>
      <c r="L33" s="16" t="s">
        <v>85</v>
      </c>
      <c r="M33" s="16" t="s">
        <v>85</v>
      </c>
      <c r="N33" s="16" t="s">
        <v>66</v>
      </c>
      <c r="O33" s="16" t="s">
        <v>89</v>
      </c>
      <c r="P33" s="54">
        <v>43509</v>
      </c>
      <c r="Q33" s="45">
        <v>10.199999999999999</v>
      </c>
      <c r="R33" s="45"/>
      <c r="S33" s="47">
        <f t="shared" si="0"/>
        <v>10.199999999999999</v>
      </c>
      <c r="T33" s="45"/>
      <c r="U33" s="45"/>
      <c r="V33" s="16"/>
      <c r="W33" s="50" t="str">
        <f t="shared" si="1"/>
        <v/>
      </c>
      <c r="X33" s="45"/>
      <c r="Y33" s="45">
        <v>78</v>
      </c>
      <c r="Z33" s="16"/>
      <c r="AA33" s="48">
        <f t="shared" si="2"/>
        <v>78</v>
      </c>
      <c r="AB33" s="53"/>
      <c r="AC33" s="51">
        <f t="shared" si="7"/>
        <v>45</v>
      </c>
      <c r="AD33" s="52" t="str">
        <f t="shared" si="3"/>
        <v/>
      </c>
      <c r="AE33" s="51">
        <f t="shared" si="4"/>
        <v>7.6470588235294121</v>
      </c>
      <c r="AF33" s="51" t="str">
        <f t="shared" si="5"/>
        <v/>
      </c>
      <c r="AG33" s="45"/>
      <c r="AH33" s="45"/>
      <c r="AI33" s="51"/>
      <c r="AJ33" s="51"/>
      <c r="AK33" s="51"/>
      <c r="AL33" s="51"/>
      <c r="AM33" s="51"/>
      <c r="AN33" s="51"/>
      <c r="AO33" s="51"/>
      <c r="AP33" s="53"/>
      <c r="AQ33" s="53"/>
      <c r="AR33" s="45"/>
      <c r="AS33" s="45"/>
      <c r="AT33" s="45"/>
      <c r="AU33" s="45"/>
      <c r="AV33" s="45"/>
      <c r="AW33" s="45"/>
    </row>
    <row r="34" spans="1:49" x14ac:dyDescent="0.3">
      <c r="A34" s="45">
        <v>27034</v>
      </c>
      <c r="B34" s="46">
        <v>6</v>
      </c>
      <c r="C34" s="16">
        <v>34</v>
      </c>
      <c r="D34" s="16">
        <v>1</v>
      </c>
      <c r="E34" s="16" t="s">
        <v>58</v>
      </c>
      <c r="F34" s="47" t="s">
        <v>59</v>
      </c>
      <c r="G34" s="16" t="s">
        <v>60</v>
      </c>
      <c r="H34" s="16" t="s">
        <v>61</v>
      </c>
      <c r="I34" s="16" t="s">
        <v>62</v>
      </c>
      <c r="J34" s="48" t="s">
        <v>88</v>
      </c>
      <c r="K34" s="16" t="s">
        <v>84</v>
      </c>
      <c r="L34" s="16" t="s">
        <v>85</v>
      </c>
      <c r="M34" s="16" t="s">
        <v>85</v>
      </c>
      <c r="N34" s="16" t="s">
        <v>66</v>
      </c>
      <c r="O34" s="16" t="s">
        <v>89</v>
      </c>
      <c r="P34" s="54">
        <v>43642</v>
      </c>
      <c r="Q34" s="55">
        <v>16.600000000000001</v>
      </c>
      <c r="R34" s="55"/>
      <c r="S34" s="47">
        <f t="shared" si="0"/>
        <v>16.600000000000001</v>
      </c>
      <c r="T34" s="55"/>
      <c r="U34" s="55"/>
      <c r="V34" s="16"/>
      <c r="W34" s="50" t="str">
        <f t="shared" si="1"/>
        <v/>
      </c>
      <c r="X34" s="45"/>
      <c r="Y34" s="45">
        <v>152</v>
      </c>
      <c r="Z34" s="16"/>
      <c r="AA34" s="48">
        <f t="shared" si="2"/>
        <v>152</v>
      </c>
      <c r="AB34" s="53"/>
      <c r="AC34" s="51">
        <f t="shared" si="7"/>
        <v>74</v>
      </c>
      <c r="AD34" s="52" t="str">
        <f t="shared" si="3"/>
        <v/>
      </c>
      <c r="AE34" s="51">
        <f t="shared" si="4"/>
        <v>9.1566265060240948</v>
      </c>
      <c r="AF34" s="51" t="str">
        <f t="shared" si="5"/>
        <v/>
      </c>
      <c r="AG34" s="45"/>
      <c r="AH34" s="45"/>
      <c r="AI34" s="45"/>
      <c r="AJ34" s="45"/>
      <c r="AK34" s="45"/>
      <c r="AL34" s="45"/>
      <c r="AM34" s="45"/>
      <c r="AN34" s="45"/>
      <c r="AO34" s="45"/>
      <c r="AP34" s="53"/>
      <c r="AQ34" s="56"/>
      <c r="AR34" s="45"/>
      <c r="AS34" s="45"/>
      <c r="AT34" s="45"/>
      <c r="AU34" s="45"/>
      <c r="AV34" s="45"/>
      <c r="AW34" s="45"/>
    </row>
    <row r="35" spans="1:49" x14ac:dyDescent="0.3">
      <c r="A35" s="45">
        <v>32434</v>
      </c>
      <c r="B35" s="46">
        <v>7</v>
      </c>
      <c r="C35" s="16">
        <v>34</v>
      </c>
      <c r="D35" s="16">
        <v>1</v>
      </c>
      <c r="E35" s="45" t="s">
        <v>58</v>
      </c>
      <c r="F35" s="47" t="s">
        <v>59</v>
      </c>
      <c r="G35" s="16" t="s">
        <v>60</v>
      </c>
      <c r="H35" s="16" t="s">
        <v>61</v>
      </c>
      <c r="I35" s="16" t="s">
        <v>62</v>
      </c>
      <c r="J35" s="48" t="s">
        <v>88</v>
      </c>
      <c r="K35" s="16" t="s">
        <v>84</v>
      </c>
      <c r="L35" s="16" t="s">
        <v>85</v>
      </c>
      <c r="M35" s="16" t="s">
        <v>85</v>
      </c>
      <c r="N35" s="16" t="s">
        <v>66</v>
      </c>
      <c r="O35" s="16" t="s">
        <v>89</v>
      </c>
      <c r="P35" s="54">
        <v>43738</v>
      </c>
      <c r="Q35" s="45">
        <v>20.3</v>
      </c>
      <c r="R35" s="45"/>
      <c r="S35" s="47">
        <f t="shared" si="0"/>
        <v>20.3</v>
      </c>
      <c r="T35" s="45"/>
      <c r="U35" s="45"/>
      <c r="V35" s="16"/>
      <c r="W35" s="50" t="str">
        <f t="shared" si="1"/>
        <v/>
      </c>
      <c r="X35" s="45"/>
      <c r="Y35" s="45">
        <v>207</v>
      </c>
      <c r="Z35" s="16"/>
      <c r="AA35" s="48">
        <f t="shared" si="2"/>
        <v>207</v>
      </c>
      <c r="AB35" s="53"/>
      <c r="AC35" s="51">
        <f t="shared" si="7"/>
        <v>55</v>
      </c>
      <c r="AD35" s="52" t="str">
        <f t="shared" si="3"/>
        <v/>
      </c>
      <c r="AE35" s="51">
        <f t="shared" si="4"/>
        <v>10.197044334975368</v>
      </c>
      <c r="AF35" s="51" t="str">
        <f t="shared" si="5"/>
        <v/>
      </c>
      <c r="AG35" s="45"/>
      <c r="AH35" s="45">
        <v>1</v>
      </c>
      <c r="AI35" s="45"/>
      <c r="AJ35" s="45"/>
      <c r="AK35" s="45"/>
      <c r="AL35" s="45"/>
      <c r="AM35" s="45"/>
      <c r="AN35" s="45"/>
      <c r="AO35" s="45"/>
      <c r="AP35" s="53"/>
      <c r="AQ35" s="56"/>
      <c r="AR35" s="45"/>
      <c r="AS35" s="45"/>
      <c r="AT35" s="45"/>
      <c r="AU35" s="45"/>
      <c r="AV35" s="45"/>
      <c r="AW35" s="45"/>
    </row>
    <row r="36" spans="1:49" x14ac:dyDescent="0.3">
      <c r="A36" s="45">
        <v>37834</v>
      </c>
      <c r="B36" s="46">
        <v>8</v>
      </c>
      <c r="C36" s="16">
        <v>34</v>
      </c>
      <c r="D36" s="16">
        <v>1</v>
      </c>
      <c r="E36" s="45" t="s">
        <v>58</v>
      </c>
      <c r="F36" s="47" t="s">
        <v>59</v>
      </c>
      <c r="G36" s="16" t="s">
        <v>60</v>
      </c>
      <c r="H36" s="16" t="s">
        <v>61</v>
      </c>
      <c r="I36" s="16" t="s">
        <v>62</v>
      </c>
      <c r="J36" s="48" t="s">
        <v>88</v>
      </c>
      <c r="K36" s="16" t="s">
        <v>84</v>
      </c>
      <c r="L36" s="16" t="s">
        <v>85</v>
      </c>
      <c r="M36" s="16" t="s">
        <v>85</v>
      </c>
      <c r="N36" s="16" t="s">
        <v>66</v>
      </c>
      <c r="O36" s="16" t="s">
        <v>89</v>
      </c>
      <c r="P36" s="54">
        <v>43838</v>
      </c>
      <c r="Q36" s="45">
        <v>25.7</v>
      </c>
      <c r="R36" s="45"/>
      <c r="S36" s="47">
        <f t="shared" si="0"/>
        <v>25.7</v>
      </c>
      <c r="T36" s="45"/>
      <c r="U36" s="45"/>
      <c r="V36" s="16"/>
      <c r="W36" s="50" t="str">
        <f t="shared" si="1"/>
        <v/>
      </c>
      <c r="X36" s="45"/>
      <c r="Y36" s="45">
        <v>204</v>
      </c>
      <c r="Z36" s="16"/>
      <c r="AA36" s="48">
        <f t="shared" si="2"/>
        <v>204</v>
      </c>
      <c r="AB36" s="53"/>
      <c r="AC36" s="51">
        <f t="shared" si="7"/>
        <v>-3</v>
      </c>
      <c r="AD36" s="52" t="str">
        <f t="shared" si="3"/>
        <v/>
      </c>
      <c r="AE36" s="51">
        <f t="shared" si="4"/>
        <v>7.9377431906614788</v>
      </c>
      <c r="AF36" s="51" t="str">
        <f t="shared" si="5"/>
        <v/>
      </c>
      <c r="AG36" s="45"/>
      <c r="AH36" s="45"/>
      <c r="AI36" s="45"/>
      <c r="AJ36" s="45"/>
      <c r="AK36" s="45"/>
      <c r="AL36" s="45"/>
      <c r="AM36" s="45"/>
      <c r="AN36" s="45"/>
      <c r="AO36" s="45"/>
      <c r="AP36" s="53"/>
      <c r="AQ36" s="56"/>
      <c r="AR36" s="45"/>
      <c r="AS36" s="45"/>
      <c r="AT36" s="45"/>
      <c r="AU36" s="45"/>
      <c r="AV36" s="45"/>
      <c r="AW36" s="45"/>
    </row>
    <row r="37" spans="1:49" x14ac:dyDescent="0.3">
      <c r="A37" s="45">
        <v>43234</v>
      </c>
      <c r="B37" s="46">
        <v>9</v>
      </c>
      <c r="C37" s="16">
        <v>34</v>
      </c>
      <c r="D37" s="16">
        <v>1</v>
      </c>
      <c r="E37" s="45" t="s">
        <v>58</v>
      </c>
      <c r="F37" s="47" t="s">
        <v>59</v>
      </c>
      <c r="G37" s="16" t="s">
        <v>60</v>
      </c>
      <c r="H37" s="16" t="s">
        <v>61</v>
      </c>
      <c r="I37" s="16" t="s">
        <v>62</v>
      </c>
      <c r="J37" s="48" t="s">
        <v>88</v>
      </c>
      <c r="K37" s="16" t="s">
        <v>84</v>
      </c>
      <c r="L37" s="16" t="s">
        <v>85</v>
      </c>
      <c r="M37" s="16" t="s">
        <v>85</v>
      </c>
      <c r="N37" s="16" t="s">
        <v>66</v>
      </c>
      <c r="O37" s="16" t="s">
        <v>89</v>
      </c>
      <c r="P37" s="54">
        <v>43900</v>
      </c>
      <c r="Q37" s="45">
        <v>26.8</v>
      </c>
      <c r="R37" s="45"/>
      <c r="S37" s="47">
        <f t="shared" si="0"/>
        <v>26.8</v>
      </c>
      <c r="T37" s="45"/>
      <c r="U37" s="45"/>
      <c r="V37" s="16"/>
      <c r="W37" s="50" t="str">
        <f t="shared" si="1"/>
        <v/>
      </c>
      <c r="X37" s="45"/>
      <c r="Y37" s="45">
        <v>214</v>
      </c>
      <c r="Z37" s="16"/>
      <c r="AA37" s="48">
        <f t="shared" si="2"/>
        <v>214</v>
      </c>
      <c r="AB37" s="53"/>
      <c r="AC37" s="51">
        <f t="shared" si="7"/>
        <v>10</v>
      </c>
      <c r="AD37" s="52" t="str">
        <f t="shared" si="3"/>
        <v/>
      </c>
      <c r="AE37" s="51">
        <f t="shared" si="4"/>
        <v>7.9850746268656714</v>
      </c>
      <c r="AF37" s="51" t="str">
        <f t="shared" si="5"/>
        <v/>
      </c>
      <c r="AG37" s="45"/>
      <c r="AH37" s="45"/>
      <c r="AI37" s="45"/>
      <c r="AJ37" s="45"/>
      <c r="AK37" s="45"/>
      <c r="AL37" s="45"/>
      <c r="AM37" s="45" t="s">
        <v>68</v>
      </c>
      <c r="AN37" s="45"/>
      <c r="AO37" s="45"/>
      <c r="AP37" s="53"/>
      <c r="AQ37" s="56"/>
      <c r="AR37" s="45"/>
      <c r="AS37" s="45" t="s">
        <v>90</v>
      </c>
      <c r="AT37" s="45"/>
      <c r="AU37" s="45"/>
      <c r="AV37" s="45"/>
      <c r="AW37" s="45"/>
    </row>
    <row r="38" spans="1:49" x14ac:dyDescent="0.3">
      <c r="A38" s="45">
        <v>48634</v>
      </c>
      <c r="B38" s="46">
        <v>10</v>
      </c>
      <c r="C38" s="16">
        <v>34</v>
      </c>
      <c r="D38" s="16">
        <v>1</v>
      </c>
      <c r="E38" s="45" t="s">
        <v>58</v>
      </c>
      <c r="F38" s="47" t="s">
        <v>59</v>
      </c>
      <c r="G38" s="16" t="s">
        <v>60</v>
      </c>
      <c r="H38" s="16" t="s">
        <v>61</v>
      </c>
      <c r="I38" s="16" t="s">
        <v>62</v>
      </c>
      <c r="J38" s="48" t="s">
        <v>88</v>
      </c>
      <c r="K38" s="16" t="s">
        <v>84</v>
      </c>
      <c r="L38" s="16" t="s">
        <v>85</v>
      </c>
      <c r="M38" s="16" t="s">
        <v>85</v>
      </c>
      <c r="N38" s="16" t="s">
        <v>66</v>
      </c>
      <c r="O38" s="16" t="s">
        <v>89</v>
      </c>
      <c r="P38" s="54">
        <v>43998</v>
      </c>
      <c r="Q38" s="45">
        <v>31.1</v>
      </c>
      <c r="R38" s="45"/>
      <c r="S38" s="47">
        <f t="shared" si="0"/>
        <v>31.1</v>
      </c>
      <c r="T38" s="45"/>
      <c r="U38" s="45"/>
      <c r="V38" s="16"/>
      <c r="W38" s="50" t="str">
        <f t="shared" si="1"/>
        <v/>
      </c>
      <c r="X38" s="45"/>
      <c r="Y38" s="45">
        <v>208</v>
      </c>
      <c r="Z38" s="16"/>
      <c r="AA38" s="48">
        <f t="shared" si="2"/>
        <v>208</v>
      </c>
      <c r="AB38" s="53"/>
      <c r="AC38" s="51">
        <f t="shared" si="7"/>
        <v>-6</v>
      </c>
      <c r="AD38" s="52" t="str">
        <f t="shared" si="3"/>
        <v/>
      </c>
      <c r="AE38" s="51">
        <f t="shared" si="4"/>
        <v>6.688102893890675</v>
      </c>
      <c r="AF38" s="51" t="str">
        <f t="shared" si="5"/>
        <v/>
      </c>
      <c r="AG38" s="45"/>
      <c r="AH38" s="45"/>
      <c r="AI38" s="45"/>
      <c r="AJ38" s="45"/>
      <c r="AK38" s="45"/>
      <c r="AL38" s="45"/>
      <c r="AM38" s="45"/>
      <c r="AN38" s="45"/>
      <c r="AO38" s="45"/>
      <c r="AP38" s="53"/>
      <c r="AQ38" s="56"/>
      <c r="AR38" s="45"/>
      <c r="AS38" s="45"/>
      <c r="AT38" s="45"/>
      <c r="AU38" s="45"/>
      <c r="AV38" s="45"/>
      <c r="AW38" s="45"/>
    </row>
    <row r="39" spans="1:49" x14ac:dyDescent="0.3">
      <c r="A39" s="45">
        <v>54034</v>
      </c>
      <c r="B39" s="46">
        <v>11</v>
      </c>
      <c r="C39" s="16">
        <v>34</v>
      </c>
      <c r="D39" s="16">
        <v>1</v>
      </c>
      <c r="E39" s="45" t="s">
        <v>58</v>
      </c>
      <c r="F39" s="47" t="s">
        <v>59</v>
      </c>
      <c r="G39" s="16" t="s">
        <v>60</v>
      </c>
      <c r="H39" s="16" t="s">
        <v>61</v>
      </c>
      <c r="I39" s="16" t="s">
        <v>62</v>
      </c>
      <c r="J39" s="48" t="s">
        <v>88</v>
      </c>
      <c r="K39" s="16" t="s">
        <v>84</v>
      </c>
      <c r="L39" s="16" t="s">
        <v>85</v>
      </c>
      <c r="M39" s="16" t="s">
        <v>85</v>
      </c>
      <c r="N39" s="16" t="s">
        <v>66</v>
      </c>
      <c r="O39" s="16" t="s">
        <v>89</v>
      </c>
      <c r="P39" s="54">
        <v>44088</v>
      </c>
      <c r="Q39" s="45">
        <v>32.1</v>
      </c>
      <c r="R39" s="45"/>
      <c r="S39" s="47">
        <f t="shared" si="0"/>
        <v>32.1</v>
      </c>
      <c r="T39" s="45"/>
      <c r="U39" s="45"/>
      <c r="V39" s="16"/>
      <c r="W39" s="50" t="str">
        <f t="shared" si="1"/>
        <v/>
      </c>
      <c r="X39" s="45"/>
      <c r="Y39" s="45">
        <v>245</v>
      </c>
      <c r="Z39" s="16"/>
      <c r="AA39" s="48">
        <f t="shared" si="2"/>
        <v>245</v>
      </c>
      <c r="AB39" s="53"/>
      <c r="AC39" s="51">
        <f t="shared" si="7"/>
        <v>37</v>
      </c>
      <c r="AD39" s="52" t="str">
        <f t="shared" si="3"/>
        <v/>
      </c>
      <c r="AE39" s="51">
        <f t="shared" si="4"/>
        <v>7.6323987538940807</v>
      </c>
      <c r="AF39" s="51" t="str">
        <f t="shared" si="5"/>
        <v/>
      </c>
      <c r="AG39" s="45"/>
      <c r="AH39" s="45"/>
      <c r="AI39" s="45"/>
      <c r="AJ39" s="45"/>
      <c r="AK39" s="45"/>
      <c r="AL39" s="45"/>
      <c r="AM39" s="45"/>
      <c r="AN39" s="45"/>
      <c r="AO39" s="45"/>
      <c r="AP39" s="53"/>
      <c r="AQ39" s="56"/>
      <c r="AR39" s="45"/>
      <c r="AS39" s="45"/>
      <c r="AT39" s="45"/>
      <c r="AU39" s="45"/>
      <c r="AV39" s="45"/>
      <c r="AW39" s="45"/>
    </row>
    <row r="40" spans="1:49" x14ac:dyDescent="0.3">
      <c r="A40" s="45">
        <v>59434</v>
      </c>
      <c r="B40" s="46">
        <v>12</v>
      </c>
      <c r="C40" s="45">
        <v>34</v>
      </c>
      <c r="D40" s="45">
        <v>1</v>
      </c>
      <c r="E40" s="45" t="s">
        <v>58</v>
      </c>
      <c r="F40" s="57" t="s">
        <v>59</v>
      </c>
      <c r="G40" s="45" t="s">
        <v>60</v>
      </c>
      <c r="H40" s="45" t="s">
        <v>61</v>
      </c>
      <c r="I40" s="45" t="s">
        <v>62</v>
      </c>
      <c r="J40" s="58" t="s">
        <v>88</v>
      </c>
      <c r="K40" s="45" t="s">
        <v>84</v>
      </c>
      <c r="L40" s="45" t="s">
        <v>85</v>
      </c>
      <c r="M40" s="45" t="s">
        <v>85</v>
      </c>
      <c r="N40" s="45" t="s">
        <v>66</v>
      </c>
      <c r="O40" s="45" t="s">
        <v>89</v>
      </c>
      <c r="P40" s="59">
        <v>44180</v>
      </c>
      <c r="Q40" s="45">
        <v>34.700000000000003</v>
      </c>
      <c r="R40" s="45"/>
      <c r="S40" s="47">
        <f t="shared" si="0"/>
        <v>34.700000000000003</v>
      </c>
      <c r="T40" s="45"/>
      <c r="U40" s="45">
        <v>18.100000000000001</v>
      </c>
      <c r="V40" s="16"/>
      <c r="W40" s="50">
        <f t="shared" si="1"/>
        <v>18.100000000000001</v>
      </c>
      <c r="X40" s="45"/>
      <c r="Y40" s="45">
        <v>257</v>
      </c>
      <c r="Z40" s="16"/>
      <c r="AA40" s="48">
        <f t="shared" si="2"/>
        <v>257</v>
      </c>
      <c r="AB40" s="53"/>
      <c r="AC40" s="51">
        <f t="shared" si="7"/>
        <v>12</v>
      </c>
      <c r="AD40" s="52">
        <f t="shared" si="3"/>
        <v>0.52161383285302598</v>
      </c>
      <c r="AE40" s="51">
        <f t="shared" si="4"/>
        <v>7.4063400576368874</v>
      </c>
      <c r="AF40" s="45">
        <f t="shared" si="5"/>
        <v>14.198895027624308</v>
      </c>
      <c r="AG40" s="45">
        <v>1</v>
      </c>
      <c r="AH40" s="45">
        <v>1</v>
      </c>
      <c r="AI40" s="45">
        <v>0</v>
      </c>
      <c r="AJ40" s="45"/>
      <c r="AK40" s="45"/>
      <c r="AL40" s="45"/>
      <c r="AM40" s="45"/>
      <c r="AN40" s="45"/>
      <c r="AO40" s="45"/>
      <c r="AP40" s="53"/>
      <c r="AQ40" s="56"/>
      <c r="AR40" s="45"/>
      <c r="AS40" s="45"/>
      <c r="AT40" s="45"/>
      <c r="AU40" s="45"/>
      <c r="AV40" s="45"/>
      <c r="AW40" s="45"/>
    </row>
    <row r="41" spans="1:49" x14ac:dyDescent="0.3">
      <c r="A41" s="45">
        <v>24</v>
      </c>
      <c r="B41" s="46">
        <v>1</v>
      </c>
      <c r="C41" s="16">
        <v>24</v>
      </c>
      <c r="D41" s="16">
        <v>1</v>
      </c>
      <c r="E41" s="16" t="s">
        <v>58</v>
      </c>
      <c r="F41" s="47" t="s">
        <v>59</v>
      </c>
      <c r="G41" s="16" t="s">
        <v>60</v>
      </c>
      <c r="H41" s="16" t="s">
        <v>61</v>
      </c>
      <c r="I41" s="16" t="s">
        <v>62</v>
      </c>
      <c r="J41" s="48" t="s">
        <v>91</v>
      </c>
      <c r="K41" s="16" t="s">
        <v>92</v>
      </c>
      <c r="L41" s="16" t="s">
        <v>85</v>
      </c>
      <c r="M41" s="16" t="s">
        <v>85</v>
      </c>
      <c r="N41" s="16" t="s">
        <v>93</v>
      </c>
      <c r="O41" s="16" t="s">
        <v>94</v>
      </c>
      <c r="P41" s="49">
        <v>43090</v>
      </c>
      <c r="Q41" s="16">
        <v>3</v>
      </c>
      <c r="R41" s="16"/>
      <c r="S41" s="47">
        <f t="shared" si="0"/>
        <v>3</v>
      </c>
      <c r="T41" s="16"/>
      <c r="U41" s="16"/>
      <c r="V41" s="16"/>
      <c r="W41" s="50" t="str">
        <f t="shared" si="1"/>
        <v/>
      </c>
      <c r="X41" s="16"/>
      <c r="Y41" s="16">
        <v>0.4</v>
      </c>
      <c r="Z41" s="16"/>
      <c r="AA41" s="48">
        <f t="shared" si="2"/>
        <v>0.4</v>
      </c>
      <c r="AB41" s="16"/>
      <c r="AC41" s="51"/>
      <c r="AD41" s="52" t="str">
        <f t="shared" si="3"/>
        <v/>
      </c>
      <c r="AE41" s="51">
        <f t="shared" si="4"/>
        <v>0.13333333333333333</v>
      </c>
      <c r="AF41" s="51" t="str">
        <f t="shared" si="5"/>
        <v/>
      </c>
      <c r="AG41" s="45"/>
      <c r="AH41" s="45"/>
      <c r="AI41" s="51"/>
      <c r="AJ41" s="51"/>
      <c r="AK41" s="51"/>
      <c r="AL41" s="51"/>
      <c r="AM41" s="51"/>
      <c r="AN41" s="51"/>
      <c r="AO41" s="51"/>
      <c r="AP41" s="53"/>
      <c r="AQ41" s="53"/>
      <c r="AR41" s="45"/>
      <c r="AS41" s="45"/>
      <c r="AT41" s="45" t="s">
        <v>95</v>
      </c>
      <c r="AU41" s="45" t="s">
        <v>68</v>
      </c>
      <c r="AV41" s="45"/>
      <c r="AW41" s="45"/>
    </row>
    <row r="42" spans="1:49" x14ac:dyDescent="0.3">
      <c r="A42" s="45">
        <v>5424</v>
      </c>
      <c r="B42" s="46">
        <v>2</v>
      </c>
      <c r="C42" s="16">
        <v>24</v>
      </c>
      <c r="D42" s="16">
        <v>1</v>
      </c>
      <c r="E42" s="16" t="s">
        <v>58</v>
      </c>
      <c r="F42" s="47" t="s">
        <v>59</v>
      </c>
      <c r="G42" s="16" t="s">
        <v>60</v>
      </c>
      <c r="H42" s="16" t="s">
        <v>61</v>
      </c>
      <c r="I42" s="16" t="s">
        <v>62</v>
      </c>
      <c r="J42" s="48" t="s">
        <v>91</v>
      </c>
      <c r="K42" s="16" t="s">
        <v>92</v>
      </c>
      <c r="L42" s="16" t="s">
        <v>85</v>
      </c>
      <c r="M42" s="16" t="s">
        <v>85</v>
      </c>
      <c r="N42" s="16" t="s">
        <v>93</v>
      </c>
      <c r="O42" s="16" t="s">
        <v>94</v>
      </c>
      <c r="P42" s="54">
        <v>43159</v>
      </c>
      <c r="Q42" s="45">
        <v>4.3600000000000003</v>
      </c>
      <c r="R42" s="45"/>
      <c r="S42" s="47">
        <f t="shared" si="0"/>
        <v>4.3600000000000003</v>
      </c>
      <c r="T42" s="45"/>
      <c r="U42" s="45"/>
      <c r="V42" s="16"/>
      <c r="W42" s="50" t="str">
        <f t="shared" si="1"/>
        <v/>
      </c>
      <c r="X42" s="45"/>
      <c r="Y42" s="45">
        <v>26.1</v>
      </c>
      <c r="Z42" s="16"/>
      <c r="AA42" s="48">
        <f t="shared" si="2"/>
        <v>26.1</v>
      </c>
      <c r="AB42" s="53"/>
      <c r="AC42" s="51">
        <f>IF(AA42="","",AA42-AA41)</f>
        <v>25.700000000000003</v>
      </c>
      <c r="AD42" s="52" t="str">
        <f t="shared" si="3"/>
        <v/>
      </c>
      <c r="AE42" s="51">
        <f t="shared" si="4"/>
        <v>5.9862385321100913</v>
      </c>
      <c r="AF42" s="51" t="str">
        <f t="shared" si="5"/>
        <v/>
      </c>
      <c r="AG42" s="45"/>
      <c r="AH42" s="45"/>
      <c r="AI42" s="51"/>
      <c r="AJ42" s="51"/>
      <c r="AK42" s="51"/>
      <c r="AL42" s="51"/>
      <c r="AM42" s="51"/>
      <c r="AN42" s="51"/>
      <c r="AO42" s="51"/>
      <c r="AP42" s="53"/>
      <c r="AQ42" s="53"/>
      <c r="AR42" s="45"/>
      <c r="AS42" s="45"/>
      <c r="AT42" s="45"/>
      <c r="AU42" s="45"/>
      <c r="AV42" s="45"/>
      <c r="AW42" s="45"/>
    </row>
    <row r="43" spans="1:49" x14ac:dyDescent="0.3">
      <c r="A43" s="45">
        <v>10824</v>
      </c>
      <c r="B43" s="46">
        <v>3</v>
      </c>
      <c r="C43" s="16">
        <v>24</v>
      </c>
      <c r="D43" s="16">
        <v>1</v>
      </c>
      <c r="E43" s="16" t="s">
        <v>58</v>
      </c>
      <c r="F43" s="47" t="s">
        <v>59</v>
      </c>
      <c r="G43" s="16" t="s">
        <v>60</v>
      </c>
      <c r="H43" s="16" t="s">
        <v>61</v>
      </c>
      <c r="I43" s="16" t="s">
        <v>62</v>
      </c>
      <c r="J43" s="48" t="s">
        <v>91</v>
      </c>
      <c r="K43" s="16" t="s">
        <v>92</v>
      </c>
      <c r="L43" s="16" t="s">
        <v>85</v>
      </c>
      <c r="M43" s="16" t="s">
        <v>85</v>
      </c>
      <c r="N43" s="16" t="s">
        <v>93</v>
      </c>
      <c r="O43" s="16" t="s">
        <v>94</v>
      </c>
      <c r="P43" s="54">
        <v>43299</v>
      </c>
      <c r="Q43" s="45">
        <v>6.6</v>
      </c>
      <c r="R43" s="45"/>
      <c r="S43" s="47">
        <f t="shared" si="0"/>
        <v>6.6</v>
      </c>
      <c r="T43" s="45"/>
      <c r="U43" s="45"/>
      <c r="V43" s="16"/>
      <c r="W43" s="50" t="str">
        <f t="shared" si="1"/>
        <v/>
      </c>
      <c r="X43" s="45"/>
      <c r="Y43" s="45">
        <v>55</v>
      </c>
      <c r="Z43" s="16"/>
      <c r="AA43" s="48">
        <f t="shared" si="2"/>
        <v>55</v>
      </c>
      <c r="AB43" s="53"/>
      <c r="AC43" s="51">
        <f t="shared" ref="AC43:AC52" si="8">IF(AA43="","",AA43-AA42)</f>
        <v>28.9</v>
      </c>
      <c r="AD43" s="52" t="str">
        <f t="shared" si="3"/>
        <v/>
      </c>
      <c r="AE43" s="51">
        <f t="shared" si="4"/>
        <v>8.3333333333333339</v>
      </c>
      <c r="AF43" s="51" t="str">
        <f t="shared" si="5"/>
        <v/>
      </c>
      <c r="AG43" s="45"/>
      <c r="AH43" s="45"/>
      <c r="AI43" s="51"/>
      <c r="AJ43" s="51"/>
      <c r="AK43" s="51"/>
      <c r="AL43" s="51"/>
      <c r="AM43" s="51"/>
      <c r="AN43" s="51"/>
      <c r="AO43" s="51"/>
      <c r="AP43" s="53"/>
      <c r="AQ43" s="53"/>
      <c r="AR43" s="45"/>
      <c r="AS43" s="45"/>
      <c r="AT43" s="45"/>
      <c r="AU43" s="45"/>
      <c r="AV43" s="45"/>
      <c r="AW43" s="45"/>
    </row>
    <row r="44" spans="1:49" x14ac:dyDescent="0.3">
      <c r="A44" s="45">
        <v>16224</v>
      </c>
      <c r="B44" s="46">
        <v>4</v>
      </c>
      <c r="C44" s="16">
        <v>24</v>
      </c>
      <c r="D44" s="16">
        <v>1</v>
      </c>
      <c r="E44" s="16" t="s">
        <v>58</v>
      </c>
      <c r="F44" s="47" t="s">
        <v>59</v>
      </c>
      <c r="G44" s="16" t="s">
        <v>60</v>
      </c>
      <c r="H44" s="16" t="s">
        <v>61</v>
      </c>
      <c r="I44" s="16" t="s">
        <v>62</v>
      </c>
      <c r="J44" s="48" t="s">
        <v>91</v>
      </c>
      <c r="K44" s="16" t="s">
        <v>92</v>
      </c>
      <c r="L44" s="16" t="s">
        <v>85</v>
      </c>
      <c r="M44" s="16" t="s">
        <v>85</v>
      </c>
      <c r="N44" s="16" t="s">
        <v>93</v>
      </c>
      <c r="O44" s="16" t="s">
        <v>94</v>
      </c>
      <c r="P44" s="54">
        <v>43398</v>
      </c>
      <c r="Q44" s="45">
        <v>11.8</v>
      </c>
      <c r="R44" s="45"/>
      <c r="S44" s="47">
        <f t="shared" si="0"/>
        <v>11.8</v>
      </c>
      <c r="T44" s="45"/>
      <c r="U44" s="45"/>
      <c r="V44" s="16"/>
      <c r="W44" s="50" t="str">
        <f t="shared" si="1"/>
        <v/>
      </c>
      <c r="X44" s="45"/>
      <c r="Y44" s="45">
        <v>81</v>
      </c>
      <c r="Z44" s="16"/>
      <c r="AA44" s="48">
        <f t="shared" si="2"/>
        <v>81</v>
      </c>
      <c r="AB44" s="53"/>
      <c r="AC44" s="51">
        <f t="shared" si="8"/>
        <v>26</v>
      </c>
      <c r="AD44" s="52" t="str">
        <f t="shared" si="3"/>
        <v/>
      </c>
      <c r="AE44" s="51">
        <f t="shared" si="4"/>
        <v>6.8644067796610164</v>
      </c>
      <c r="AF44" s="51" t="str">
        <f t="shared" si="5"/>
        <v/>
      </c>
      <c r="AG44" s="45"/>
      <c r="AH44" s="45"/>
      <c r="AI44" s="51"/>
      <c r="AJ44" s="51"/>
      <c r="AK44" s="51"/>
      <c r="AL44" s="51"/>
      <c r="AM44" s="51"/>
      <c r="AN44" s="51"/>
      <c r="AO44" s="51"/>
      <c r="AP44" s="53"/>
      <c r="AQ44" s="53"/>
      <c r="AR44" s="45"/>
      <c r="AS44" s="45"/>
      <c r="AT44" s="45"/>
      <c r="AU44" s="45"/>
      <c r="AV44" s="45"/>
      <c r="AW44" s="45"/>
    </row>
    <row r="45" spans="1:49" x14ac:dyDescent="0.3">
      <c r="A45" s="45">
        <v>21624</v>
      </c>
      <c r="B45" s="46">
        <v>5</v>
      </c>
      <c r="C45" s="16">
        <v>24</v>
      </c>
      <c r="D45" s="16">
        <v>1</v>
      </c>
      <c r="E45" s="16" t="s">
        <v>58</v>
      </c>
      <c r="F45" s="47" t="s">
        <v>59</v>
      </c>
      <c r="G45" s="16" t="s">
        <v>60</v>
      </c>
      <c r="H45" s="16" t="s">
        <v>61</v>
      </c>
      <c r="I45" s="16" t="s">
        <v>62</v>
      </c>
      <c r="J45" s="48" t="s">
        <v>91</v>
      </c>
      <c r="K45" s="16" t="s">
        <v>92</v>
      </c>
      <c r="L45" s="16" t="s">
        <v>85</v>
      </c>
      <c r="M45" s="16" t="s">
        <v>85</v>
      </c>
      <c r="N45" s="16" t="s">
        <v>93</v>
      </c>
      <c r="O45" s="16" t="s">
        <v>94</v>
      </c>
      <c r="P45" s="54">
        <v>43509</v>
      </c>
      <c r="Q45" s="45">
        <v>20.100000000000001</v>
      </c>
      <c r="R45" s="45"/>
      <c r="S45" s="47">
        <f t="shared" si="0"/>
        <v>20.100000000000001</v>
      </c>
      <c r="T45" s="45"/>
      <c r="U45" s="45"/>
      <c r="V45" s="16"/>
      <c r="W45" s="50" t="str">
        <f t="shared" si="1"/>
        <v/>
      </c>
      <c r="X45" s="45"/>
      <c r="Y45" s="45">
        <v>133</v>
      </c>
      <c r="Z45" s="16"/>
      <c r="AA45" s="48">
        <f t="shared" si="2"/>
        <v>133</v>
      </c>
      <c r="AB45" s="53"/>
      <c r="AC45" s="51">
        <f t="shared" si="8"/>
        <v>52</v>
      </c>
      <c r="AD45" s="52" t="str">
        <f t="shared" si="3"/>
        <v/>
      </c>
      <c r="AE45" s="51">
        <f t="shared" si="4"/>
        <v>6.6169154228855716</v>
      </c>
      <c r="AF45" s="51" t="str">
        <f t="shared" si="5"/>
        <v/>
      </c>
      <c r="AG45" s="45"/>
      <c r="AH45" s="45"/>
      <c r="AI45" s="51"/>
      <c r="AJ45" s="51"/>
      <c r="AK45" s="51"/>
      <c r="AL45" s="51"/>
      <c r="AM45" s="51"/>
      <c r="AN45" s="51"/>
      <c r="AO45" s="51"/>
      <c r="AP45" s="53"/>
      <c r="AQ45" s="53"/>
      <c r="AR45" s="45"/>
      <c r="AS45" s="45"/>
      <c r="AT45" s="45"/>
      <c r="AU45" s="45"/>
      <c r="AV45" s="45"/>
      <c r="AW45" s="45"/>
    </row>
    <row r="46" spans="1:49" x14ac:dyDescent="0.3">
      <c r="A46" s="45">
        <v>27024</v>
      </c>
      <c r="B46" s="46">
        <v>6</v>
      </c>
      <c r="C46" s="16">
        <v>24</v>
      </c>
      <c r="D46" s="16">
        <v>1</v>
      </c>
      <c r="E46" s="16" t="s">
        <v>58</v>
      </c>
      <c r="F46" s="47" t="s">
        <v>59</v>
      </c>
      <c r="G46" s="16" t="s">
        <v>60</v>
      </c>
      <c r="H46" s="16" t="s">
        <v>61</v>
      </c>
      <c r="I46" s="16" t="s">
        <v>62</v>
      </c>
      <c r="J46" s="48" t="s">
        <v>91</v>
      </c>
      <c r="K46" s="16" t="s">
        <v>92</v>
      </c>
      <c r="L46" s="16" t="s">
        <v>85</v>
      </c>
      <c r="M46" s="16" t="s">
        <v>85</v>
      </c>
      <c r="N46" s="16" t="s">
        <v>93</v>
      </c>
      <c r="O46" s="16" t="s">
        <v>94</v>
      </c>
      <c r="P46" s="54">
        <v>43642</v>
      </c>
      <c r="Q46" s="55">
        <v>28.4</v>
      </c>
      <c r="R46" s="55"/>
      <c r="S46" s="47">
        <f t="shared" si="0"/>
        <v>28.4</v>
      </c>
      <c r="T46" s="55"/>
      <c r="U46" s="55"/>
      <c r="V46" s="16"/>
      <c r="W46" s="50" t="str">
        <f t="shared" si="1"/>
        <v/>
      </c>
      <c r="X46" s="45"/>
      <c r="Y46" s="45">
        <v>172</v>
      </c>
      <c r="Z46" s="16"/>
      <c r="AA46" s="48">
        <f t="shared" si="2"/>
        <v>172</v>
      </c>
      <c r="AB46" s="53"/>
      <c r="AC46" s="51">
        <f t="shared" si="8"/>
        <v>39</v>
      </c>
      <c r="AD46" s="52" t="str">
        <f t="shared" si="3"/>
        <v/>
      </c>
      <c r="AE46" s="51">
        <f t="shared" si="4"/>
        <v>6.056338028169014</v>
      </c>
      <c r="AF46" s="51" t="str">
        <f t="shared" si="5"/>
        <v/>
      </c>
      <c r="AG46" s="45"/>
      <c r="AH46" s="45"/>
      <c r="AI46" s="45"/>
      <c r="AJ46" s="45"/>
      <c r="AK46" s="45"/>
      <c r="AL46" s="45"/>
      <c r="AM46" s="45"/>
      <c r="AN46" s="45"/>
      <c r="AO46" s="45"/>
      <c r="AP46" s="53"/>
      <c r="AQ46" s="56"/>
      <c r="AR46" s="45"/>
      <c r="AS46" s="45"/>
      <c r="AT46" s="45"/>
      <c r="AU46" s="45"/>
      <c r="AV46" s="45"/>
      <c r="AW46" s="45"/>
    </row>
    <row r="47" spans="1:49" x14ac:dyDescent="0.3">
      <c r="A47" s="45">
        <v>32424</v>
      </c>
      <c r="B47" s="46">
        <v>7</v>
      </c>
      <c r="C47" s="16">
        <v>24</v>
      </c>
      <c r="D47" s="16">
        <v>1</v>
      </c>
      <c r="E47" s="45" t="s">
        <v>58</v>
      </c>
      <c r="F47" s="47" t="s">
        <v>59</v>
      </c>
      <c r="G47" s="16" t="s">
        <v>60</v>
      </c>
      <c r="H47" s="16" t="s">
        <v>61</v>
      </c>
      <c r="I47" s="16" t="s">
        <v>62</v>
      </c>
      <c r="J47" s="48" t="s">
        <v>91</v>
      </c>
      <c r="K47" s="16" t="s">
        <v>92</v>
      </c>
      <c r="L47" s="16" t="s">
        <v>85</v>
      </c>
      <c r="M47" s="16" t="s">
        <v>85</v>
      </c>
      <c r="N47" s="16" t="s">
        <v>93</v>
      </c>
      <c r="O47" s="16" t="s">
        <v>94</v>
      </c>
      <c r="P47" s="54">
        <v>43738</v>
      </c>
      <c r="Q47" s="45">
        <v>35.4</v>
      </c>
      <c r="R47" s="45"/>
      <c r="S47" s="47">
        <f t="shared" si="0"/>
        <v>35.4</v>
      </c>
      <c r="T47" s="45"/>
      <c r="U47" s="45"/>
      <c r="V47" s="16"/>
      <c r="W47" s="50" t="str">
        <f t="shared" si="1"/>
        <v/>
      </c>
      <c r="X47" s="45"/>
      <c r="Y47" s="45">
        <v>247</v>
      </c>
      <c r="Z47" s="16"/>
      <c r="AA47" s="48">
        <f t="shared" si="2"/>
        <v>247</v>
      </c>
      <c r="AB47" s="53"/>
      <c r="AC47" s="51">
        <f t="shared" si="8"/>
        <v>75</v>
      </c>
      <c r="AD47" s="52" t="str">
        <f t="shared" si="3"/>
        <v/>
      </c>
      <c r="AE47" s="51">
        <f t="shared" si="4"/>
        <v>6.9774011299435035</v>
      </c>
      <c r="AF47" s="51" t="str">
        <f t="shared" si="5"/>
        <v/>
      </c>
      <c r="AG47" s="45"/>
      <c r="AH47" s="45">
        <v>1</v>
      </c>
      <c r="AI47" s="45"/>
      <c r="AJ47" s="45"/>
      <c r="AK47" s="45"/>
      <c r="AL47" s="45"/>
      <c r="AM47" s="45"/>
      <c r="AN47" s="45"/>
      <c r="AO47" s="45"/>
      <c r="AP47" s="53"/>
      <c r="AQ47" s="56"/>
      <c r="AR47" s="45"/>
      <c r="AS47" s="45"/>
      <c r="AT47" s="45"/>
      <c r="AU47" s="45"/>
      <c r="AV47" s="45"/>
      <c r="AW47" s="45"/>
    </row>
    <row r="48" spans="1:49" x14ac:dyDescent="0.3">
      <c r="A48" s="45">
        <v>37824</v>
      </c>
      <c r="B48" s="46">
        <v>8</v>
      </c>
      <c r="C48" s="16">
        <v>24</v>
      </c>
      <c r="D48" s="16">
        <v>1</v>
      </c>
      <c r="E48" s="45" t="s">
        <v>58</v>
      </c>
      <c r="F48" s="47" t="s">
        <v>59</v>
      </c>
      <c r="G48" s="16" t="s">
        <v>60</v>
      </c>
      <c r="H48" s="16" t="s">
        <v>61</v>
      </c>
      <c r="I48" s="16" t="s">
        <v>62</v>
      </c>
      <c r="J48" s="48" t="s">
        <v>91</v>
      </c>
      <c r="K48" s="16" t="s">
        <v>92</v>
      </c>
      <c r="L48" s="16" t="s">
        <v>85</v>
      </c>
      <c r="M48" s="16" t="s">
        <v>85</v>
      </c>
      <c r="N48" s="16" t="s">
        <v>93</v>
      </c>
      <c r="O48" s="16" t="s">
        <v>94</v>
      </c>
      <c r="P48" s="54">
        <v>43838</v>
      </c>
      <c r="Q48" s="45">
        <v>42.8</v>
      </c>
      <c r="R48" s="45"/>
      <c r="S48" s="47">
        <f t="shared" si="0"/>
        <v>42.8</v>
      </c>
      <c r="T48" s="45"/>
      <c r="U48" s="45">
        <v>23.6</v>
      </c>
      <c r="V48" s="16"/>
      <c r="W48" s="50">
        <f t="shared" si="1"/>
        <v>23.6</v>
      </c>
      <c r="X48" s="45"/>
      <c r="Y48" s="45">
        <v>315</v>
      </c>
      <c r="Z48" s="16"/>
      <c r="AA48" s="48">
        <f t="shared" si="2"/>
        <v>315</v>
      </c>
      <c r="AB48" s="53"/>
      <c r="AC48" s="51">
        <f t="shared" si="8"/>
        <v>68</v>
      </c>
      <c r="AD48" s="52">
        <f t="shared" si="3"/>
        <v>0.55140186915887857</v>
      </c>
      <c r="AE48" s="51">
        <f t="shared" si="4"/>
        <v>7.3598130841121501</v>
      </c>
      <c r="AF48" s="51">
        <f t="shared" si="5"/>
        <v>13.347457627118644</v>
      </c>
      <c r="AG48" s="45"/>
      <c r="AH48" s="45"/>
      <c r="AI48" s="45"/>
      <c r="AJ48" s="45"/>
      <c r="AK48" s="45"/>
      <c r="AL48" s="45"/>
      <c r="AM48" s="45"/>
      <c r="AN48" s="45"/>
      <c r="AO48" s="45"/>
      <c r="AP48" s="53"/>
      <c r="AQ48" s="56"/>
      <c r="AR48" s="45"/>
      <c r="AS48" s="45"/>
      <c r="AT48" s="45"/>
      <c r="AU48" s="45"/>
      <c r="AV48" s="45"/>
      <c r="AW48" s="45"/>
    </row>
    <row r="49" spans="1:49" x14ac:dyDescent="0.3">
      <c r="A49" s="45">
        <v>43224</v>
      </c>
      <c r="B49" s="46">
        <v>9</v>
      </c>
      <c r="C49" s="16">
        <v>24</v>
      </c>
      <c r="D49" s="16">
        <v>1</v>
      </c>
      <c r="E49" s="45" t="s">
        <v>58</v>
      </c>
      <c r="F49" s="47" t="s">
        <v>59</v>
      </c>
      <c r="G49" s="16" t="s">
        <v>60</v>
      </c>
      <c r="H49" s="16" t="s">
        <v>61</v>
      </c>
      <c r="I49" s="16" t="s">
        <v>62</v>
      </c>
      <c r="J49" s="48" t="s">
        <v>91</v>
      </c>
      <c r="K49" s="16" t="s">
        <v>92</v>
      </c>
      <c r="L49" s="16" t="s">
        <v>85</v>
      </c>
      <c r="M49" s="16" t="s">
        <v>85</v>
      </c>
      <c r="N49" s="16" t="s">
        <v>93</v>
      </c>
      <c r="O49" s="16" t="s">
        <v>94</v>
      </c>
      <c r="P49" s="54">
        <v>43900</v>
      </c>
      <c r="Q49" s="45"/>
      <c r="R49" s="45"/>
      <c r="S49" s="60">
        <f>W49/(0.00009*AA49+0.39)</f>
        <v>74.162735572296938</v>
      </c>
      <c r="T49" s="45" t="s">
        <v>96</v>
      </c>
      <c r="U49" s="45">
        <v>31.6</v>
      </c>
      <c r="V49" s="16"/>
      <c r="W49" s="50">
        <f t="shared" si="1"/>
        <v>31.6</v>
      </c>
      <c r="X49" s="45"/>
      <c r="Y49" s="45">
        <v>401</v>
      </c>
      <c r="Z49" s="16"/>
      <c r="AA49" s="48">
        <f t="shared" si="2"/>
        <v>401</v>
      </c>
      <c r="AB49" s="53"/>
      <c r="AC49" s="51">
        <f t="shared" si="8"/>
        <v>86</v>
      </c>
      <c r="AD49" s="52" t="str">
        <f t="shared" si="3"/>
        <v/>
      </c>
      <c r="AE49" s="51" t="str">
        <f t="shared" si="4"/>
        <v/>
      </c>
      <c r="AF49" s="51">
        <f t="shared" si="5"/>
        <v>12.689873417721518</v>
      </c>
      <c r="AG49" s="45"/>
      <c r="AH49" s="45"/>
      <c r="AI49" s="45"/>
      <c r="AJ49" s="45"/>
      <c r="AK49" s="45"/>
      <c r="AL49" s="45"/>
      <c r="AM49" s="45"/>
      <c r="AN49" s="45"/>
      <c r="AO49" s="45"/>
      <c r="AP49" s="53"/>
      <c r="AQ49" s="56"/>
      <c r="AR49" s="45"/>
      <c r="AS49" s="45"/>
      <c r="AT49" s="45"/>
      <c r="AU49" s="45"/>
      <c r="AV49" s="45"/>
      <c r="AW49" s="45"/>
    </row>
    <row r="50" spans="1:49" x14ac:dyDescent="0.3">
      <c r="A50" s="45">
        <v>48624</v>
      </c>
      <c r="B50" s="46">
        <v>10</v>
      </c>
      <c r="C50" s="16">
        <v>24</v>
      </c>
      <c r="D50" s="16">
        <v>1</v>
      </c>
      <c r="E50" s="45" t="s">
        <v>58</v>
      </c>
      <c r="F50" s="47" t="s">
        <v>59</v>
      </c>
      <c r="G50" s="16" t="s">
        <v>60</v>
      </c>
      <c r="H50" s="16" t="s">
        <v>61</v>
      </c>
      <c r="I50" s="16" t="s">
        <v>62</v>
      </c>
      <c r="J50" s="48" t="s">
        <v>91</v>
      </c>
      <c r="K50" s="16" t="s">
        <v>92</v>
      </c>
      <c r="L50" s="16" t="s">
        <v>85</v>
      </c>
      <c r="M50" s="16" t="s">
        <v>85</v>
      </c>
      <c r="N50" s="16" t="s">
        <v>93</v>
      </c>
      <c r="O50" s="16" t="s">
        <v>94</v>
      </c>
      <c r="P50" s="54">
        <v>43998</v>
      </c>
      <c r="Q50" s="45"/>
      <c r="R50" s="45"/>
      <c r="S50" s="60">
        <f t="shared" ref="S50:S51" si="9">W50/(0.00009*AA50+0.39)</f>
        <v>89.512263884973223</v>
      </c>
      <c r="T50" s="45" t="s">
        <v>96</v>
      </c>
      <c r="U50" s="45">
        <v>38.1</v>
      </c>
      <c r="V50" s="16"/>
      <c r="W50" s="50">
        <f t="shared" si="1"/>
        <v>38.1</v>
      </c>
      <c r="X50" s="45"/>
      <c r="Y50" s="45">
        <v>396</v>
      </c>
      <c r="Z50" s="16"/>
      <c r="AA50" s="48">
        <f t="shared" si="2"/>
        <v>396</v>
      </c>
      <c r="AB50" s="53"/>
      <c r="AC50" s="51">
        <f t="shared" si="8"/>
        <v>-5</v>
      </c>
      <c r="AD50" s="52" t="str">
        <f t="shared" si="3"/>
        <v/>
      </c>
      <c r="AE50" s="51" t="str">
        <f t="shared" si="4"/>
        <v/>
      </c>
      <c r="AF50" s="51">
        <f t="shared" si="5"/>
        <v>10.393700787401574</v>
      </c>
      <c r="AG50" s="45"/>
      <c r="AH50" s="45"/>
      <c r="AI50" s="45"/>
      <c r="AJ50" s="45"/>
      <c r="AK50" s="45"/>
      <c r="AL50" s="45"/>
      <c r="AM50" s="45"/>
      <c r="AN50" s="45"/>
      <c r="AO50" s="45"/>
      <c r="AP50" s="53"/>
      <c r="AQ50" s="56"/>
      <c r="AR50" s="45"/>
      <c r="AS50" s="45"/>
      <c r="AT50" s="45"/>
      <c r="AU50" s="45"/>
      <c r="AV50" s="45"/>
      <c r="AW50" s="45"/>
    </row>
    <row r="51" spans="1:49" x14ac:dyDescent="0.3">
      <c r="A51" s="45">
        <v>54024</v>
      </c>
      <c r="B51" s="46">
        <v>11</v>
      </c>
      <c r="C51" s="16">
        <v>24</v>
      </c>
      <c r="D51" s="16">
        <v>1</v>
      </c>
      <c r="E51" s="45" t="s">
        <v>58</v>
      </c>
      <c r="F51" s="47" t="s">
        <v>59</v>
      </c>
      <c r="G51" s="16" t="s">
        <v>60</v>
      </c>
      <c r="H51" s="16" t="s">
        <v>61</v>
      </c>
      <c r="I51" s="16" t="s">
        <v>62</v>
      </c>
      <c r="J51" s="48" t="s">
        <v>91</v>
      </c>
      <c r="K51" s="16" t="s">
        <v>92</v>
      </c>
      <c r="L51" s="16" t="s">
        <v>85</v>
      </c>
      <c r="M51" s="16" t="s">
        <v>85</v>
      </c>
      <c r="N51" s="16" t="s">
        <v>93</v>
      </c>
      <c r="O51" s="16" t="s">
        <v>94</v>
      </c>
      <c r="P51" s="54">
        <v>44088</v>
      </c>
      <c r="Q51" s="45"/>
      <c r="R51" s="45"/>
      <c r="S51" s="60">
        <f t="shared" si="9"/>
        <v>100.02342468962287</v>
      </c>
      <c r="T51" s="45" t="s">
        <v>96</v>
      </c>
      <c r="U51" s="45">
        <v>42.7</v>
      </c>
      <c r="V51" s="16"/>
      <c r="W51" s="50">
        <f t="shared" si="1"/>
        <v>42.7</v>
      </c>
      <c r="X51" s="45"/>
      <c r="Y51" s="45">
        <v>410</v>
      </c>
      <c r="Z51" s="16"/>
      <c r="AA51" s="48">
        <f t="shared" si="2"/>
        <v>410</v>
      </c>
      <c r="AB51" s="53"/>
      <c r="AC51" s="51">
        <f t="shared" si="8"/>
        <v>14</v>
      </c>
      <c r="AD51" s="52" t="str">
        <f t="shared" si="3"/>
        <v/>
      </c>
      <c r="AE51" s="51" t="str">
        <f t="shared" si="4"/>
        <v/>
      </c>
      <c r="AF51" s="51">
        <f t="shared" si="5"/>
        <v>9.6018735362997649</v>
      </c>
      <c r="AG51" s="45"/>
      <c r="AH51" s="45"/>
      <c r="AI51" s="45"/>
      <c r="AJ51" s="45"/>
      <c r="AK51" s="45"/>
      <c r="AL51" s="45"/>
      <c r="AM51" s="45"/>
      <c r="AN51" s="45"/>
      <c r="AO51" s="45"/>
      <c r="AP51" s="53"/>
      <c r="AQ51" s="56"/>
      <c r="AR51" s="45"/>
      <c r="AS51" s="45"/>
      <c r="AT51" s="45"/>
      <c r="AU51" s="45"/>
      <c r="AV51" s="45"/>
      <c r="AW51" s="45"/>
    </row>
    <row r="52" spans="1:49" x14ac:dyDescent="0.3">
      <c r="A52" s="45">
        <v>59424</v>
      </c>
      <c r="B52" s="46">
        <v>12</v>
      </c>
      <c r="C52" s="45">
        <v>24</v>
      </c>
      <c r="D52" s="45">
        <v>1</v>
      </c>
      <c r="E52" s="45" t="s">
        <v>58</v>
      </c>
      <c r="F52" s="57" t="s">
        <v>59</v>
      </c>
      <c r="G52" s="45" t="s">
        <v>60</v>
      </c>
      <c r="H52" s="45" t="s">
        <v>61</v>
      </c>
      <c r="I52" s="45" t="s">
        <v>62</v>
      </c>
      <c r="J52" s="58" t="s">
        <v>91</v>
      </c>
      <c r="K52" s="45" t="s">
        <v>92</v>
      </c>
      <c r="L52" s="45" t="s">
        <v>85</v>
      </c>
      <c r="M52" s="45" t="s">
        <v>85</v>
      </c>
      <c r="N52" s="45" t="s">
        <v>93</v>
      </c>
      <c r="O52" s="45" t="s">
        <v>94</v>
      </c>
      <c r="P52" s="59">
        <v>44180</v>
      </c>
      <c r="Q52" s="45">
        <v>67.5</v>
      </c>
      <c r="R52" s="45"/>
      <c r="S52" s="47">
        <f t="shared" si="0"/>
        <v>67.5</v>
      </c>
      <c r="T52" s="45"/>
      <c r="U52" s="45">
        <v>44.9</v>
      </c>
      <c r="V52" s="16"/>
      <c r="W52" s="50">
        <f t="shared" si="1"/>
        <v>44.9</v>
      </c>
      <c r="X52" s="45"/>
      <c r="Y52" s="45">
        <v>445</v>
      </c>
      <c r="Z52" s="16"/>
      <c r="AA52" s="48">
        <f t="shared" si="2"/>
        <v>445</v>
      </c>
      <c r="AB52" s="53"/>
      <c r="AC52" s="51">
        <f t="shared" si="8"/>
        <v>35</v>
      </c>
      <c r="AD52" s="52">
        <f t="shared" si="3"/>
        <v>0.66518518518518521</v>
      </c>
      <c r="AE52" s="51">
        <f t="shared" si="4"/>
        <v>6.5925925925925926</v>
      </c>
      <c r="AF52" s="45">
        <f t="shared" si="5"/>
        <v>9.9109131403118038</v>
      </c>
      <c r="AG52" s="45">
        <v>5</v>
      </c>
      <c r="AH52" s="45">
        <v>1</v>
      </c>
      <c r="AI52" s="45">
        <v>4</v>
      </c>
      <c r="AJ52" s="45"/>
      <c r="AK52" s="45"/>
      <c r="AL52" s="45"/>
      <c r="AM52" s="45"/>
      <c r="AN52" s="45"/>
      <c r="AO52" s="45"/>
      <c r="AP52" s="53"/>
      <c r="AQ52" s="56"/>
      <c r="AR52" s="45"/>
      <c r="AS52" s="45"/>
      <c r="AT52" s="45"/>
      <c r="AU52" s="45"/>
      <c r="AV52" s="45"/>
      <c r="AW52" s="45"/>
    </row>
    <row r="53" spans="1:49" x14ac:dyDescent="0.3">
      <c r="A53" s="45">
        <v>43</v>
      </c>
      <c r="B53" s="46">
        <v>1</v>
      </c>
      <c r="C53" s="16">
        <v>43</v>
      </c>
      <c r="D53" s="16">
        <v>1</v>
      </c>
      <c r="E53" s="16" t="s">
        <v>58</v>
      </c>
      <c r="F53" s="47" t="s">
        <v>59</v>
      </c>
      <c r="G53" s="16" t="s">
        <v>60</v>
      </c>
      <c r="H53" s="16" t="s">
        <v>61</v>
      </c>
      <c r="I53" s="16" t="s">
        <v>62</v>
      </c>
      <c r="J53" s="48" t="s">
        <v>97</v>
      </c>
      <c r="K53" s="16" t="s">
        <v>98</v>
      </c>
      <c r="L53" s="16" t="s">
        <v>85</v>
      </c>
      <c r="M53" s="16" t="s">
        <v>85</v>
      </c>
      <c r="N53" s="16" t="s">
        <v>93</v>
      </c>
      <c r="O53" s="16" t="s">
        <v>99</v>
      </c>
      <c r="P53" s="49">
        <v>43096</v>
      </c>
      <c r="Q53" s="16">
        <v>3.5999999999999996</v>
      </c>
      <c r="R53" s="16"/>
      <c r="S53" s="47">
        <f t="shared" si="0"/>
        <v>3.5999999999999996</v>
      </c>
      <c r="T53" s="16"/>
      <c r="U53" s="16"/>
      <c r="V53" s="16"/>
      <c r="W53" s="50" t="str">
        <f t="shared" si="1"/>
        <v/>
      </c>
      <c r="X53" s="16"/>
      <c r="Y53" s="16">
        <v>56.7</v>
      </c>
      <c r="Z53" s="16"/>
      <c r="AA53" s="48">
        <f t="shared" si="2"/>
        <v>56.7</v>
      </c>
      <c r="AB53" s="16"/>
      <c r="AC53" s="51"/>
      <c r="AD53" s="52" t="str">
        <f t="shared" si="3"/>
        <v/>
      </c>
      <c r="AE53" s="51">
        <f t="shared" si="4"/>
        <v>15.750000000000002</v>
      </c>
      <c r="AF53" s="51" t="str">
        <f t="shared" si="5"/>
        <v/>
      </c>
      <c r="AG53" s="45"/>
      <c r="AH53" s="45"/>
      <c r="AI53" s="51"/>
      <c r="AJ53" s="51"/>
      <c r="AK53" s="51"/>
      <c r="AL53" s="51"/>
      <c r="AM53" s="51"/>
      <c r="AN53" s="51"/>
      <c r="AO53" s="51"/>
      <c r="AP53" s="53"/>
      <c r="AQ53" s="53"/>
      <c r="AR53" s="45"/>
      <c r="AS53" s="45"/>
      <c r="AT53" s="45"/>
      <c r="AU53" s="45"/>
      <c r="AV53" s="45"/>
      <c r="AW53" s="45"/>
    </row>
    <row r="54" spans="1:49" x14ac:dyDescent="0.3">
      <c r="A54" s="45">
        <v>5443</v>
      </c>
      <c r="B54" s="46">
        <v>2</v>
      </c>
      <c r="C54" s="16">
        <v>43</v>
      </c>
      <c r="D54" s="16">
        <v>1</v>
      </c>
      <c r="E54" s="16" t="s">
        <v>58</v>
      </c>
      <c r="F54" s="47" t="s">
        <v>59</v>
      </c>
      <c r="G54" s="16" t="s">
        <v>60</v>
      </c>
      <c r="H54" s="16" t="s">
        <v>61</v>
      </c>
      <c r="I54" s="16" t="s">
        <v>62</v>
      </c>
      <c r="J54" s="48" t="s">
        <v>97</v>
      </c>
      <c r="K54" s="16" t="s">
        <v>98</v>
      </c>
      <c r="L54" s="16" t="s">
        <v>85</v>
      </c>
      <c r="M54" s="16" t="s">
        <v>85</v>
      </c>
      <c r="N54" s="16" t="s">
        <v>93</v>
      </c>
      <c r="O54" s="16" t="s">
        <v>99</v>
      </c>
      <c r="P54" s="54">
        <v>43159</v>
      </c>
      <c r="Q54" s="45">
        <v>3.51</v>
      </c>
      <c r="R54" s="45"/>
      <c r="S54" s="47">
        <f t="shared" si="0"/>
        <v>3.51</v>
      </c>
      <c r="T54" s="45"/>
      <c r="U54" s="45"/>
      <c r="V54" s="16"/>
      <c r="W54" s="50" t="str">
        <f t="shared" si="1"/>
        <v/>
      </c>
      <c r="X54" s="45"/>
      <c r="Y54" s="45">
        <v>48.7</v>
      </c>
      <c r="Z54" s="16"/>
      <c r="AA54" s="48">
        <f t="shared" si="2"/>
        <v>48.7</v>
      </c>
      <c r="AB54" s="53"/>
      <c r="AC54" s="51">
        <f>IF(AA54="","",AA54-AA53)</f>
        <v>-8</v>
      </c>
      <c r="AD54" s="52" t="str">
        <f t="shared" si="3"/>
        <v/>
      </c>
      <c r="AE54" s="51">
        <f t="shared" si="4"/>
        <v>13.874643874643876</v>
      </c>
      <c r="AF54" s="51" t="str">
        <f t="shared" si="5"/>
        <v/>
      </c>
      <c r="AG54" s="45"/>
      <c r="AH54" s="45"/>
      <c r="AI54" s="51"/>
      <c r="AJ54" s="51"/>
      <c r="AK54" s="51"/>
      <c r="AL54" s="51"/>
      <c r="AM54" s="51"/>
      <c r="AN54" s="51"/>
      <c r="AO54" s="51"/>
      <c r="AP54" s="53"/>
      <c r="AQ54" s="53"/>
      <c r="AR54" s="45"/>
      <c r="AS54" s="45"/>
      <c r="AT54" s="45"/>
      <c r="AU54" s="45"/>
      <c r="AV54" s="45"/>
      <c r="AW54" s="45"/>
    </row>
    <row r="55" spans="1:49" x14ac:dyDescent="0.3">
      <c r="A55" s="45">
        <v>10843</v>
      </c>
      <c r="B55" s="46">
        <v>3</v>
      </c>
      <c r="C55" s="16">
        <v>43</v>
      </c>
      <c r="D55" s="16">
        <v>1</v>
      </c>
      <c r="E55" s="16" t="s">
        <v>58</v>
      </c>
      <c r="F55" s="47" t="s">
        <v>59</v>
      </c>
      <c r="G55" s="16" t="s">
        <v>60</v>
      </c>
      <c r="H55" s="16" t="s">
        <v>61</v>
      </c>
      <c r="I55" s="16" t="s">
        <v>62</v>
      </c>
      <c r="J55" s="48" t="s">
        <v>97</v>
      </c>
      <c r="K55" s="16" t="s">
        <v>98</v>
      </c>
      <c r="L55" s="16" t="s">
        <v>85</v>
      </c>
      <c r="M55" s="16" t="s">
        <v>85</v>
      </c>
      <c r="N55" s="16" t="s">
        <v>93</v>
      </c>
      <c r="O55" s="16" t="s">
        <v>99</v>
      </c>
      <c r="P55" s="54">
        <v>43299</v>
      </c>
      <c r="Q55" s="45">
        <v>6.8</v>
      </c>
      <c r="R55" s="45"/>
      <c r="S55" s="47">
        <f t="shared" si="0"/>
        <v>6.8</v>
      </c>
      <c r="T55" s="45"/>
      <c r="U55" s="45"/>
      <c r="V55" s="16"/>
      <c r="W55" s="50" t="str">
        <f t="shared" si="1"/>
        <v/>
      </c>
      <c r="X55" s="45"/>
      <c r="Y55" s="45">
        <v>52</v>
      </c>
      <c r="Z55" s="16"/>
      <c r="AA55" s="48">
        <f t="shared" si="2"/>
        <v>52</v>
      </c>
      <c r="AB55" s="53"/>
      <c r="AC55" s="51">
        <f t="shared" ref="AC55:AC64" si="10">IF(AA55="","",AA55-AA54)</f>
        <v>3.2999999999999972</v>
      </c>
      <c r="AD55" s="52" t="str">
        <f t="shared" si="3"/>
        <v/>
      </c>
      <c r="AE55" s="51">
        <f t="shared" si="4"/>
        <v>7.6470588235294121</v>
      </c>
      <c r="AF55" s="51" t="str">
        <f t="shared" si="5"/>
        <v/>
      </c>
      <c r="AG55" s="45"/>
      <c r="AH55" s="45"/>
      <c r="AI55" s="51"/>
      <c r="AJ55" s="51"/>
      <c r="AK55" s="51"/>
      <c r="AL55" s="51"/>
      <c r="AM55" s="51"/>
      <c r="AN55" s="51"/>
      <c r="AO55" s="51"/>
      <c r="AP55" s="53"/>
      <c r="AQ55" s="53"/>
      <c r="AR55" s="45"/>
      <c r="AS55" s="45"/>
      <c r="AT55" s="45"/>
      <c r="AU55" s="45"/>
      <c r="AV55" s="45"/>
      <c r="AW55" s="45"/>
    </row>
    <row r="56" spans="1:49" x14ac:dyDescent="0.3">
      <c r="A56" s="45">
        <v>16243</v>
      </c>
      <c r="B56" s="46">
        <v>4</v>
      </c>
      <c r="C56" s="16">
        <v>43</v>
      </c>
      <c r="D56" s="16">
        <v>1</v>
      </c>
      <c r="E56" s="16" t="s">
        <v>58</v>
      </c>
      <c r="F56" s="47" t="s">
        <v>59</v>
      </c>
      <c r="G56" s="16" t="s">
        <v>60</v>
      </c>
      <c r="H56" s="16" t="s">
        <v>61</v>
      </c>
      <c r="I56" s="16" t="s">
        <v>62</v>
      </c>
      <c r="J56" s="48" t="s">
        <v>97</v>
      </c>
      <c r="K56" s="16" t="s">
        <v>98</v>
      </c>
      <c r="L56" s="16" t="s">
        <v>85</v>
      </c>
      <c r="M56" s="16" t="s">
        <v>85</v>
      </c>
      <c r="N56" s="16" t="s">
        <v>93</v>
      </c>
      <c r="O56" s="16" t="s">
        <v>99</v>
      </c>
      <c r="P56" s="54">
        <v>43398</v>
      </c>
      <c r="Q56" s="45"/>
      <c r="R56" s="45">
        <v>4.3</v>
      </c>
      <c r="S56" s="61">
        <f>(SLOPE(Q55:Q57,P55:P57)*P56+INTERCEPT(Q55:Q57,P55:P57))</f>
        <v>10.005714285714248</v>
      </c>
      <c r="T56" s="45" t="s">
        <v>77</v>
      </c>
      <c r="U56" s="45"/>
      <c r="V56" s="16"/>
      <c r="W56" s="50" t="str">
        <f t="shared" si="1"/>
        <v/>
      </c>
      <c r="X56" s="45"/>
      <c r="Y56" s="45">
        <v>51</v>
      </c>
      <c r="Z56" s="16"/>
      <c r="AA56" s="48">
        <f t="shared" si="2"/>
        <v>51</v>
      </c>
      <c r="AB56" s="53"/>
      <c r="AC56" s="51">
        <f t="shared" si="10"/>
        <v>-1</v>
      </c>
      <c r="AD56" s="52" t="str">
        <f t="shared" si="3"/>
        <v/>
      </c>
      <c r="AE56" s="51" t="str">
        <f t="shared" si="4"/>
        <v/>
      </c>
      <c r="AF56" s="51" t="str">
        <f t="shared" si="5"/>
        <v/>
      </c>
      <c r="AG56" s="45"/>
      <c r="AH56" s="45"/>
      <c r="AI56" s="51"/>
      <c r="AJ56" s="51"/>
      <c r="AK56" s="51"/>
      <c r="AL56" s="51"/>
      <c r="AM56" s="51"/>
      <c r="AN56" s="51"/>
      <c r="AO56" s="51"/>
      <c r="AP56" s="53"/>
      <c r="AQ56" s="53"/>
      <c r="AR56" s="45"/>
      <c r="AS56" s="45"/>
      <c r="AT56" s="45"/>
      <c r="AU56" s="45"/>
      <c r="AV56" s="45"/>
      <c r="AW56" s="45"/>
    </row>
    <row r="57" spans="1:49" x14ac:dyDescent="0.3">
      <c r="A57" s="45">
        <v>21643</v>
      </c>
      <c r="B57" s="46">
        <v>5</v>
      </c>
      <c r="C57" s="16">
        <v>43</v>
      </c>
      <c r="D57" s="16">
        <v>1</v>
      </c>
      <c r="E57" s="16" t="s">
        <v>58</v>
      </c>
      <c r="F57" s="47" t="s">
        <v>59</v>
      </c>
      <c r="G57" s="16" t="s">
        <v>60</v>
      </c>
      <c r="H57" s="16" t="s">
        <v>61</v>
      </c>
      <c r="I57" s="16" t="s">
        <v>62</v>
      </c>
      <c r="J57" s="48" t="s">
        <v>97</v>
      </c>
      <c r="K57" s="16" t="s">
        <v>98</v>
      </c>
      <c r="L57" s="16" t="s">
        <v>85</v>
      </c>
      <c r="M57" s="16" t="s">
        <v>85</v>
      </c>
      <c r="N57" s="16" t="s">
        <v>93</v>
      </c>
      <c r="O57" s="16" t="s">
        <v>99</v>
      </c>
      <c r="P57" s="54">
        <v>43509</v>
      </c>
      <c r="Q57" s="45">
        <v>13.6</v>
      </c>
      <c r="R57" s="45"/>
      <c r="S57" s="47">
        <f t="shared" si="0"/>
        <v>13.6</v>
      </c>
      <c r="T57" s="45"/>
      <c r="U57" s="45"/>
      <c r="V57" s="16"/>
      <c r="W57" s="50" t="str">
        <f t="shared" si="1"/>
        <v/>
      </c>
      <c r="X57" s="26"/>
      <c r="Y57" s="45">
        <v>70</v>
      </c>
      <c r="Z57" s="16">
        <v>20</v>
      </c>
      <c r="AA57" s="48">
        <f t="shared" si="2"/>
        <v>70</v>
      </c>
      <c r="AB57" s="53"/>
      <c r="AC57" s="51">
        <f t="shared" si="10"/>
        <v>19</v>
      </c>
      <c r="AD57" s="52" t="str">
        <f t="shared" si="3"/>
        <v/>
      </c>
      <c r="AE57" s="51">
        <f t="shared" si="4"/>
        <v>5.1470588235294121</v>
      </c>
      <c r="AF57" s="51" t="str">
        <f t="shared" si="5"/>
        <v/>
      </c>
      <c r="AG57" s="45"/>
      <c r="AH57" s="45"/>
      <c r="AI57" s="51"/>
      <c r="AJ57" s="51"/>
      <c r="AK57" s="51"/>
      <c r="AL57" s="51"/>
      <c r="AM57" s="51"/>
      <c r="AN57" s="51"/>
      <c r="AO57" s="51"/>
      <c r="AP57" s="53"/>
      <c r="AQ57" s="53"/>
      <c r="AR57" s="45"/>
      <c r="AS57" s="45"/>
      <c r="AT57" s="45"/>
      <c r="AU57" s="45"/>
      <c r="AV57" s="45"/>
      <c r="AW57" s="45"/>
    </row>
    <row r="58" spans="1:49" x14ac:dyDescent="0.3">
      <c r="A58" s="45">
        <v>27043</v>
      </c>
      <c r="B58" s="46">
        <v>6</v>
      </c>
      <c r="C58" s="16">
        <v>43</v>
      </c>
      <c r="D58" s="16">
        <v>1</v>
      </c>
      <c r="E58" s="16" t="s">
        <v>58</v>
      </c>
      <c r="F58" s="47" t="s">
        <v>59</v>
      </c>
      <c r="G58" s="16" t="s">
        <v>60</v>
      </c>
      <c r="H58" s="16" t="s">
        <v>61</v>
      </c>
      <c r="I58" s="16" t="s">
        <v>62</v>
      </c>
      <c r="J58" s="48" t="s">
        <v>97</v>
      </c>
      <c r="K58" s="16" t="s">
        <v>98</v>
      </c>
      <c r="L58" s="16" t="s">
        <v>85</v>
      </c>
      <c r="M58" s="16" t="s">
        <v>85</v>
      </c>
      <c r="N58" s="16" t="s">
        <v>93</v>
      </c>
      <c r="O58" s="16" t="s">
        <v>99</v>
      </c>
      <c r="P58" s="54">
        <v>43642</v>
      </c>
      <c r="Q58" s="55">
        <v>17.3</v>
      </c>
      <c r="R58" s="55"/>
      <c r="S58" s="47">
        <f t="shared" si="0"/>
        <v>17.3</v>
      </c>
      <c r="T58" s="55"/>
      <c r="U58" s="55"/>
      <c r="V58" s="16"/>
      <c r="W58" s="50" t="str">
        <f t="shared" si="1"/>
        <v/>
      </c>
      <c r="X58" s="45"/>
      <c r="Y58" s="45">
        <v>83</v>
      </c>
      <c r="Z58" s="16"/>
      <c r="AA58" s="48">
        <f t="shared" si="2"/>
        <v>83</v>
      </c>
      <c r="AB58" s="53"/>
      <c r="AC58" s="51">
        <f t="shared" si="10"/>
        <v>13</v>
      </c>
      <c r="AD58" s="52" t="str">
        <f t="shared" si="3"/>
        <v/>
      </c>
      <c r="AE58" s="51">
        <f t="shared" si="4"/>
        <v>4.797687861271676</v>
      </c>
      <c r="AF58" s="51" t="str">
        <f t="shared" si="5"/>
        <v/>
      </c>
      <c r="AG58" s="45"/>
      <c r="AH58" s="45"/>
      <c r="AI58" s="45"/>
      <c r="AJ58" s="45"/>
      <c r="AK58" s="45"/>
      <c r="AL58" s="45"/>
      <c r="AM58" s="45"/>
      <c r="AN58" s="45"/>
      <c r="AO58" s="45"/>
      <c r="AP58" s="53"/>
      <c r="AQ58" s="56"/>
      <c r="AR58" s="45"/>
      <c r="AS58" s="45"/>
      <c r="AT58" s="45"/>
      <c r="AU58" s="45"/>
      <c r="AV58" s="45"/>
      <c r="AW58" s="45"/>
    </row>
    <row r="59" spans="1:49" x14ac:dyDescent="0.3">
      <c r="A59" s="45">
        <v>32443</v>
      </c>
      <c r="B59" s="46">
        <v>7</v>
      </c>
      <c r="C59" s="16">
        <v>43</v>
      </c>
      <c r="D59" s="16">
        <v>1</v>
      </c>
      <c r="E59" s="45" t="s">
        <v>58</v>
      </c>
      <c r="F59" s="47" t="s">
        <v>59</v>
      </c>
      <c r="G59" s="16" t="s">
        <v>60</v>
      </c>
      <c r="H59" s="16" t="s">
        <v>61</v>
      </c>
      <c r="I59" s="16" t="s">
        <v>62</v>
      </c>
      <c r="J59" s="48" t="s">
        <v>97</v>
      </c>
      <c r="K59" s="16" t="s">
        <v>98</v>
      </c>
      <c r="L59" s="16" t="s">
        <v>85</v>
      </c>
      <c r="M59" s="16" t="s">
        <v>85</v>
      </c>
      <c r="N59" s="16" t="s">
        <v>93</v>
      </c>
      <c r="O59" s="16" t="s">
        <v>99</v>
      </c>
      <c r="P59" s="54">
        <v>43738</v>
      </c>
      <c r="Q59" s="45">
        <v>17.899999999999999</v>
      </c>
      <c r="R59" s="45"/>
      <c r="S59" s="47">
        <f t="shared" si="0"/>
        <v>17.899999999999999</v>
      </c>
      <c r="T59" s="45"/>
      <c r="U59" s="45"/>
      <c r="V59" s="16"/>
      <c r="W59" s="50" t="str">
        <f t="shared" si="1"/>
        <v/>
      </c>
      <c r="X59" s="45"/>
      <c r="Y59" s="45">
        <v>108</v>
      </c>
      <c r="Z59" s="16"/>
      <c r="AA59" s="48">
        <f t="shared" si="2"/>
        <v>108</v>
      </c>
      <c r="AB59" s="53"/>
      <c r="AC59" s="51">
        <f t="shared" si="10"/>
        <v>25</v>
      </c>
      <c r="AD59" s="52" t="str">
        <f t="shared" si="3"/>
        <v/>
      </c>
      <c r="AE59" s="51">
        <f t="shared" si="4"/>
        <v>6.033519553072626</v>
      </c>
      <c r="AF59" s="51" t="str">
        <f t="shared" si="5"/>
        <v/>
      </c>
      <c r="AG59" s="45"/>
      <c r="AH59" s="45">
        <v>1</v>
      </c>
      <c r="AI59" s="45"/>
      <c r="AJ59" s="45"/>
      <c r="AK59" s="45"/>
      <c r="AL59" s="45"/>
      <c r="AM59" s="45"/>
      <c r="AN59" s="45"/>
      <c r="AO59" s="45"/>
      <c r="AP59" s="53"/>
      <c r="AQ59" s="56"/>
      <c r="AR59" s="45"/>
      <c r="AS59" s="45"/>
      <c r="AT59" s="45"/>
      <c r="AU59" s="45"/>
      <c r="AV59" s="45"/>
      <c r="AW59" s="45"/>
    </row>
    <row r="60" spans="1:49" x14ac:dyDescent="0.3">
      <c r="A60" s="45">
        <v>37843</v>
      </c>
      <c r="B60" s="46">
        <v>8</v>
      </c>
      <c r="C60" s="16">
        <v>43</v>
      </c>
      <c r="D60" s="16">
        <v>1</v>
      </c>
      <c r="E60" s="45" t="s">
        <v>58</v>
      </c>
      <c r="F60" s="47" t="s">
        <v>59</v>
      </c>
      <c r="G60" s="16" t="s">
        <v>60</v>
      </c>
      <c r="H60" s="16" t="s">
        <v>61</v>
      </c>
      <c r="I60" s="16" t="s">
        <v>62</v>
      </c>
      <c r="J60" s="48" t="s">
        <v>97</v>
      </c>
      <c r="K60" s="16" t="s">
        <v>98</v>
      </c>
      <c r="L60" s="16" t="s">
        <v>85</v>
      </c>
      <c r="M60" s="16" t="s">
        <v>85</v>
      </c>
      <c r="N60" s="16" t="s">
        <v>93</v>
      </c>
      <c r="O60" s="16" t="s">
        <v>99</v>
      </c>
      <c r="P60" s="54">
        <v>43838</v>
      </c>
      <c r="Q60" s="45">
        <v>19</v>
      </c>
      <c r="R60" s="45"/>
      <c r="S60" s="47">
        <f t="shared" si="0"/>
        <v>19</v>
      </c>
      <c r="T60" s="45"/>
      <c r="U60" s="45"/>
      <c r="V60" s="16"/>
      <c r="W60" s="50" t="str">
        <f t="shared" si="1"/>
        <v/>
      </c>
      <c r="X60" s="45"/>
      <c r="Y60" s="45">
        <v>120</v>
      </c>
      <c r="Z60" s="16"/>
      <c r="AA60" s="48">
        <f t="shared" si="2"/>
        <v>120</v>
      </c>
      <c r="AB60" s="53"/>
      <c r="AC60" s="51">
        <f t="shared" si="10"/>
        <v>12</v>
      </c>
      <c r="AD60" s="52" t="str">
        <f t="shared" si="3"/>
        <v/>
      </c>
      <c r="AE60" s="51">
        <f t="shared" si="4"/>
        <v>6.3157894736842106</v>
      </c>
      <c r="AF60" s="51" t="str">
        <f t="shared" si="5"/>
        <v/>
      </c>
      <c r="AG60" s="45"/>
      <c r="AH60" s="45"/>
      <c r="AI60" s="45"/>
      <c r="AJ60" s="45"/>
      <c r="AK60" s="45"/>
      <c r="AL60" s="45"/>
      <c r="AM60" s="45"/>
      <c r="AN60" s="45"/>
      <c r="AO60" s="45"/>
      <c r="AP60" s="53"/>
      <c r="AQ60" s="56"/>
      <c r="AR60" s="45"/>
      <c r="AS60" s="45"/>
      <c r="AT60" s="45"/>
      <c r="AU60" s="45"/>
      <c r="AV60" s="45"/>
      <c r="AW60" s="45"/>
    </row>
    <row r="61" spans="1:49" x14ac:dyDescent="0.3">
      <c r="A61" s="45">
        <v>43243</v>
      </c>
      <c r="B61" s="46">
        <v>9</v>
      </c>
      <c r="C61" s="16">
        <v>43</v>
      </c>
      <c r="D61" s="16">
        <v>1</v>
      </c>
      <c r="E61" s="45" t="s">
        <v>58</v>
      </c>
      <c r="F61" s="47" t="s">
        <v>59</v>
      </c>
      <c r="G61" s="16" t="s">
        <v>60</v>
      </c>
      <c r="H61" s="16" t="s">
        <v>61</v>
      </c>
      <c r="I61" s="16" t="s">
        <v>62</v>
      </c>
      <c r="J61" s="48" t="s">
        <v>97</v>
      </c>
      <c r="K61" s="16" t="s">
        <v>98</v>
      </c>
      <c r="L61" s="16" t="s">
        <v>85</v>
      </c>
      <c r="M61" s="16" t="s">
        <v>85</v>
      </c>
      <c r="N61" s="16" t="s">
        <v>93</v>
      </c>
      <c r="O61" s="16" t="s">
        <v>99</v>
      </c>
      <c r="P61" s="54">
        <v>43900</v>
      </c>
      <c r="Q61" s="45">
        <v>22.4</v>
      </c>
      <c r="R61" s="45"/>
      <c r="S61" s="47">
        <f t="shared" si="0"/>
        <v>22.4</v>
      </c>
      <c r="T61" s="45"/>
      <c r="U61" s="45"/>
      <c r="V61" s="16"/>
      <c r="W61" s="50" t="str">
        <f t="shared" si="1"/>
        <v/>
      </c>
      <c r="X61" s="45"/>
      <c r="Y61" s="45">
        <v>115</v>
      </c>
      <c r="Z61" s="16"/>
      <c r="AA61" s="48">
        <f t="shared" si="2"/>
        <v>115</v>
      </c>
      <c r="AB61" s="53"/>
      <c r="AC61" s="51">
        <f t="shared" si="10"/>
        <v>-5</v>
      </c>
      <c r="AD61" s="52" t="str">
        <f t="shared" si="3"/>
        <v/>
      </c>
      <c r="AE61" s="51">
        <f t="shared" si="4"/>
        <v>5.1339285714285721</v>
      </c>
      <c r="AF61" s="51" t="str">
        <f t="shared" si="5"/>
        <v/>
      </c>
      <c r="AG61" s="45"/>
      <c r="AH61" s="45"/>
      <c r="AI61" s="45"/>
      <c r="AJ61" s="45"/>
      <c r="AK61" s="45"/>
      <c r="AL61" s="45"/>
      <c r="AM61" s="45"/>
      <c r="AN61" s="45"/>
      <c r="AO61" s="45"/>
      <c r="AP61" s="53"/>
      <c r="AQ61" s="56"/>
      <c r="AR61" s="45"/>
      <c r="AS61" s="45"/>
      <c r="AT61" s="45"/>
      <c r="AU61" s="45"/>
      <c r="AV61" s="45"/>
      <c r="AW61" s="45"/>
    </row>
    <row r="62" spans="1:49" x14ac:dyDescent="0.3">
      <c r="A62" s="45">
        <v>48643</v>
      </c>
      <c r="B62" s="46">
        <v>10</v>
      </c>
      <c r="C62" s="16">
        <v>43</v>
      </c>
      <c r="D62" s="16">
        <v>1</v>
      </c>
      <c r="E62" s="45" t="s">
        <v>58</v>
      </c>
      <c r="F62" s="47" t="s">
        <v>59</v>
      </c>
      <c r="G62" s="16" t="s">
        <v>60</v>
      </c>
      <c r="H62" s="16" t="s">
        <v>61</v>
      </c>
      <c r="I62" s="16" t="s">
        <v>62</v>
      </c>
      <c r="J62" s="48" t="s">
        <v>97</v>
      </c>
      <c r="K62" s="16" t="s">
        <v>98</v>
      </c>
      <c r="L62" s="16" t="s">
        <v>85</v>
      </c>
      <c r="M62" s="16" t="s">
        <v>85</v>
      </c>
      <c r="N62" s="16" t="s">
        <v>93</v>
      </c>
      <c r="O62" s="16" t="s">
        <v>99</v>
      </c>
      <c r="P62" s="54">
        <v>43998</v>
      </c>
      <c r="Q62" s="45">
        <v>24.3</v>
      </c>
      <c r="R62" s="45"/>
      <c r="S62" s="47">
        <f t="shared" si="0"/>
        <v>24.3</v>
      </c>
      <c r="T62" s="45"/>
      <c r="U62" s="45"/>
      <c r="V62" s="16"/>
      <c r="W62" s="50" t="str">
        <f t="shared" si="1"/>
        <v/>
      </c>
      <c r="X62" s="45"/>
      <c r="Y62" s="45">
        <v>130</v>
      </c>
      <c r="Z62" s="16"/>
      <c r="AA62" s="48">
        <f t="shared" si="2"/>
        <v>130</v>
      </c>
      <c r="AB62" s="53"/>
      <c r="AC62" s="51">
        <f t="shared" si="10"/>
        <v>15</v>
      </c>
      <c r="AD62" s="52" t="str">
        <f t="shared" si="3"/>
        <v/>
      </c>
      <c r="AE62" s="51">
        <f t="shared" si="4"/>
        <v>5.3497942386831276</v>
      </c>
      <c r="AF62" s="51" t="str">
        <f t="shared" si="5"/>
        <v/>
      </c>
      <c r="AG62" s="45"/>
      <c r="AH62" s="45"/>
      <c r="AI62" s="45"/>
      <c r="AJ62" s="45"/>
      <c r="AK62" s="45"/>
      <c r="AL62" s="45"/>
      <c r="AM62" s="45"/>
      <c r="AN62" s="45"/>
      <c r="AO62" s="45"/>
      <c r="AP62" s="53"/>
      <c r="AQ62" s="56"/>
      <c r="AR62" s="45"/>
      <c r="AS62" s="45"/>
      <c r="AT62" s="45"/>
      <c r="AU62" s="45"/>
      <c r="AV62" s="45"/>
      <c r="AW62" s="45"/>
    </row>
    <row r="63" spans="1:49" x14ac:dyDescent="0.3">
      <c r="A63" s="45">
        <v>54043</v>
      </c>
      <c r="B63" s="46">
        <v>11</v>
      </c>
      <c r="C63" s="16">
        <v>43</v>
      </c>
      <c r="D63" s="16">
        <v>1</v>
      </c>
      <c r="E63" s="45" t="s">
        <v>58</v>
      </c>
      <c r="F63" s="47" t="s">
        <v>59</v>
      </c>
      <c r="G63" s="16" t="s">
        <v>60</v>
      </c>
      <c r="H63" s="16" t="s">
        <v>61</v>
      </c>
      <c r="I63" s="16" t="s">
        <v>62</v>
      </c>
      <c r="J63" s="48" t="s">
        <v>97</v>
      </c>
      <c r="K63" s="16" t="s">
        <v>98</v>
      </c>
      <c r="L63" s="16" t="s">
        <v>85</v>
      </c>
      <c r="M63" s="16" t="s">
        <v>85</v>
      </c>
      <c r="N63" s="16" t="s">
        <v>93</v>
      </c>
      <c r="O63" s="16" t="s">
        <v>99</v>
      </c>
      <c r="P63" s="54">
        <v>44088</v>
      </c>
      <c r="Q63" s="45">
        <v>24.2</v>
      </c>
      <c r="R63" s="45"/>
      <c r="S63" s="47">
        <f t="shared" si="0"/>
        <v>24.2</v>
      </c>
      <c r="T63" s="45"/>
      <c r="U63" s="45"/>
      <c r="V63" s="16"/>
      <c r="W63" s="50" t="str">
        <f t="shared" si="1"/>
        <v/>
      </c>
      <c r="X63" s="45"/>
      <c r="Y63" s="45">
        <v>131</v>
      </c>
      <c r="Z63" s="16"/>
      <c r="AA63" s="48">
        <f t="shared" si="2"/>
        <v>131</v>
      </c>
      <c r="AB63" s="53"/>
      <c r="AC63" s="51">
        <f t="shared" si="10"/>
        <v>1</v>
      </c>
      <c r="AD63" s="52" t="str">
        <f t="shared" si="3"/>
        <v/>
      </c>
      <c r="AE63" s="51">
        <f t="shared" si="4"/>
        <v>5.4132231404958677</v>
      </c>
      <c r="AF63" s="51" t="str">
        <f t="shared" si="5"/>
        <v/>
      </c>
      <c r="AG63" s="45"/>
      <c r="AH63" s="45"/>
      <c r="AI63" s="45"/>
      <c r="AJ63" s="45"/>
      <c r="AK63" s="45"/>
      <c r="AL63" s="45"/>
      <c r="AM63" s="45"/>
      <c r="AN63" s="45"/>
      <c r="AO63" s="45"/>
      <c r="AP63" s="53"/>
      <c r="AQ63" s="56"/>
      <c r="AR63" s="45"/>
      <c r="AS63" s="45"/>
      <c r="AT63" s="45"/>
      <c r="AU63" s="45"/>
      <c r="AV63" s="45"/>
      <c r="AW63" s="45"/>
    </row>
    <row r="64" spans="1:49" x14ac:dyDescent="0.3">
      <c r="A64" s="45">
        <v>59443</v>
      </c>
      <c r="B64" s="46">
        <v>12</v>
      </c>
      <c r="C64" s="45">
        <v>43</v>
      </c>
      <c r="D64" s="45">
        <v>1</v>
      </c>
      <c r="E64" s="45" t="s">
        <v>58</v>
      </c>
      <c r="F64" s="57" t="s">
        <v>59</v>
      </c>
      <c r="G64" s="45" t="s">
        <v>60</v>
      </c>
      <c r="H64" s="45" t="s">
        <v>61</v>
      </c>
      <c r="I64" s="45" t="s">
        <v>62</v>
      </c>
      <c r="J64" s="58" t="s">
        <v>97</v>
      </c>
      <c r="K64" s="45" t="s">
        <v>98</v>
      </c>
      <c r="L64" s="45" t="s">
        <v>85</v>
      </c>
      <c r="M64" s="45" t="s">
        <v>85</v>
      </c>
      <c r="N64" s="45" t="s">
        <v>93</v>
      </c>
      <c r="O64" s="45" t="s">
        <v>99</v>
      </c>
      <c r="P64" s="59">
        <v>44180</v>
      </c>
      <c r="Q64" s="45">
        <v>23</v>
      </c>
      <c r="R64" s="45"/>
      <c r="S64" s="47">
        <f t="shared" si="0"/>
        <v>23</v>
      </c>
      <c r="T64" s="45"/>
      <c r="U64" s="45"/>
      <c r="V64" s="16"/>
      <c r="W64" s="50" t="str">
        <f t="shared" si="1"/>
        <v/>
      </c>
      <c r="X64" s="45"/>
      <c r="Y64" s="45">
        <v>149</v>
      </c>
      <c r="Z64" s="16"/>
      <c r="AA64" s="48">
        <f t="shared" si="2"/>
        <v>149</v>
      </c>
      <c r="AB64" s="53"/>
      <c r="AC64" s="51">
        <f t="shared" si="10"/>
        <v>18</v>
      </c>
      <c r="AD64" s="52" t="str">
        <f t="shared" si="3"/>
        <v/>
      </c>
      <c r="AE64" s="51">
        <f t="shared" si="4"/>
        <v>6.4782608695652177</v>
      </c>
      <c r="AF64" s="45" t="str">
        <f t="shared" si="5"/>
        <v/>
      </c>
      <c r="AG64" s="45">
        <v>1</v>
      </c>
      <c r="AH64" s="45">
        <v>1</v>
      </c>
      <c r="AI64" s="45">
        <v>0</v>
      </c>
      <c r="AJ64" s="45"/>
      <c r="AK64" s="45"/>
      <c r="AL64" s="45"/>
      <c r="AM64" s="45"/>
      <c r="AN64" s="45"/>
      <c r="AO64" s="45"/>
      <c r="AP64" s="53"/>
      <c r="AQ64" s="56"/>
      <c r="AR64" s="45"/>
      <c r="AS64" s="45"/>
      <c r="AT64" s="45"/>
      <c r="AU64" s="45"/>
      <c r="AV64" s="45"/>
      <c r="AW64" s="45"/>
    </row>
    <row r="65" spans="1:49" x14ac:dyDescent="0.3">
      <c r="A65" s="45">
        <v>23</v>
      </c>
      <c r="B65" s="46">
        <v>1</v>
      </c>
      <c r="C65" s="16">
        <v>23</v>
      </c>
      <c r="D65" s="16">
        <v>1</v>
      </c>
      <c r="E65" s="16" t="s">
        <v>58</v>
      </c>
      <c r="F65" s="47" t="s">
        <v>59</v>
      </c>
      <c r="G65" s="16" t="s">
        <v>60</v>
      </c>
      <c r="H65" s="16" t="s">
        <v>61</v>
      </c>
      <c r="I65" s="16" t="s">
        <v>62</v>
      </c>
      <c r="J65" s="48" t="s">
        <v>100</v>
      </c>
      <c r="K65" s="16" t="s">
        <v>101</v>
      </c>
      <c r="L65" s="16" t="s">
        <v>65</v>
      </c>
      <c r="M65" s="16" t="s">
        <v>65</v>
      </c>
      <c r="N65" s="16" t="s">
        <v>66</v>
      </c>
      <c r="O65" s="16" t="s">
        <v>102</v>
      </c>
      <c r="P65" s="49">
        <v>43096</v>
      </c>
      <c r="Q65" s="16">
        <v>6</v>
      </c>
      <c r="R65" s="16"/>
      <c r="S65" s="47">
        <f t="shared" si="0"/>
        <v>6</v>
      </c>
      <c r="T65" s="16"/>
      <c r="U65" s="16"/>
      <c r="V65" s="16"/>
      <c r="W65" s="50" t="str">
        <f t="shared" si="1"/>
        <v/>
      </c>
      <c r="X65" s="16"/>
      <c r="Y65" s="16">
        <v>46.5</v>
      </c>
      <c r="Z65" s="16"/>
      <c r="AA65" s="48">
        <f t="shared" si="2"/>
        <v>46.5</v>
      </c>
      <c r="AB65" s="16"/>
      <c r="AC65" s="51"/>
      <c r="AD65" s="52" t="str">
        <f t="shared" si="3"/>
        <v/>
      </c>
      <c r="AE65" s="51">
        <f t="shared" si="4"/>
        <v>7.75</v>
      </c>
      <c r="AF65" s="51" t="str">
        <f t="shared" si="5"/>
        <v/>
      </c>
      <c r="AG65" s="45"/>
      <c r="AH65" s="45"/>
      <c r="AI65" s="51"/>
      <c r="AJ65" s="51"/>
      <c r="AK65" s="51"/>
      <c r="AL65" s="51"/>
      <c r="AM65" s="51"/>
      <c r="AN65" s="51"/>
      <c r="AO65" s="51"/>
      <c r="AP65" s="53"/>
      <c r="AQ65" s="53"/>
      <c r="AR65" s="45"/>
      <c r="AS65" s="45"/>
      <c r="AT65" s="45"/>
      <c r="AU65" s="45"/>
      <c r="AV65" s="45"/>
      <c r="AW65" s="45"/>
    </row>
    <row r="66" spans="1:49" x14ac:dyDescent="0.3">
      <c r="A66" s="45">
        <v>5423</v>
      </c>
      <c r="B66" s="46">
        <v>2</v>
      </c>
      <c r="C66" s="16">
        <v>23</v>
      </c>
      <c r="D66" s="16">
        <v>1</v>
      </c>
      <c r="E66" s="16" t="s">
        <v>58</v>
      </c>
      <c r="F66" s="47" t="s">
        <v>59</v>
      </c>
      <c r="G66" s="16" t="s">
        <v>60</v>
      </c>
      <c r="H66" s="16" t="s">
        <v>61</v>
      </c>
      <c r="I66" s="16" t="s">
        <v>62</v>
      </c>
      <c r="J66" s="48" t="s">
        <v>100</v>
      </c>
      <c r="K66" s="16" t="s">
        <v>101</v>
      </c>
      <c r="L66" s="16" t="s">
        <v>65</v>
      </c>
      <c r="M66" s="16" t="s">
        <v>65</v>
      </c>
      <c r="N66" s="16" t="s">
        <v>66</v>
      </c>
      <c r="O66" s="16" t="s">
        <v>102</v>
      </c>
      <c r="P66" s="54">
        <v>43159</v>
      </c>
      <c r="Q66" s="45">
        <v>6.11</v>
      </c>
      <c r="R66" s="45"/>
      <c r="S66" s="47">
        <f t="shared" si="0"/>
        <v>6.11</v>
      </c>
      <c r="T66" s="45"/>
      <c r="U66" s="45"/>
      <c r="V66" s="16"/>
      <c r="W66" s="50" t="str">
        <f t="shared" si="1"/>
        <v/>
      </c>
      <c r="X66" s="45"/>
      <c r="Y66" s="45">
        <v>46</v>
      </c>
      <c r="Z66" s="16"/>
      <c r="AA66" s="48">
        <f t="shared" si="2"/>
        <v>46</v>
      </c>
      <c r="AB66" s="53"/>
      <c r="AC66" s="51">
        <f>IF(AA66="","",AA66-AA65)</f>
        <v>-0.5</v>
      </c>
      <c r="AD66" s="52" t="str">
        <f t="shared" si="3"/>
        <v/>
      </c>
      <c r="AE66" s="51">
        <f t="shared" si="4"/>
        <v>7.5286415711947621</v>
      </c>
      <c r="AF66" s="51" t="str">
        <f t="shared" si="5"/>
        <v/>
      </c>
      <c r="AG66" s="45"/>
      <c r="AH66" s="45"/>
      <c r="AI66" s="51"/>
      <c r="AJ66" s="51"/>
      <c r="AK66" s="51"/>
      <c r="AL66" s="51"/>
      <c r="AM66" s="51"/>
      <c r="AN66" s="51"/>
      <c r="AO66" s="51"/>
      <c r="AP66" s="53"/>
      <c r="AQ66" s="53"/>
      <c r="AR66" s="45"/>
      <c r="AS66" s="45"/>
      <c r="AT66" s="45"/>
      <c r="AU66" s="45"/>
      <c r="AV66" s="45"/>
      <c r="AW66" s="45"/>
    </row>
    <row r="67" spans="1:49" x14ac:dyDescent="0.3">
      <c r="A67" s="45">
        <v>10823</v>
      </c>
      <c r="B67" s="46">
        <v>3</v>
      </c>
      <c r="C67" s="16">
        <v>23</v>
      </c>
      <c r="D67" s="16">
        <v>1</v>
      </c>
      <c r="E67" s="16" t="s">
        <v>58</v>
      </c>
      <c r="F67" s="47" t="s">
        <v>59</v>
      </c>
      <c r="G67" s="16" t="s">
        <v>60</v>
      </c>
      <c r="H67" s="16" t="s">
        <v>61</v>
      </c>
      <c r="I67" s="16" t="s">
        <v>62</v>
      </c>
      <c r="J67" s="48" t="s">
        <v>100</v>
      </c>
      <c r="K67" s="16" t="s">
        <v>101</v>
      </c>
      <c r="L67" s="16" t="s">
        <v>65</v>
      </c>
      <c r="M67" s="16" t="s">
        <v>65</v>
      </c>
      <c r="N67" s="16" t="s">
        <v>66</v>
      </c>
      <c r="O67" s="16" t="s">
        <v>102</v>
      </c>
      <c r="P67" s="54">
        <v>43299</v>
      </c>
      <c r="Q67" s="45">
        <v>9.9</v>
      </c>
      <c r="R67" s="45"/>
      <c r="S67" s="47">
        <f t="shared" si="0"/>
        <v>9.9</v>
      </c>
      <c r="T67" s="45"/>
      <c r="U67" s="45"/>
      <c r="V67" s="16"/>
      <c r="W67" s="50" t="str">
        <f t="shared" si="1"/>
        <v/>
      </c>
      <c r="X67" s="45"/>
      <c r="Y67" s="45">
        <v>62</v>
      </c>
      <c r="Z67" s="16"/>
      <c r="AA67" s="48">
        <f t="shared" si="2"/>
        <v>62</v>
      </c>
      <c r="AB67" s="53"/>
      <c r="AC67" s="51">
        <f t="shared" ref="AC67:AC76" si="11">IF(AA67="","",AA67-AA66)</f>
        <v>16</v>
      </c>
      <c r="AD67" s="52" t="str">
        <f t="shared" si="3"/>
        <v/>
      </c>
      <c r="AE67" s="51">
        <f t="shared" si="4"/>
        <v>6.2626262626262621</v>
      </c>
      <c r="AF67" s="51" t="str">
        <f t="shared" si="5"/>
        <v/>
      </c>
      <c r="AG67" s="45"/>
      <c r="AH67" s="45"/>
      <c r="AI67" s="51"/>
      <c r="AJ67" s="51"/>
      <c r="AK67" s="51"/>
      <c r="AL67" s="51"/>
      <c r="AM67" s="51"/>
      <c r="AN67" s="51"/>
      <c r="AO67" s="51"/>
      <c r="AP67" s="53"/>
      <c r="AQ67" s="53"/>
      <c r="AR67" s="45"/>
      <c r="AS67" s="45"/>
      <c r="AT67" s="45"/>
      <c r="AU67" s="45"/>
      <c r="AV67" s="45"/>
      <c r="AW67" s="45"/>
    </row>
    <row r="68" spans="1:49" x14ac:dyDescent="0.3">
      <c r="A68" s="45">
        <v>16223</v>
      </c>
      <c r="B68" s="46">
        <v>4</v>
      </c>
      <c r="C68" s="16">
        <v>23</v>
      </c>
      <c r="D68" s="16">
        <v>1</v>
      </c>
      <c r="E68" s="16" t="s">
        <v>58</v>
      </c>
      <c r="F68" s="47" t="s">
        <v>59</v>
      </c>
      <c r="G68" s="16" t="s">
        <v>60</v>
      </c>
      <c r="H68" s="16" t="s">
        <v>61</v>
      </c>
      <c r="I68" s="16" t="s">
        <v>62</v>
      </c>
      <c r="J68" s="48" t="s">
        <v>100</v>
      </c>
      <c r="K68" s="16" t="s">
        <v>101</v>
      </c>
      <c r="L68" s="16" t="s">
        <v>65</v>
      </c>
      <c r="M68" s="16" t="s">
        <v>65</v>
      </c>
      <c r="N68" s="16" t="s">
        <v>66</v>
      </c>
      <c r="O68" s="16" t="s">
        <v>102</v>
      </c>
      <c r="P68" s="54">
        <v>43398</v>
      </c>
      <c r="Q68" s="45">
        <v>18.3</v>
      </c>
      <c r="R68" s="45"/>
      <c r="S68" s="47">
        <f t="shared" si="0"/>
        <v>18.3</v>
      </c>
      <c r="T68" s="45"/>
      <c r="U68" s="45"/>
      <c r="V68" s="16"/>
      <c r="W68" s="50" t="str">
        <f t="shared" si="1"/>
        <v/>
      </c>
      <c r="X68" s="45"/>
      <c r="Y68" s="45">
        <v>96</v>
      </c>
      <c r="Z68" s="16"/>
      <c r="AA68" s="48">
        <f t="shared" si="2"/>
        <v>96</v>
      </c>
      <c r="AB68" s="53"/>
      <c r="AC68" s="51">
        <f t="shared" si="11"/>
        <v>34</v>
      </c>
      <c r="AD68" s="52" t="str">
        <f t="shared" si="3"/>
        <v/>
      </c>
      <c r="AE68" s="51">
        <f t="shared" si="4"/>
        <v>5.2459016393442619</v>
      </c>
      <c r="AF68" s="51" t="str">
        <f t="shared" si="5"/>
        <v/>
      </c>
      <c r="AG68" s="45"/>
      <c r="AH68" s="45"/>
      <c r="AI68" s="51"/>
      <c r="AJ68" s="51"/>
      <c r="AK68" s="51"/>
      <c r="AL68" s="51"/>
      <c r="AM68" s="51"/>
      <c r="AN68" s="51"/>
      <c r="AO68" s="51"/>
      <c r="AP68" s="53"/>
      <c r="AQ68" s="53"/>
      <c r="AR68" s="45"/>
      <c r="AS68" s="45"/>
      <c r="AT68" s="45"/>
      <c r="AU68" s="45"/>
      <c r="AV68" s="45"/>
      <c r="AW68" s="45"/>
    </row>
    <row r="69" spans="1:49" x14ac:dyDescent="0.3">
      <c r="A69" s="45">
        <v>21623</v>
      </c>
      <c r="B69" s="46">
        <v>5</v>
      </c>
      <c r="C69" s="16">
        <v>23</v>
      </c>
      <c r="D69" s="16">
        <v>1</v>
      </c>
      <c r="E69" s="16" t="s">
        <v>58</v>
      </c>
      <c r="F69" s="47" t="s">
        <v>59</v>
      </c>
      <c r="G69" s="16" t="s">
        <v>60</v>
      </c>
      <c r="H69" s="16" t="s">
        <v>61</v>
      </c>
      <c r="I69" s="16" t="s">
        <v>62</v>
      </c>
      <c r="J69" s="48" t="s">
        <v>100</v>
      </c>
      <c r="K69" s="16" t="s">
        <v>101</v>
      </c>
      <c r="L69" s="16" t="s">
        <v>65</v>
      </c>
      <c r="M69" s="16" t="s">
        <v>65</v>
      </c>
      <c r="N69" s="16" t="s">
        <v>66</v>
      </c>
      <c r="O69" s="16" t="s">
        <v>102</v>
      </c>
      <c r="P69" s="54">
        <v>43509</v>
      </c>
      <c r="Q69" s="45">
        <v>30.1</v>
      </c>
      <c r="R69" s="45"/>
      <c r="S69" s="47">
        <f t="shared" si="0"/>
        <v>30.1</v>
      </c>
      <c r="T69" s="45"/>
      <c r="U69" s="45"/>
      <c r="V69" s="16"/>
      <c r="W69" s="50" t="str">
        <f t="shared" si="1"/>
        <v/>
      </c>
      <c r="X69" s="45"/>
      <c r="Y69" s="45">
        <v>140</v>
      </c>
      <c r="Z69" s="16"/>
      <c r="AA69" s="48">
        <f t="shared" si="2"/>
        <v>140</v>
      </c>
      <c r="AB69" s="53"/>
      <c r="AC69" s="51">
        <f t="shared" si="11"/>
        <v>44</v>
      </c>
      <c r="AD69" s="52" t="str">
        <f t="shared" si="3"/>
        <v/>
      </c>
      <c r="AE69" s="51">
        <f t="shared" si="4"/>
        <v>4.6511627906976738</v>
      </c>
      <c r="AF69" s="51" t="str">
        <f t="shared" si="5"/>
        <v/>
      </c>
      <c r="AG69" s="45"/>
      <c r="AH69" s="45"/>
      <c r="AI69" s="51"/>
      <c r="AJ69" s="51"/>
      <c r="AK69" s="51"/>
      <c r="AL69" s="51"/>
      <c r="AM69" s="51"/>
      <c r="AN69" s="51"/>
      <c r="AO69" s="51"/>
      <c r="AP69" s="53"/>
      <c r="AQ69" s="53"/>
      <c r="AR69" s="45"/>
      <c r="AS69" s="45"/>
      <c r="AT69" s="45"/>
      <c r="AU69" s="45"/>
      <c r="AV69" s="45"/>
      <c r="AW69" s="45"/>
    </row>
    <row r="70" spans="1:49" x14ac:dyDescent="0.3">
      <c r="A70" s="45">
        <v>27023</v>
      </c>
      <c r="B70" s="46">
        <v>6</v>
      </c>
      <c r="C70" s="16">
        <v>23</v>
      </c>
      <c r="D70" s="16">
        <v>1</v>
      </c>
      <c r="E70" s="16" t="s">
        <v>58</v>
      </c>
      <c r="F70" s="47" t="s">
        <v>59</v>
      </c>
      <c r="G70" s="16" t="s">
        <v>60</v>
      </c>
      <c r="H70" s="16" t="s">
        <v>61</v>
      </c>
      <c r="I70" s="16" t="s">
        <v>62</v>
      </c>
      <c r="J70" s="48" t="s">
        <v>100</v>
      </c>
      <c r="K70" s="16" t="s">
        <v>101</v>
      </c>
      <c r="L70" s="16" t="s">
        <v>65</v>
      </c>
      <c r="M70" s="16" t="s">
        <v>65</v>
      </c>
      <c r="N70" s="16" t="s">
        <v>66</v>
      </c>
      <c r="O70" s="16" t="s">
        <v>102</v>
      </c>
      <c r="P70" s="54">
        <v>43642</v>
      </c>
      <c r="Q70" s="55">
        <v>48.4</v>
      </c>
      <c r="R70" s="55"/>
      <c r="S70" s="47">
        <f t="shared" si="0"/>
        <v>48.4</v>
      </c>
      <c r="T70" s="55"/>
      <c r="U70" s="55"/>
      <c r="V70" s="16"/>
      <c r="W70" s="50" t="str">
        <f t="shared" si="1"/>
        <v/>
      </c>
      <c r="X70" s="45"/>
      <c r="Y70" s="45">
        <v>184</v>
      </c>
      <c r="Z70" s="16"/>
      <c r="AA70" s="48">
        <f t="shared" si="2"/>
        <v>184</v>
      </c>
      <c r="AB70" s="53"/>
      <c r="AC70" s="51">
        <f t="shared" si="11"/>
        <v>44</v>
      </c>
      <c r="AD70" s="52" t="str">
        <f t="shared" si="3"/>
        <v/>
      </c>
      <c r="AE70" s="51">
        <f t="shared" si="4"/>
        <v>3.8016528925619837</v>
      </c>
      <c r="AF70" s="51" t="str">
        <f t="shared" si="5"/>
        <v/>
      </c>
      <c r="AG70" s="45"/>
      <c r="AH70" s="45"/>
      <c r="AI70" s="45"/>
      <c r="AJ70" s="45"/>
      <c r="AK70" s="45"/>
      <c r="AL70" s="45"/>
      <c r="AM70" s="45"/>
      <c r="AN70" s="45"/>
      <c r="AO70" s="45"/>
      <c r="AP70" s="53"/>
      <c r="AQ70" s="56"/>
      <c r="AR70" s="45"/>
      <c r="AS70" s="45"/>
      <c r="AT70" s="45"/>
      <c r="AU70" s="45"/>
      <c r="AV70" s="45"/>
      <c r="AW70" s="45"/>
    </row>
    <row r="71" spans="1:49" x14ac:dyDescent="0.3">
      <c r="A71" s="45">
        <v>32423</v>
      </c>
      <c r="B71" s="46">
        <v>7</v>
      </c>
      <c r="C71" s="16">
        <v>23</v>
      </c>
      <c r="D71" s="16">
        <v>1</v>
      </c>
      <c r="E71" s="45" t="s">
        <v>58</v>
      </c>
      <c r="F71" s="47" t="s">
        <v>59</v>
      </c>
      <c r="G71" s="16" t="s">
        <v>60</v>
      </c>
      <c r="H71" s="16" t="s">
        <v>61</v>
      </c>
      <c r="I71" s="16" t="s">
        <v>62</v>
      </c>
      <c r="J71" s="48" t="s">
        <v>100</v>
      </c>
      <c r="K71" s="16" t="s">
        <v>101</v>
      </c>
      <c r="L71" s="16" t="s">
        <v>65</v>
      </c>
      <c r="M71" s="16" t="s">
        <v>65</v>
      </c>
      <c r="N71" s="16" t="s">
        <v>66</v>
      </c>
      <c r="O71" s="16" t="s">
        <v>102</v>
      </c>
      <c r="P71" s="54">
        <v>43738</v>
      </c>
      <c r="Q71" s="45">
        <v>53.7</v>
      </c>
      <c r="R71" s="45"/>
      <c r="S71" s="47">
        <f t="shared" si="0"/>
        <v>53.7</v>
      </c>
      <c r="T71" s="45"/>
      <c r="U71" s="45"/>
      <c r="V71" s="16"/>
      <c r="W71" s="50" t="str">
        <f t="shared" si="1"/>
        <v/>
      </c>
      <c r="X71" s="45"/>
      <c r="Y71" s="45">
        <v>217</v>
      </c>
      <c r="Z71" s="16"/>
      <c r="AA71" s="48">
        <f t="shared" si="2"/>
        <v>217</v>
      </c>
      <c r="AB71" s="53"/>
      <c r="AC71" s="51">
        <f t="shared" si="11"/>
        <v>33</v>
      </c>
      <c r="AD71" s="52" t="str">
        <f t="shared" si="3"/>
        <v/>
      </c>
      <c r="AE71" s="51">
        <f t="shared" si="4"/>
        <v>4.0409683426443204</v>
      </c>
      <c r="AF71" s="51" t="str">
        <f t="shared" si="5"/>
        <v/>
      </c>
      <c r="AG71" s="45"/>
      <c r="AH71" s="45">
        <v>3</v>
      </c>
      <c r="AI71" s="45"/>
      <c r="AJ71" s="45"/>
      <c r="AK71" s="45"/>
      <c r="AL71" s="45"/>
      <c r="AM71" s="45"/>
      <c r="AN71" s="45"/>
      <c r="AO71" s="45"/>
      <c r="AP71" s="53"/>
      <c r="AQ71" s="56"/>
      <c r="AR71" s="45"/>
      <c r="AS71" s="45"/>
      <c r="AT71" s="45"/>
      <c r="AU71" s="45"/>
      <c r="AV71" s="45"/>
      <c r="AW71" s="45"/>
    </row>
    <row r="72" spans="1:49" x14ac:dyDescent="0.3">
      <c r="A72" s="45">
        <v>37823</v>
      </c>
      <c r="B72" s="46">
        <v>8</v>
      </c>
      <c r="C72" s="16">
        <v>23</v>
      </c>
      <c r="D72" s="16">
        <v>1</v>
      </c>
      <c r="E72" s="45" t="s">
        <v>58</v>
      </c>
      <c r="F72" s="47" t="s">
        <v>59</v>
      </c>
      <c r="G72" s="16" t="s">
        <v>60</v>
      </c>
      <c r="H72" s="16" t="s">
        <v>61</v>
      </c>
      <c r="I72" s="16" t="s">
        <v>62</v>
      </c>
      <c r="J72" s="48" t="s">
        <v>100</v>
      </c>
      <c r="K72" s="16" t="s">
        <v>101</v>
      </c>
      <c r="L72" s="16" t="s">
        <v>65</v>
      </c>
      <c r="M72" s="16" t="s">
        <v>65</v>
      </c>
      <c r="N72" s="16" t="s">
        <v>66</v>
      </c>
      <c r="O72" s="16" t="s">
        <v>102</v>
      </c>
      <c r="P72" s="54">
        <v>43838</v>
      </c>
      <c r="Q72" s="45">
        <v>63.7</v>
      </c>
      <c r="R72" s="45"/>
      <c r="S72" s="47">
        <f t="shared" si="0"/>
        <v>63.7</v>
      </c>
      <c r="T72" s="45"/>
      <c r="U72" s="45">
        <v>20.2</v>
      </c>
      <c r="V72" s="16"/>
      <c r="W72" s="50">
        <f t="shared" si="1"/>
        <v>20.2</v>
      </c>
      <c r="X72" s="45"/>
      <c r="Y72" s="45">
        <v>257</v>
      </c>
      <c r="Z72" s="16"/>
      <c r="AA72" s="48">
        <f t="shared" si="2"/>
        <v>257</v>
      </c>
      <c r="AB72" s="53"/>
      <c r="AC72" s="51">
        <f t="shared" si="11"/>
        <v>40</v>
      </c>
      <c r="AD72" s="52">
        <f t="shared" si="3"/>
        <v>0.31711145996860279</v>
      </c>
      <c r="AE72" s="51">
        <f t="shared" si="4"/>
        <v>4.0345368916797488</v>
      </c>
      <c r="AF72" s="51">
        <f t="shared" si="5"/>
        <v>12.722772277227723</v>
      </c>
      <c r="AG72" s="45"/>
      <c r="AH72" s="45"/>
      <c r="AI72" s="45"/>
      <c r="AJ72" s="45"/>
      <c r="AK72" s="45"/>
      <c r="AL72" s="45"/>
      <c r="AM72" s="45"/>
      <c r="AN72" s="45"/>
      <c r="AO72" s="45"/>
      <c r="AP72" s="53"/>
      <c r="AQ72" s="56"/>
      <c r="AR72" s="45"/>
      <c r="AS72" s="45"/>
      <c r="AT72" s="45"/>
      <c r="AU72" s="45"/>
      <c r="AV72" s="45"/>
      <c r="AW72" s="45"/>
    </row>
    <row r="73" spans="1:49" x14ac:dyDescent="0.3">
      <c r="A73" s="45">
        <v>43223</v>
      </c>
      <c r="B73" s="46">
        <v>9</v>
      </c>
      <c r="C73" s="16">
        <v>23</v>
      </c>
      <c r="D73" s="16">
        <v>1</v>
      </c>
      <c r="E73" s="45" t="s">
        <v>58</v>
      </c>
      <c r="F73" s="47" t="s">
        <v>59</v>
      </c>
      <c r="G73" s="16" t="s">
        <v>60</v>
      </c>
      <c r="H73" s="16" t="s">
        <v>61</v>
      </c>
      <c r="I73" s="16" t="s">
        <v>62</v>
      </c>
      <c r="J73" s="48" t="s">
        <v>100</v>
      </c>
      <c r="K73" s="16" t="s">
        <v>101</v>
      </c>
      <c r="L73" s="16" t="s">
        <v>65</v>
      </c>
      <c r="M73" s="16" t="s">
        <v>65</v>
      </c>
      <c r="N73" s="16" t="s">
        <v>66</v>
      </c>
      <c r="O73" s="16" t="s">
        <v>102</v>
      </c>
      <c r="P73" s="54">
        <v>43900</v>
      </c>
      <c r="Q73" s="45"/>
      <c r="R73" s="45"/>
      <c r="S73" s="60">
        <f t="shared" ref="S73:S75" si="12">W73/(0.00038*AA73+0.28)</f>
        <v>67.738766223693048</v>
      </c>
      <c r="T73" s="45" t="s">
        <v>96</v>
      </c>
      <c r="U73" s="45">
        <v>26.2</v>
      </c>
      <c r="V73" s="16"/>
      <c r="W73" s="50">
        <f t="shared" si="1"/>
        <v>26.2</v>
      </c>
      <c r="X73" s="45"/>
      <c r="Y73" s="45">
        <v>281</v>
      </c>
      <c r="Z73" s="16"/>
      <c r="AA73" s="48">
        <f t="shared" si="2"/>
        <v>281</v>
      </c>
      <c r="AB73" s="53"/>
      <c r="AC73" s="51">
        <f t="shared" si="11"/>
        <v>24</v>
      </c>
      <c r="AD73" s="52" t="str">
        <f t="shared" si="3"/>
        <v/>
      </c>
      <c r="AE73" s="51" t="str">
        <f t="shared" si="4"/>
        <v/>
      </c>
      <c r="AF73" s="51">
        <f t="shared" si="5"/>
        <v>10.725190839694656</v>
      </c>
      <c r="AG73" s="45"/>
      <c r="AH73" s="45"/>
      <c r="AI73" s="45"/>
      <c r="AJ73" s="45"/>
      <c r="AK73" s="45"/>
      <c r="AL73" s="45"/>
      <c r="AM73" s="45"/>
      <c r="AN73" s="45"/>
      <c r="AO73" s="45"/>
      <c r="AP73" s="53"/>
      <c r="AQ73" s="56"/>
      <c r="AR73" s="45"/>
      <c r="AS73" s="45"/>
      <c r="AT73" s="45"/>
      <c r="AU73" s="45"/>
      <c r="AV73" s="45"/>
      <c r="AW73" s="45"/>
    </row>
    <row r="74" spans="1:49" x14ac:dyDescent="0.3">
      <c r="A74" s="45">
        <v>48623</v>
      </c>
      <c r="B74" s="46">
        <v>10</v>
      </c>
      <c r="C74" s="16">
        <v>23</v>
      </c>
      <c r="D74" s="16">
        <v>1</v>
      </c>
      <c r="E74" s="45" t="s">
        <v>58</v>
      </c>
      <c r="F74" s="47" t="s">
        <v>59</v>
      </c>
      <c r="G74" s="16" t="s">
        <v>60</v>
      </c>
      <c r="H74" s="16" t="s">
        <v>61</v>
      </c>
      <c r="I74" s="16" t="s">
        <v>62</v>
      </c>
      <c r="J74" s="48" t="s">
        <v>100</v>
      </c>
      <c r="K74" s="16" t="s">
        <v>101</v>
      </c>
      <c r="L74" s="16" t="s">
        <v>65</v>
      </c>
      <c r="M74" s="16" t="s">
        <v>65</v>
      </c>
      <c r="N74" s="16" t="s">
        <v>66</v>
      </c>
      <c r="O74" s="16" t="s">
        <v>102</v>
      </c>
      <c r="P74" s="54">
        <v>43998</v>
      </c>
      <c r="Q74" s="45"/>
      <c r="R74" s="45"/>
      <c r="S74" s="60">
        <f t="shared" si="12"/>
        <v>76.195888004959173</v>
      </c>
      <c r="T74" s="45" t="s">
        <v>96</v>
      </c>
      <c r="U74" s="45">
        <v>29.5</v>
      </c>
      <c r="V74" s="16"/>
      <c r="W74" s="50">
        <f t="shared" si="1"/>
        <v>29.5</v>
      </c>
      <c r="X74" s="45"/>
      <c r="Y74" s="45">
        <v>282</v>
      </c>
      <c r="Z74" s="16"/>
      <c r="AA74" s="48">
        <f t="shared" si="2"/>
        <v>282</v>
      </c>
      <c r="AB74" s="53"/>
      <c r="AC74" s="51">
        <f t="shared" si="11"/>
        <v>1</v>
      </c>
      <c r="AD74" s="52" t="str">
        <f t="shared" si="3"/>
        <v/>
      </c>
      <c r="AE74" s="51" t="str">
        <f t="shared" si="4"/>
        <v/>
      </c>
      <c r="AF74" s="51">
        <f t="shared" si="5"/>
        <v>9.5593220338983045</v>
      </c>
      <c r="AG74" s="45"/>
      <c r="AH74" s="45"/>
      <c r="AI74" s="45"/>
      <c r="AJ74" s="45"/>
      <c r="AK74" s="45"/>
      <c r="AL74" s="45"/>
      <c r="AM74" s="45"/>
      <c r="AN74" s="45"/>
      <c r="AO74" s="45"/>
      <c r="AP74" s="53"/>
      <c r="AQ74" s="56"/>
      <c r="AR74" s="45"/>
      <c r="AS74" s="45"/>
      <c r="AT74" s="45"/>
      <c r="AU74" s="45"/>
      <c r="AV74" s="45"/>
      <c r="AW74" s="45"/>
    </row>
    <row r="75" spans="1:49" x14ac:dyDescent="0.3">
      <c r="A75" s="45">
        <v>54023</v>
      </c>
      <c r="B75" s="46">
        <v>11</v>
      </c>
      <c r="C75" s="16">
        <v>23</v>
      </c>
      <c r="D75" s="16">
        <v>1</v>
      </c>
      <c r="E75" s="45" t="s">
        <v>58</v>
      </c>
      <c r="F75" s="47" t="s">
        <v>59</v>
      </c>
      <c r="G75" s="16" t="s">
        <v>60</v>
      </c>
      <c r="H75" s="16" t="s">
        <v>61</v>
      </c>
      <c r="I75" s="16" t="s">
        <v>62</v>
      </c>
      <c r="J75" s="48" t="s">
        <v>100</v>
      </c>
      <c r="K75" s="16" t="s">
        <v>101</v>
      </c>
      <c r="L75" s="16" t="s">
        <v>65</v>
      </c>
      <c r="M75" s="16" t="s">
        <v>65</v>
      </c>
      <c r="N75" s="16" t="s">
        <v>66</v>
      </c>
      <c r="O75" s="16" t="s">
        <v>102</v>
      </c>
      <c r="P75" s="54">
        <v>44088</v>
      </c>
      <c r="Q75" s="45"/>
      <c r="R75" s="45"/>
      <c r="S75" s="60">
        <f t="shared" si="12"/>
        <v>78.003926025415836</v>
      </c>
      <c r="T75" s="45" t="s">
        <v>96</v>
      </c>
      <c r="U75" s="45">
        <v>30.2</v>
      </c>
      <c r="V75" s="16"/>
      <c r="W75" s="50">
        <f t="shared" si="1"/>
        <v>30.2</v>
      </c>
      <c r="X75" s="45"/>
      <c r="Y75" s="45">
        <v>282</v>
      </c>
      <c r="Z75" s="16"/>
      <c r="AA75" s="48">
        <f t="shared" si="2"/>
        <v>282</v>
      </c>
      <c r="AB75" s="53"/>
      <c r="AC75" s="51">
        <f t="shared" si="11"/>
        <v>0</v>
      </c>
      <c r="AD75" s="52" t="str">
        <f t="shared" si="3"/>
        <v/>
      </c>
      <c r="AE75" s="51" t="str">
        <f t="shared" si="4"/>
        <v/>
      </c>
      <c r="AF75" s="51">
        <f t="shared" si="5"/>
        <v>9.337748344370862</v>
      </c>
      <c r="AG75" s="45"/>
      <c r="AH75" s="45"/>
      <c r="AI75" s="45"/>
      <c r="AJ75" s="45"/>
      <c r="AK75" s="45"/>
      <c r="AL75" s="45"/>
      <c r="AM75" s="45"/>
      <c r="AN75" s="45"/>
      <c r="AO75" s="45"/>
      <c r="AP75" s="53"/>
      <c r="AQ75" s="56"/>
      <c r="AR75" s="45"/>
      <c r="AS75" s="45"/>
      <c r="AT75" s="45"/>
      <c r="AU75" s="45"/>
      <c r="AV75" s="45"/>
      <c r="AW75" s="45"/>
    </row>
    <row r="76" spans="1:49" x14ac:dyDescent="0.3">
      <c r="A76" s="45">
        <v>59423</v>
      </c>
      <c r="B76" s="46">
        <v>12</v>
      </c>
      <c r="C76" s="45">
        <v>23</v>
      </c>
      <c r="D76" s="45">
        <v>1</v>
      </c>
      <c r="E76" s="45" t="s">
        <v>58</v>
      </c>
      <c r="F76" s="57" t="s">
        <v>59</v>
      </c>
      <c r="G76" s="45" t="s">
        <v>60</v>
      </c>
      <c r="H76" s="45" t="s">
        <v>61</v>
      </c>
      <c r="I76" s="45" t="s">
        <v>62</v>
      </c>
      <c r="J76" s="58" t="s">
        <v>100</v>
      </c>
      <c r="K76" s="45" t="s">
        <v>101</v>
      </c>
      <c r="L76" s="45" t="s">
        <v>65</v>
      </c>
      <c r="M76" s="45" t="s">
        <v>65</v>
      </c>
      <c r="N76" s="45" t="s">
        <v>66</v>
      </c>
      <c r="O76" s="45" t="s">
        <v>102</v>
      </c>
      <c r="P76" s="59">
        <v>44180</v>
      </c>
      <c r="Q76" s="45">
        <v>72.5</v>
      </c>
      <c r="R76" s="45"/>
      <c r="S76" s="47">
        <f t="shared" si="0"/>
        <v>72.5</v>
      </c>
      <c r="T76" s="45"/>
      <c r="U76" s="45">
        <v>32.200000000000003</v>
      </c>
      <c r="V76" s="16"/>
      <c r="W76" s="50">
        <f t="shared" si="1"/>
        <v>32.200000000000003</v>
      </c>
      <c r="X76" s="45"/>
      <c r="Y76" s="45">
        <v>287</v>
      </c>
      <c r="Z76" s="16"/>
      <c r="AA76" s="48">
        <f t="shared" si="2"/>
        <v>287</v>
      </c>
      <c r="AB76" s="53"/>
      <c r="AC76" s="51">
        <f t="shared" si="11"/>
        <v>5</v>
      </c>
      <c r="AD76" s="52">
        <f t="shared" si="3"/>
        <v>0.44413793103448279</v>
      </c>
      <c r="AE76" s="51">
        <f t="shared" si="4"/>
        <v>3.9586206896551723</v>
      </c>
      <c r="AF76" s="45">
        <f t="shared" si="5"/>
        <v>8.9130434782608692</v>
      </c>
      <c r="AG76" s="45">
        <v>7</v>
      </c>
      <c r="AH76" s="45">
        <v>3</v>
      </c>
      <c r="AI76" s="45">
        <v>4</v>
      </c>
      <c r="AJ76" s="45"/>
      <c r="AK76" s="45"/>
      <c r="AL76" s="45"/>
      <c r="AM76" s="45"/>
      <c r="AN76" s="45"/>
      <c r="AO76" s="45"/>
      <c r="AP76" s="53"/>
      <c r="AQ76" s="56"/>
      <c r="AR76" s="45"/>
      <c r="AS76" s="45"/>
      <c r="AT76" s="45"/>
      <c r="AU76" s="45"/>
      <c r="AV76" s="45"/>
      <c r="AW76" s="45"/>
    </row>
    <row r="77" spans="1:49" x14ac:dyDescent="0.3">
      <c r="A77" s="45">
        <v>42</v>
      </c>
      <c r="B77" s="46">
        <v>1</v>
      </c>
      <c r="C77" s="16">
        <v>42</v>
      </c>
      <c r="D77" s="16">
        <v>1</v>
      </c>
      <c r="E77" s="16" t="s">
        <v>58</v>
      </c>
      <c r="F77" s="47" t="s">
        <v>59</v>
      </c>
      <c r="G77" s="16" t="s">
        <v>60</v>
      </c>
      <c r="H77" s="16" t="s">
        <v>61</v>
      </c>
      <c r="I77" s="16" t="s">
        <v>62</v>
      </c>
      <c r="J77" s="48" t="s">
        <v>103</v>
      </c>
      <c r="K77" s="16" t="s">
        <v>98</v>
      </c>
      <c r="L77" s="16" t="s">
        <v>85</v>
      </c>
      <c r="M77" s="16" t="s">
        <v>85</v>
      </c>
      <c r="N77" s="16" t="s">
        <v>93</v>
      </c>
      <c r="O77" s="16" t="s">
        <v>104</v>
      </c>
      <c r="P77" s="49">
        <v>43096</v>
      </c>
      <c r="Q77" s="16">
        <v>3.4000000000000004</v>
      </c>
      <c r="R77" s="16"/>
      <c r="S77" s="47">
        <f t="shared" si="0"/>
        <v>3.4000000000000004</v>
      </c>
      <c r="T77" s="16"/>
      <c r="U77" s="16"/>
      <c r="V77" s="16"/>
      <c r="W77" s="50" t="str">
        <f t="shared" si="1"/>
        <v/>
      </c>
      <c r="X77" s="16"/>
      <c r="Y77" s="16">
        <v>40.700000000000003</v>
      </c>
      <c r="Z77" s="16"/>
      <c r="AA77" s="48">
        <f t="shared" si="2"/>
        <v>40.700000000000003</v>
      </c>
      <c r="AB77" s="16"/>
      <c r="AC77" s="51"/>
      <c r="AD77" s="52" t="str">
        <f t="shared" si="3"/>
        <v/>
      </c>
      <c r="AE77" s="51">
        <f t="shared" si="4"/>
        <v>11.970588235294118</v>
      </c>
      <c r="AF77" s="51" t="str">
        <f t="shared" si="5"/>
        <v/>
      </c>
      <c r="AG77" s="45"/>
      <c r="AH77" s="45"/>
      <c r="AI77" s="51"/>
      <c r="AJ77" s="51"/>
      <c r="AK77" s="51"/>
      <c r="AL77" s="51"/>
      <c r="AM77" s="51"/>
      <c r="AN77" s="51"/>
      <c r="AO77" s="51"/>
      <c r="AP77" s="53"/>
      <c r="AQ77" s="53"/>
      <c r="AR77" s="45"/>
      <c r="AS77" s="45"/>
      <c r="AT77" s="45"/>
      <c r="AU77" s="45"/>
      <c r="AV77" s="45"/>
      <c r="AW77" s="45"/>
    </row>
    <row r="78" spans="1:49" x14ac:dyDescent="0.3">
      <c r="A78" s="45">
        <v>5442</v>
      </c>
      <c r="B78" s="46">
        <v>2</v>
      </c>
      <c r="C78" s="16">
        <v>42</v>
      </c>
      <c r="D78" s="16">
        <v>1</v>
      </c>
      <c r="E78" s="16" t="s">
        <v>58</v>
      </c>
      <c r="F78" s="47" t="s">
        <v>59</v>
      </c>
      <c r="G78" s="16" t="s">
        <v>60</v>
      </c>
      <c r="H78" s="16" t="s">
        <v>61</v>
      </c>
      <c r="I78" s="16" t="s">
        <v>62</v>
      </c>
      <c r="J78" s="48" t="s">
        <v>103</v>
      </c>
      <c r="K78" s="16" t="s">
        <v>98</v>
      </c>
      <c r="L78" s="16" t="s">
        <v>85</v>
      </c>
      <c r="M78" s="16" t="s">
        <v>85</v>
      </c>
      <c r="N78" s="16" t="s">
        <v>93</v>
      </c>
      <c r="O78" s="16" t="s">
        <v>104</v>
      </c>
      <c r="P78" s="54">
        <v>43159</v>
      </c>
      <c r="Q78" s="45">
        <v>3.8</v>
      </c>
      <c r="R78" s="45"/>
      <c r="S78" s="47">
        <f t="shared" si="0"/>
        <v>3.8</v>
      </c>
      <c r="T78" s="45"/>
      <c r="U78" s="45"/>
      <c r="V78" s="16"/>
      <c r="W78" s="50" t="str">
        <f t="shared" si="1"/>
        <v/>
      </c>
      <c r="X78" s="45"/>
      <c r="Y78" s="45">
        <v>36.5</v>
      </c>
      <c r="Z78" s="16"/>
      <c r="AA78" s="48">
        <f t="shared" si="2"/>
        <v>36.5</v>
      </c>
      <c r="AB78" s="53"/>
      <c r="AC78" s="51">
        <f>IF(AA78="","",AA78-AA77)</f>
        <v>-4.2000000000000028</v>
      </c>
      <c r="AD78" s="52" t="str">
        <f t="shared" si="3"/>
        <v/>
      </c>
      <c r="AE78" s="51">
        <f t="shared" si="4"/>
        <v>9.6052631578947381</v>
      </c>
      <c r="AF78" s="51" t="str">
        <f t="shared" si="5"/>
        <v/>
      </c>
      <c r="AG78" s="45"/>
      <c r="AH78" s="45"/>
      <c r="AI78" s="51"/>
      <c r="AJ78" s="51"/>
      <c r="AK78" s="51"/>
      <c r="AL78" s="51"/>
      <c r="AM78" s="51"/>
      <c r="AN78" s="51"/>
      <c r="AO78" s="51"/>
      <c r="AP78" s="53"/>
      <c r="AQ78" s="53"/>
      <c r="AR78" s="45"/>
      <c r="AS78" s="45"/>
      <c r="AT78" s="45"/>
      <c r="AU78" s="45"/>
      <c r="AV78" s="45"/>
      <c r="AW78" s="45"/>
    </row>
    <row r="79" spans="1:49" x14ac:dyDescent="0.3">
      <c r="A79" s="45">
        <v>10842</v>
      </c>
      <c r="B79" s="46">
        <v>3</v>
      </c>
      <c r="C79" s="16">
        <v>42</v>
      </c>
      <c r="D79" s="16">
        <v>1</v>
      </c>
      <c r="E79" s="16" t="s">
        <v>58</v>
      </c>
      <c r="F79" s="47" t="s">
        <v>59</v>
      </c>
      <c r="G79" s="16" t="s">
        <v>60</v>
      </c>
      <c r="H79" s="16" t="s">
        <v>61</v>
      </c>
      <c r="I79" s="16" t="s">
        <v>62</v>
      </c>
      <c r="J79" s="48" t="s">
        <v>103</v>
      </c>
      <c r="K79" s="16" t="s">
        <v>98</v>
      </c>
      <c r="L79" s="16" t="s">
        <v>85</v>
      </c>
      <c r="M79" s="16" t="s">
        <v>85</v>
      </c>
      <c r="N79" s="16" t="s">
        <v>93</v>
      </c>
      <c r="O79" s="16" t="s">
        <v>104</v>
      </c>
      <c r="P79" s="54">
        <v>43299</v>
      </c>
      <c r="Q79" s="45">
        <v>6.4</v>
      </c>
      <c r="R79" s="45"/>
      <c r="S79" s="47">
        <f t="shared" si="0"/>
        <v>6.4</v>
      </c>
      <c r="T79" s="45"/>
      <c r="U79" s="45"/>
      <c r="V79" s="16"/>
      <c r="W79" s="50" t="str">
        <f t="shared" si="1"/>
        <v/>
      </c>
      <c r="X79" s="45"/>
      <c r="Y79" s="45">
        <v>40</v>
      </c>
      <c r="Z79" s="16"/>
      <c r="AA79" s="48">
        <f t="shared" si="2"/>
        <v>40</v>
      </c>
      <c r="AB79" s="53"/>
      <c r="AC79" s="51">
        <f t="shared" ref="AC79:AC88" si="13">IF(AA79="","",AA79-AA78)</f>
        <v>3.5</v>
      </c>
      <c r="AD79" s="52" t="str">
        <f t="shared" si="3"/>
        <v/>
      </c>
      <c r="AE79" s="51">
        <f t="shared" si="4"/>
        <v>6.25</v>
      </c>
      <c r="AF79" s="51" t="str">
        <f t="shared" si="5"/>
        <v/>
      </c>
      <c r="AG79" s="45"/>
      <c r="AH79" s="45"/>
      <c r="AI79" s="51"/>
      <c r="AJ79" s="51"/>
      <c r="AK79" s="51"/>
      <c r="AL79" s="51"/>
      <c r="AM79" s="51"/>
      <c r="AN79" s="51"/>
      <c r="AO79" s="51"/>
      <c r="AP79" s="53"/>
      <c r="AQ79" s="53"/>
      <c r="AR79" s="45"/>
      <c r="AS79" s="45"/>
      <c r="AT79" s="45"/>
      <c r="AU79" s="45"/>
      <c r="AV79" s="45"/>
      <c r="AW79" s="45"/>
    </row>
    <row r="80" spans="1:49" x14ac:dyDescent="0.3">
      <c r="A80" s="45">
        <v>16242</v>
      </c>
      <c r="B80" s="46">
        <v>4</v>
      </c>
      <c r="C80" s="16">
        <v>42</v>
      </c>
      <c r="D80" s="16">
        <v>1</v>
      </c>
      <c r="E80" s="16" t="s">
        <v>58</v>
      </c>
      <c r="F80" s="47" t="s">
        <v>59</v>
      </c>
      <c r="G80" s="16" t="s">
        <v>60</v>
      </c>
      <c r="H80" s="16" t="s">
        <v>61</v>
      </c>
      <c r="I80" s="16" t="s">
        <v>62</v>
      </c>
      <c r="J80" s="48" t="s">
        <v>103</v>
      </c>
      <c r="K80" s="16" t="s">
        <v>98</v>
      </c>
      <c r="L80" s="16" t="s">
        <v>85</v>
      </c>
      <c r="M80" s="16" t="s">
        <v>85</v>
      </c>
      <c r="N80" s="16" t="s">
        <v>93</v>
      </c>
      <c r="O80" s="16" t="s">
        <v>104</v>
      </c>
      <c r="P80" s="54">
        <v>43398</v>
      </c>
      <c r="Q80" s="45"/>
      <c r="R80" s="45">
        <v>3.6</v>
      </c>
      <c r="S80" s="61">
        <f>(SLOPE(Q79:Q81,P79:P81)*P80+INTERCEPT(Q79:Q81,P79:P81))</f>
        <v>9.1342857142856246</v>
      </c>
      <c r="T80" s="45" t="s">
        <v>77</v>
      </c>
      <c r="U80" s="45"/>
      <c r="V80" s="16"/>
      <c r="W80" s="50" t="str">
        <f t="shared" si="1"/>
        <v/>
      </c>
      <c r="X80" s="45"/>
      <c r="Y80" s="45">
        <v>41</v>
      </c>
      <c r="Z80" s="16"/>
      <c r="AA80" s="48">
        <f t="shared" si="2"/>
        <v>41</v>
      </c>
      <c r="AB80" s="53"/>
      <c r="AC80" s="51">
        <f t="shared" si="13"/>
        <v>1</v>
      </c>
      <c r="AD80" s="52" t="str">
        <f t="shared" si="3"/>
        <v/>
      </c>
      <c r="AE80" s="51" t="str">
        <f t="shared" si="4"/>
        <v/>
      </c>
      <c r="AF80" s="51" t="str">
        <f t="shared" si="5"/>
        <v/>
      </c>
      <c r="AG80" s="45"/>
      <c r="AH80" s="45"/>
      <c r="AI80" s="51"/>
      <c r="AJ80" s="51"/>
      <c r="AK80" s="51"/>
      <c r="AL80" s="51"/>
      <c r="AM80" s="51"/>
      <c r="AN80" s="51"/>
      <c r="AO80" s="51"/>
      <c r="AP80" s="53"/>
      <c r="AQ80" s="53"/>
      <c r="AR80" s="45"/>
      <c r="AS80" s="45"/>
      <c r="AT80" s="45"/>
      <c r="AU80" s="45"/>
      <c r="AV80" s="45"/>
      <c r="AW80" s="45"/>
    </row>
    <row r="81" spans="1:49" x14ac:dyDescent="0.3">
      <c r="A81" s="45">
        <v>21642</v>
      </c>
      <c r="B81" s="46">
        <v>5</v>
      </c>
      <c r="C81" s="16">
        <v>42</v>
      </c>
      <c r="D81" s="16">
        <v>1</v>
      </c>
      <c r="E81" s="16" t="s">
        <v>58</v>
      </c>
      <c r="F81" s="47" t="s">
        <v>59</v>
      </c>
      <c r="G81" s="16" t="s">
        <v>60</v>
      </c>
      <c r="H81" s="16" t="s">
        <v>61</v>
      </c>
      <c r="I81" s="16" t="s">
        <v>62</v>
      </c>
      <c r="J81" s="48" t="s">
        <v>103</v>
      </c>
      <c r="K81" s="16" t="s">
        <v>98</v>
      </c>
      <c r="L81" s="16" t="s">
        <v>85</v>
      </c>
      <c r="M81" s="16" t="s">
        <v>85</v>
      </c>
      <c r="N81" s="16" t="s">
        <v>93</v>
      </c>
      <c r="O81" s="16" t="s">
        <v>104</v>
      </c>
      <c r="P81" s="54">
        <v>43509</v>
      </c>
      <c r="Q81" s="45">
        <v>12.2</v>
      </c>
      <c r="R81" s="45"/>
      <c r="S81" s="47">
        <f t="shared" ref="S81:S96" si="14">IF(ISBLANK(Q81),"",Q81)</f>
        <v>12.2</v>
      </c>
      <c r="T81" s="45"/>
      <c r="U81" s="45"/>
      <c r="V81" s="16"/>
      <c r="W81" s="50" t="str">
        <f t="shared" ref="W81:W112" si="15">IF(ISBLANK(U81),"",U81)</f>
        <v/>
      </c>
      <c r="X81" s="45"/>
      <c r="Y81" s="45">
        <v>83</v>
      </c>
      <c r="Z81" s="16"/>
      <c r="AA81" s="48">
        <f t="shared" ref="AA81:AA112" si="16">IF(ISBLANK(Y81),"",Y81)</f>
        <v>83</v>
      </c>
      <c r="AB81" s="53"/>
      <c r="AC81" s="51">
        <f t="shared" si="13"/>
        <v>42</v>
      </c>
      <c r="AD81" s="52" t="str">
        <f t="shared" ref="AD81:AD112" si="17">IF(OR(ISBLANK(Q81),ISBLANK(U81)),"",U81/Q81)</f>
        <v/>
      </c>
      <c r="AE81" s="51">
        <f t="shared" ref="AE81:AE112" si="18">IF(OR(ISBLANK(Q81),ISBLANK(Y81)),"",Y81/Q81)</f>
        <v>6.8032786885245908</v>
      </c>
      <c r="AF81" s="51" t="str">
        <f t="shared" ref="AF81:AF112" si="19">IF(OR(ISBLANK(U81),ISBLANK(Y81)),"",Y81/U81)</f>
        <v/>
      </c>
      <c r="AG81" s="45"/>
      <c r="AH81" s="45"/>
      <c r="AI81" s="51"/>
      <c r="AJ81" s="51"/>
      <c r="AK81" s="51"/>
      <c r="AL81" s="51"/>
      <c r="AM81" s="51"/>
      <c r="AN81" s="51"/>
      <c r="AO81" s="51"/>
      <c r="AP81" s="53"/>
      <c r="AQ81" s="53"/>
      <c r="AR81" s="45"/>
      <c r="AS81" s="45"/>
      <c r="AT81" s="45"/>
      <c r="AU81" s="45"/>
      <c r="AV81" s="45"/>
      <c r="AW81" s="45"/>
    </row>
    <row r="82" spans="1:49" x14ac:dyDescent="0.3">
      <c r="A82" s="45">
        <v>27042</v>
      </c>
      <c r="B82" s="46">
        <v>6</v>
      </c>
      <c r="C82" s="16">
        <v>42</v>
      </c>
      <c r="D82" s="16">
        <v>1</v>
      </c>
      <c r="E82" s="16" t="s">
        <v>58</v>
      </c>
      <c r="F82" s="47" t="s">
        <v>59</v>
      </c>
      <c r="G82" s="16" t="s">
        <v>60</v>
      </c>
      <c r="H82" s="16" t="s">
        <v>61</v>
      </c>
      <c r="I82" s="16" t="s">
        <v>62</v>
      </c>
      <c r="J82" s="48" t="s">
        <v>103</v>
      </c>
      <c r="K82" s="16" t="s">
        <v>98</v>
      </c>
      <c r="L82" s="16" t="s">
        <v>85</v>
      </c>
      <c r="M82" s="16" t="s">
        <v>85</v>
      </c>
      <c r="N82" s="16" t="s">
        <v>93</v>
      </c>
      <c r="O82" s="16" t="s">
        <v>104</v>
      </c>
      <c r="P82" s="54">
        <v>43642</v>
      </c>
      <c r="Q82" s="55">
        <v>12</v>
      </c>
      <c r="R82" s="55"/>
      <c r="S82" s="47">
        <f t="shared" si="14"/>
        <v>12</v>
      </c>
      <c r="T82" s="55"/>
      <c r="U82" s="55"/>
      <c r="V82" s="16"/>
      <c r="W82" s="50" t="str">
        <f t="shared" si="15"/>
        <v/>
      </c>
      <c r="X82" s="45"/>
      <c r="Y82" s="45">
        <v>75</v>
      </c>
      <c r="Z82" s="16"/>
      <c r="AA82" s="48">
        <f t="shared" si="16"/>
        <v>75</v>
      </c>
      <c r="AB82" s="53"/>
      <c r="AC82" s="51">
        <f t="shared" si="13"/>
        <v>-8</v>
      </c>
      <c r="AD82" s="52" t="str">
        <f t="shared" si="17"/>
        <v/>
      </c>
      <c r="AE82" s="51">
        <f t="shared" si="18"/>
        <v>6.25</v>
      </c>
      <c r="AF82" s="51" t="str">
        <f t="shared" si="19"/>
        <v/>
      </c>
      <c r="AG82" s="45"/>
      <c r="AH82" s="45"/>
      <c r="AI82" s="45"/>
      <c r="AJ82" s="45"/>
      <c r="AK82" s="45"/>
      <c r="AL82" s="45"/>
      <c r="AM82" s="45"/>
      <c r="AN82" s="45"/>
      <c r="AO82" s="45"/>
      <c r="AP82" s="53"/>
      <c r="AQ82" s="56"/>
      <c r="AR82" s="45"/>
      <c r="AS82" s="45"/>
      <c r="AT82" s="45"/>
      <c r="AU82" s="45"/>
      <c r="AV82" s="45"/>
      <c r="AW82" s="45"/>
    </row>
    <row r="83" spans="1:49" x14ac:dyDescent="0.3">
      <c r="A83" s="45">
        <v>32442</v>
      </c>
      <c r="B83" s="46">
        <v>7</v>
      </c>
      <c r="C83" s="16">
        <v>42</v>
      </c>
      <c r="D83" s="16">
        <v>1</v>
      </c>
      <c r="E83" s="45" t="s">
        <v>58</v>
      </c>
      <c r="F83" s="47" t="s">
        <v>59</v>
      </c>
      <c r="G83" s="16" t="s">
        <v>60</v>
      </c>
      <c r="H83" s="16" t="s">
        <v>61</v>
      </c>
      <c r="I83" s="16" t="s">
        <v>62</v>
      </c>
      <c r="J83" s="48" t="s">
        <v>103</v>
      </c>
      <c r="K83" s="16" t="s">
        <v>98</v>
      </c>
      <c r="L83" s="16" t="s">
        <v>85</v>
      </c>
      <c r="M83" s="16" t="s">
        <v>85</v>
      </c>
      <c r="N83" s="16" t="s">
        <v>93</v>
      </c>
      <c r="O83" s="16" t="s">
        <v>104</v>
      </c>
      <c r="P83" s="54">
        <v>43738</v>
      </c>
      <c r="Q83" s="45">
        <v>12.8</v>
      </c>
      <c r="R83" s="45"/>
      <c r="S83" s="47">
        <f t="shared" si="14"/>
        <v>12.8</v>
      </c>
      <c r="T83" s="45"/>
      <c r="U83" s="45"/>
      <c r="V83" s="16"/>
      <c r="W83" s="50" t="str">
        <f t="shared" si="15"/>
        <v/>
      </c>
      <c r="X83" s="45"/>
      <c r="Y83" s="45">
        <v>75</v>
      </c>
      <c r="Z83" s="16"/>
      <c r="AA83" s="48">
        <f t="shared" si="16"/>
        <v>75</v>
      </c>
      <c r="AB83" s="53"/>
      <c r="AC83" s="51">
        <f t="shared" si="13"/>
        <v>0</v>
      </c>
      <c r="AD83" s="52" t="str">
        <f t="shared" si="17"/>
        <v/>
      </c>
      <c r="AE83" s="51">
        <f t="shared" si="18"/>
        <v>5.859375</v>
      </c>
      <c r="AF83" s="51" t="str">
        <f t="shared" si="19"/>
        <v/>
      </c>
      <c r="AG83" s="45"/>
      <c r="AH83" s="45">
        <v>1</v>
      </c>
      <c r="AI83" s="45"/>
      <c r="AJ83" s="45"/>
      <c r="AK83" s="45"/>
      <c r="AL83" s="45"/>
      <c r="AM83" s="45"/>
      <c r="AN83" s="45"/>
      <c r="AO83" s="45"/>
      <c r="AP83" s="53"/>
      <c r="AQ83" s="56"/>
      <c r="AR83" s="45"/>
      <c r="AS83" s="45"/>
      <c r="AT83" s="45"/>
      <c r="AU83" s="45"/>
      <c r="AV83" s="45"/>
      <c r="AW83" s="45"/>
    </row>
    <row r="84" spans="1:49" x14ac:dyDescent="0.3">
      <c r="A84" s="45">
        <v>37842</v>
      </c>
      <c r="B84" s="46">
        <v>8</v>
      </c>
      <c r="C84" s="16">
        <v>42</v>
      </c>
      <c r="D84" s="16">
        <v>1</v>
      </c>
      <c r="E84" s="45" t="s">
        <v>58</v>
      </c>
      <c r="F84" s="47" t="s">
        <v>59</v>
      </c>
      <c r="G84" s="16" t="s">
        <v>60</v>
      </c>
      <c r="H84" s="16" t="s">
        <v>61</v>
      </c>
      <c r="I84" s="16" t="s">
        <v>62</v>
      </c>
      <c r="J84" s="48" t="s">
        <v>103</v>
      </c>
      <c r="K84" s="16" t="s">
        <v>98</v>
      </c>
      <c r="L84" s="16" t="s">
        <v>85</v>
      </c>
      <c r="M84" s="16" t="s">
        <v>85</v>
      </c>
      <c r="N84" s="16" t="s">
        <v>93</v>
      </c>
      <c r="O84" s="16" t="s">
        <v>104</v>
      </c>
      <c r="P84" s="54">
        <v>43838</v>
      </c>
      <c r="Q84" s="45">
        <v>13.4</v>
      </c>
      <c r="R84" s="45"/>
      <c r="S84" s="47">
        <f t="shared" si="14"/>
        <v>13.4</v>
      </c>
      <c r="T84" s="45"/>
      <c r="U84" s="45"/>
      <c r="V84" s="16"/>
      <c r="W84" s="50" t="str">
        <f t="shared" si="15"/>
        <v/>
      </c>
      <c r="X84" s="45"/>
      <c r="Y84" s="45">
        <v>87</v>
      </c>
      <c r="Z84" s="16"/>
      <c r="AA84" s="48">
        <f t="shared" si="16"/>
        <v>87</v>
      </c>
      <c r="AB84" s="53"/>
      <c r="AC84" s="51">
        <f t="shared" si="13"/>
        <v>12</v>
      </c>
      <c r="AD84" s="52" t="str">
        <f t="shared" si="17"/>
        <v/>
      </c>
      <c r="AE84" s="51">
        <f t="shared" si="18"/>
        <v>6.4925373134328357</v>
      </c>
      <c r="AF84" s="51" t="str">
        <f t="shared" si="19"/>
        <v/>
      </c>
      <c r="AG84" s="45"/>
      <c r="AH84" s="45"/>
      <c r="AI84" s="45"/>
      <c r="AJ84" s="45"/>
      <c r="AK84" s="45"/>
      <c r="AL84" s="45"/>
      <c r="AM84" s="45"/>
      <c r="AN84" s="45"/>
      <c r="AO84" s="45"/>
      <c r="AP84" s="53"/>
      <c r="AQ84" s="56"/>
      <c r="AR84" s="45"/>
      <c r="AS84" s="45"/>
      <c r="AT84" s="45"/>
      <c r="AU84" s="45"/>
      <c r="AV84" s="45"/>
      <c r="AW84" s="45"/>
    </row>
    <row r="85" spans="1:49" x14ac:dyDescent="0.3">
      <c r="A85" s="45">
        <v>43242</v>
      </c>
      <c r="B85" s="46">
        <v>9</v>
      </c>
      <c r="C85" s="16">
        <v>42</v>
      </c>
      <c r="D85" s="16">
        <v>1</v>
      </c>
      <c r="E85" s="45" t="s">
        <v>58</v>
      </c>
      <c r="F85" s="47" t="s">
        <v>59</v>
      </c>
      <c r="G85" s="16" t="s">
        <v>60</v>
      </c>
      <c r="H85" s="16" t="s">
        <v>61</v>
      </c>
      <c r="I85" s="16" t="s">
        <v>62</v>
      </c>
      <c r="J85" s="48" t="s">
        <v>103</v>
      </c>
      <c r="K85" s="16" t="s">
        <v>98</v>
      </c>
      <c r="L85" s="16" t="s">
        <v>85</v>
      </c>
      <c r="M85" s="16" t="s">
        <v>85</v>
      </c>
      <c r="N85" s="16" t="s">
        <v>93</v>
      </c>
      <c r="O85" s="16" t="s">
        <v>104</v>
      </c>
      <c r="P85" s="54">
        <v>43900</v>
      </c>
      <c r="Q85" s="45">
        <v>13.9</v>
      </c>
      <c r="R85" s="45"/>
      <c r="S85" s="47">
        <f t="shared" si="14"/>
        <v>13.9</v>
      </c>
      <c r="T85" s="45"/>
      <c r="U85" s="45"/>
      <c r="V85" s="16"/>
      <c r="W85" s="50" t="str">
        <f t="shared" si="15"/>
        <v/>
      </c>
      <c r="X85" s="45"/>
      <c r="Y85" s="45">
        <v>88.5</v>
      </c>
      <c r="Z85" s="16"/>
      <c r="AA85" s="48">
        <f t="shared" si="16"/>
        <v>88.5</v>
      </c>
      <c r="AB85" s="53"/>
      <c r="AC85" s="51">
        <f t="shared" si="13"/>
        <v>1.5</v>
      </c>
      <c r="AD85" s="52" t="str">
        <f t="shared" si="17"/>
        <v/>
      </c>
      <c r="AE85" s="51">
        <f t="shared" si="18"/>
        <v>6.3669064748201434</v>
      </c>
      <c r="AF85" s="51" t="str">
        <f t="shared" si="19"/>
        <v/>
      </c>
      <c r="AG85" s="45"/>
      <c r="AH85" s="45"/>
      <c r="AI85" s="45"/>
      <c r="AJ85" s="45"/>
      <c r="AK85" s="45"/>
      <c r="AL85" s="45"/>
      <c r="AM85" s="45"/>
      <c r="AN85" s="45"/>
      <c r="AO85" s="45"/>
      <c r="AP85" s="53"/>
      <c r="AQ85" s="56"/>
      <c r="AR85" s="45"/>
      <c r="AS85" s="45"/>
      <c r="AT85" s="45"/>
      <c r="AU85" s="45"/>
      <c r="AV85" s="45"/>
      <c r="AW85" s="45"/>
    </row>
    <row r="86" spans="1:49" x14ac:dyDescent="0.3">
      <c r="A86" s="45">
        <v>48642</v>
      </c>
      <c r="B86" s="46">
        <v>10</v>
      </c>
      <c r="C86" s="16">
        <v>42</v>
      </c>
      <c r="D86" s="16">
        <v>1</v>
      </c>
      <c r="E86" s="45" t="s">
        <v>58</v>
      </c>
      <c r="F86" s="47" t="s">
        <v>59</v>
      </c>
      <c r="G86" s="16" t="s">
        <v>60</v>
      </c>
      <c r="H86" s="16" t="s">
        <v>61</v>
      </c>
      <c r="I86" s="16" t="s">
        <v>62</v>
      </c>
      <c r="J86" s="48" t="s">
        <v>103</v>
      </c>
      <c r="K86" s="16" t="s">
        <v>98</v>
      </c>
      <c r="L86" s="16" t="s">
        <v>85</v>
      </c>
      <c r="M86" s="16" t="s">
        <v>85</v>
      </c>
      <c r="N86" s="16" t="s">
        <v>93</v>
      </c>
      <c r="O86" s="16" t="s">
        <v>104</v>
      </c>
      <c r="P86" s="54">
        <v>43998</v>
      </c>
      <c r="Q86" s="45">
        <v>15.5</v>
      </c>
      <c r="R86" s="45"/>
      <c r="S86" s="47">
        <f t="shared" si="14"/>
        <v>15.5</v>
      </c>
      <c r="T86" s="45"/>
      <c r="U86" s="45"/>
      <c r="V86" s="16"/>
      <c r="W86" s="50" t="str">
        <f t="shared" si="15"/>
        <v/>
      </c>
      <c r="X86" s="45"/>
      <c r="Y86" s="45">
        <v>89</v>
      </c>
      <c r="Z86" s="16"/>
      <c r="AA86" s="48">
        <f t="shared" si="16"/>
        <v>89</v>
      </c>
      <c r="AB86" s="53"/>
      <c r="AC86" s="51">
        <f t="shared" si="13"/>
        <v>0.5</v>
      </c>
      <c r="AD86" s="52" t="str">
        <f t="shared" si="17"/>
        <v/>
      </c>
      <c r="AE86" s="51">
        <f t="shared" si="18"/>
        <v>5.741935483870968</v>
      </c>
      <c r="AF86" s="51" t="str">
        <f t="shared" si="19"/>
        <v/>
      </c>
      <c r="AG86" s="45"/>
      <c r="AH86" s="45"/>
      <c r="AI86" s="45"/>
      <c r="AJ86" s="45"/>
      <c r="AK86" s="45"/>
      <c r="AL86" s="45"/>
      <c r="AM86" s="45"/>
      <c r="AN86" s="45"/>
      <c r="AO86" s="45"/>
      <c r="AP86" s="53"/>
      <c r="AQ86" s="56"/>
      <c r="AR86" s="45"/>
      <c r="AS86" s="45"/>
      <c r="AT86" s="45"/>
      <c r="AU86" s="45"/>
      <c r="AV86" s="45"/>
      <c r="AW86" s="45"/>
    </row>
    <row r="87" spans="1:49" x14ac:dyDescent="0.3">
      <c r="A87" s="45">
        <v>54042</v>
      </c>
      <c r="B87" s="46">
        <v>11</v>
      </c>
      <c r="C87" s="16">
        <v>42</v>
      </c>
      <c r="D87" s="16">
        <v>1</v>
      </c>
      <c r="E87" s="45" t="s">
        <v>58</v>
      </c>
      <c r="F87" s="47" t="s">
        <v>59</v>
      </c>
      <c r="G87" s="16" t="s">
        <v>60</v>
      </c>
      <c r="H87" s="16" t="s">
        <v>61</v>
      </c>
      <c r="I87" s="16" t="s">
        <v>62</v>
      </c>
      <c r="J87" s="48" t="s">
        <v>103</v>
      </c>
      <c r="K87" s="16" t="s">
        <v>98</v>
      </c>
      <c r="L87" s="16" t="s">
        <v>85</v>
      </c>
      <c r="M87" s="16" t="s">
        <v>85</v>
      </c>
      <c r="N87" s="16" t="s">
        <v>93</v>
      </c>
      <c r="O87" s="16" t="s">
        <v>104</v>
      </c>
      <c r="P87" s="54">
        <v>44088</v>
      </c>
      <c r="Q87" s="45">
        <v>17.8</v>
      </c>
      <c r="R87" s="45"/>
      <c r="S87" s="47">
        <f t="shared" si="14"/>
        <v>17.8</v>
      </c>
      <c r="T87" s="45"/>
      <c r="U87" s="45"/>
      <c r="V87" s="16"/>
      <c r="W87" s="50" t="str">
        <f t="shared" si="15"/>
        <v/>
      </c>
      <c r="X87" s="45"/>
      <c r="Y87" s="45">
        <v>94</v>
      </c>
      <c r="Z87" s="16"/>
      <c r="AA87" s="48">
        <f t="shared" si="16"/>
        <v>94</v>
      </c>
      <c r="AB87" s="53"/>
      <c r="AC87" s="51">
        <f t="shared" si="13"/>
        <v>5</v>
      </c>
      <c r="AD87" s="52" t="str">
        <f t="shared" si="17"/>
        <v/>
      </c>
      <c r="AE87" s="51">
        <f t="shared" si="18"/>
        <v>5.2808988764044944</v>
      </c>
      <c r="AF87" s="51" t="str">
        <f t="shared" si="19"/>
        <v/>
      </c>
      <c r="AG87" s="45"/>
      <c r="AH87" s="45"/>
      <c r="AI87" s="45"/>
      <c r="AJ87" s="45"/>
      <c r="AK87" s="45"/>
      <c r="AL87" s="45"/>
      <c r="AM87" s="45"/>
      <c r="AN87" s="45"/>
      <c r="AO87" s="45"/>
      <c r="AP87" s="53"/>
      <c r="AQ87" s="56"/>
      <c r="AR87" s="45"/>
      <c r="AS87" s="45"/>
      <c r="AT87" s="45"/>
      <c r="AU87" s="45"/>
      <c r="AV87" s="45"/>
      <c r="AW87" s="45"/>
    </row>
    <row r="88" spans="1:49" x14ac:dyDescent="0.3">
      <c r="A88" s="45">
        <v>59442</v>
      </c>
      <c r="B88" s="46">
        <v>12</v>
      </c>
      <c r="C88" s="45">
        <v>42</v>
      </c>
      <c r="D88" s="45">
        <v>1</v>
      </c>
      <c r="E88" s="45" t="s">
        <v>58</v>
      </c>
      <c r="F88" s="57" t="s">
        <v>59</v>
      </c>
      <c r="G88" s="45" t="s">
        <v>60</v>
      </c>
      <c r="H88" s="45" t="s">
        <v>61</v>
      </c>
      <c r="I88" s="45" t="s">
        <v>62</v>
      </c>
      <c r="J88" s="58" t="s">
        <v>103</v>
      </c>
      <c r="K88" s="45" t="s">
        <v>98</v>
      </c>
      <c r="L88" s="45" t="s">
        <v>85</v>
      </c>
      <c r="M88" s="45" t="s">
        <v>85</v>
      </c>
      <c r="N88" s="45" t="s">
        <v>93</v>
      </c>
      <c r="O88" s="45" t="s">
        <v>104</v>
      </c>
      <c r="P88" s="59">
        <v>44180</v>
      </c>
      <c r="Q88" s="45">
        <v>14.2</v>
      </c>
      <c r="R88" s="45"/>
      <c r="S88" s="47">
        <f t="shared" si="14"/>
        <v>14.2</v>
      </c>
      <c r="T88" s="45"/>
      <c r="U88" s="45"/>
      <c r="V88" s="16"/>
      <c r="W88" s="50" t="str">
        <f t="shared" si="15"/>
        <v/>
      </c>
      <c r="X88" s="45"/>
      <c r="Y88" s="45">
        <v>104</v>
      </c>
      <c r="Z88" s="16"/>
      <c r="AA88" s="48">
        <f t="shared" si="16"/>
        <v>104</v>
      </c>
      <c r="AB88" s="53"/>
      <c r="AC88" s="51">
        <f t="shared" si="13"/>
        <v>10</v>
      </c>
      <c r="AD88" s="52" t="str">
        <f t="shared" si="17"/>
        <v/>
      </c>
      <c r="AE88" s="51">
        <f t="shared" si="18"/>
        <v>7.323943661971831</v>
      </c>
      <c r="AF88" s="45" t="str">
        <f t="shared" si="19"/>
        <v/>
      </c>
      <c r="AG88" s="45">
        <v>1</v>
      </c>
      <c r="AH88" s="45">
        <v>1</v>
      </c>
      <c r="AI88" s="45">
        <v>0</v>
      </c>
      <c r="AJ88" s="45"/>
      <c r="AK88" s="45"/>
      <c r="AL88" s="45"/>
      <c r="AM88" s="45"/>
      <c r="AN88" s="45"/>
      <c r="AO88" s="45"/>
      <c r="AP88" s="53"/>
      <c r="AQ88" s="56"/>
      <c r="AR88" s="45"/>
      <c r="AS88" s="45"/>
      <c r="AT88" s="45"/>
      <c r="AU88" s="45"/>
      <c r="AV88" s="45"/>
      <c r="AW88" s="45"/>
    </row>
    <row r="89" spans="1:49" x14ac:dyDescent="0.3">
      <c r="A89" s="45">
        <v>32</v>
      </c>
      <c r="B89" s="46">
        <v>1</v>
      </c>
      <c r="C89" s="16">
        <v>32</v>
      </c>
      <c r="D89" s="16">
        <v>1</v>
      </c>
      <c r="E89" s="16" t="s">
        <v>58</v>
      </c>
      <c r="F89" s="47" t="s">
        <v>59</v>
      </c>
      <c r="G89" s="16" t="s">
        <v>60</v>
      </c>
      <c r="H89" s="16" t="s">
        <v>61</v>
      </c>
      <c r="I89" s="16" t="s">
        <v>62</v>
      </c>
      <c r="J89" s="48" t="s">
        <v>105</v>
      </c>
      <c r="K89" s="16" t="s">
        <v>106</v>
      </c>
      <c r="L89" s="16" t="s">
        <v>85</v>
      </c>
      <c r="M89" s="16" t="s">
        <v>85</v>
      </c>
      <c r="N89" s="16" t="s">
        <v>93</v>
      </c>
      <c r="O89" s="16" t="s">
        <v>107</v>
      </c>
      <c r="P89" s="49">
        <v>43096</v>
      </c>
      <c r="Q89" s="16">
        <v>4</v>
      </c>
      <c r="R89" s="16"/>
      <c r="S89" s="47">
        <f t="shared" si="14"/>
        <v>4</v>
      </c>
      <c r="T89" s="16"/>
      <c r="U89" s="16"/>
      <c r="V89" s="16"/>
      <c r="W89" s="50" t="str">
        <f t="shared" si="15"/>
        <v/>
      </c>
      <c r="X89" s="16"/>
      <c r="Y89" s="16">
        <v>36</v>
      </c>
      <c r="Z89" s="16"/>
      <c r="AA89" s="48">
        <f t="shared" si="16"/>
        <v>36</v>
      </c>
      <c r="AB89" s="16"/>
      <c r="AC89" s="51"/>
      <c r="AD89" s="52" t="str">
        <f t="shared" si="17"/>
        <v/>
      </c>
      <c r="AE89" s="51">
        <f t="shared" si="18"/>
        <v>9</v>
      </c>
      <c r="AF89" s="51" t="str">
        <f t="shared" si="19"/>
        <v/>
      </c>
      <c r="AG89" s="45"/>
      <c r="AH89" s="45"/>
      <c r="AI89" s="51"/>
      <c r="AJ89" s="51"/>
      <c r="AK89" s="51"/>
      <c r="AL89" s="51"/>
      <c r="AM89" s="51"/>
      <c r="AN89" s="51"/>
      <c r="AO89" s="51"/>
      <c r="AP89" s="53"/>
      <c r="AQ89" s="53">
        <v>12</v>
      </c>
      <c r="AR89" s="45"/>
      <c r="AS89" s="45"/>
      <c r="AT89" s="45"/>
      <c r="AU89" s="45"/>
      <c r="AV89" s="45"/>
      <c r="AW89" s="45"/>
    </row>
    <row r="90" spans="1:49" x14ac:dyDescent="0.3">
      <c r="A90" s="45">
        <v>5432</v>
      </c>
      <c r="B90" s="46">
        <v>2</v>
      </c>
      <c r="C90" s="16">
        <v>32</v>
      </c>
      <c r="D90" s="16">
        <v>1</v>
      </c>
      <c r="E90" s="16" t="s">
        <v>58</v>
      </c>
      <c r="F90" s="47" t="s">
        <v>59</v>
      </c>
      <c r="G90" s="16" t="s">
        <v>60</v>
      </c>
      <c r="H90" s="16" t="s">
        <v>61</v>
      </c>
      <c r="I90" s="16" t="s">
        <v>62</v>
      </c>
      <c r="J90" s="48" t="s">
        <v>105</v>
      </c>
      <c r="K90" s="16" t="s">
        <v>106</v>
      </c>
      <c r="L90" s="16" t="s">
        <v>85</v>
      </c>
      <c r="M90" s="16" t="s">
        <v>85</v>
      </c>
      <c r="N90" s="16" t="s">
        <v>93</v>
      </c>
      <c r="O90" s="16" t="s">
        <v>107</v>
      </c>
      <c r="P90" s="54">
        <v>43159</v>
      </c>
      <c r="Q90" s="45">
        <v>4.75</v>
      </c>
      <c r="R90" s="45"/>
      <c r="S90" s="47">
        <f t="shared" si="14"/>
        <v>4.75</v>
      </c>
      <c r="T90" s="45"/>
      <c r="U90" s="45"/>
      <c r="V90" s="16"/>
      <c r="W90" s="50" t="str">
        <f t="shared" si="15"/>
        <v/>
      </c>
      <c r="X90" s="45"/>
      <c r="Y90" s="45">
        <v>34.4</v>
      </c>
      <c r="Z90" s="16"/>
      <c r="AA90" s="48">
        <f t="shared" si="16"/>
        <v>34.4</v>
      </c>
      <c r="AB90" s="53"/>
      <c r="AC90" s="51">
        <f>IF(AA90="","",AA90-AA89)</f>
        <v>-1.6000000000000014</v>
      </c>
      <c r="AD90" s="52" t="str">
        <f t="shared" si="17"/>
        <v/>
      </c>
      <c r="AE90" s="51">
        <f t="shared" si="18"/>
        <v>7.2421052631578942</v>
      </c>
      <c r="AF90" s="51" t="str">
        <f t="shared" si="19"/>
        <v/>
      </c>
      <c r="AG90" s="45"/>
      <c r="AH90" s="45"/>
      <c r="AI90" s="51"/>
      <c r="AJ90" s="51"/>
      <c r="AK90" s="51"/>
      <c r="AL90" s="51"/>
      <c r="AM90" s="51"/>
      <c r="AN90" s="51"/>
      <c r="AO90" s="51"/>
      <c r="AP90" s="53"/>
      <c r="AQ90" s="53">
        <v>12</v>
      </c>
      <c r="AR90" s="45"/>
      <c r="AS90" s="45"/>
      <c r="AT90" s="45"/>
      <c r="AU90" s="45"/>
      <c r="AV90" s="45"/>
      <c r="AW90" s="45"/>
    </row>
    <row r="91" spans="1:49" x14ac:dyDescent="0.3">
      <c r="A91" s="45">
        <v>10832</v>
      </c>
      <c r="B91" s="46">
        <v>3</v>
      </c>
      <c r="C91" s="16">
        <v>32</v>
      </c>
      <c r="D91" s="16">
        <v>1</v>
      </c>
      <c r="E91" s="16" t="s">
        <v>58</v>
      </c>
      <c r="F91" s="47" t="s">
        <v>59</v>
      </c>
      <c r="G91" s="16" t="s">
        <v>60</v>
      </c>
      <c r="H91" s="16" t="s">
        <v>61</v>
      </c>
      <c r="I91" s="16" t="s">
        <v>62</v>
      </c>
      <c r="J91" s="48" t="s">
        <v>105</v>
      </c>
      <c r="K91" s="16" t="s">
        <v>106</v>
      </c>
      <c r="L91" s="16" t="s">
        <v>85</v>
      </c>
      <c r="M91" s="16" t="s">
        <v>85</v>
      </c>
      <c r="N91" s="16" t="s">
        <v>93</v>
      </c>
      <c r="O91" s="16" t="s">
        <v>107</v>
      </c>
      <c r="P91" s="54">
        <v>43299</v>
      </c>
      <c r="Q91" s="45">
        <v>6.9</v>
      </c>
      <c r="R91" s="45"/>
      <c r="S91" s="47">
        <f t="shared" si="14"/>
        <v>6.9</v>
      </c>
      <c r="T91" s="45"/>
      <c r="U91" s="45"/>
      <c r="V91" s="16"/>
      <c r="W91" s="50" t="str">
        <f t="shared" si="15"/>
        <v/>
      </c>
      <c r="X91" s="45"/>
      <c r="Y91" s="45">
        <v>45</v>
      </c>
      <c r="Z91" s="16"/>
      <c r="AA91" s="48">
        <f t="shared" si="16"/>
        <v>45</v>
      </c>
      <c r="AB91" s="53"/>
      <c r="AC91" s="51">
        <f t="shared" ref="AC91:AC100" si="20">IF(AA91="","",AA91-AA90)</f>
        <v>10.600000000000001</v>
      </c>
      <c r="AD91" s="52" t="str">
        <f t="shared" si="17"/>
        <v/>
      </c>
      <c r="AE91" s="51">
        <f t="shared" si="18"/>
        <v>6.5217391304347823</v>
      </c>
      <c r="AF91" s="51" t="str">
        <f t="shared" si="19"/>
        <v/>
      </c>
      <c r="AG91" s="45"/>
      <c r="AH91" s="45"/>
      <c r="AI91" s="51"/>
      <c r="AJ91" s="51"/>
      <c r="AK91" s="51"/>
      <c r="AL91" s="51"/>
      <c r="AM91" s="51"/>
      <c r="AN91" s="51"/>
      <c r="AO91" s="51"/>
      <c r="AP91" s="53"/>
      <c r="AQ91" s="53">
        <v>12</v>
      </c>
      <c r="AR91" s="45"/>
      <c r="AS91" s="45"/>
      <c r="AT91" s="45"/>
      <c r="AU91" s="45"/>
      <c r="AV91" s="45"/>
      <c r="AW91" s="45"/>
    </row>
    <row r="92" spans="1:49" x14ac:dyDescent="0.3">
      <c r="A92" s="45">
        <v>16232</v>
      </c>
      <c r="B92" s="46">
        <v>4</v>
      </c>
      <c r="C92" s="16">
        <v>32</v>
      </c>
      <c r="D92" s="16">
        <v>1</v>
      </c>
      <c r="E92" s="16" t="s">
        <v>58</v>
      </c>
      <c r="F92" s="47" t="s">
        <v>59</v>
      </c>
      <c r="G92" s="16" t="s">
        <v>60</v>
      </c>
      <c r="H92" s="16" t="s">
        <v>61</v>
      </c>
      <c r="I92" s="16" t="s">
        <v>62</v>
      </c>
      <c r="J92" s="48" t="s">
        <v>105</v>
      </c>
      <c r="K92" s="16" t="s">
        <v>106</v>
      </c>
      <c r="L92" s="16" t="s">
        <v>85</v>
      </c>
      <c r="M92" s="16" t="s">
        <v>85</v>
      </c>
      <c r="N92" s="16" t="s">
        <v>93</v>
      </c>
      <c r="O92" s="16" t="s">
        <v>107</v>
      </c>
      <c r="P92" s="54">
        <v>43398</v>
      </c>
      <c r="Q92" s="45">
        <v>9.9</v>
      </c>
      <c r="R92" s="45"/>
      <c r="S92" s="47">
        <f t="shared" si="14"/>
        <v>9.9</v>
      </c>
      <c r="T92" s="45"/>
      <c r="U92" s="45"/>
      <c r="V92" s="16"/>
      <c r="W92" s="50" t="str">
        <f t="shared" si="15"/>
        <v/>
      </c>
      <c r="X92" s="45"/>
      <c r="Y92" s="45">
        <v>84</v>
      </c>
      <c r="Z92" s="16"/>
      <c r="AA92" s="48">
        <f t="shared" si="16"/>
        <v>84</v>
      </c>
      <c r="AB92" s="53"/>
      <c r="AC92" s="51">
        <f t="shared" si="20"/>
        <v>39</v>
      </c>
      <c r="AD92" s="52" t="str">
        <f t="shared" si="17"/>
        <v/>
      </c>
      <c r="AE92" s="51">
        <f t="shared" si="18"/>
        <v>8.4848484848484844</v>
      </c>
      <c r="AF92" s="51" t="str">
        <f t="shared" si="19"/>
        <v/>
      </c>
      <c r="AG92" s="45"/>
      <c r="AH92" s="45"/>
      <c r="AI92" s="51"/>
      <c r="AJ92" s="51"/>
      <c r="AK92" s="51"/>
      <c r="AL92" s="51"/>
      <c r="AM92" s="51"/>
      <c r="AN92" s="51"/>
      <c r="AO92" s="51"/>
      <c r="AP92" s="53"/>
      <c r="AQ92" s="53">
        <v>12</v>
      </c>
      <c r="AR92" s="45"/>
      <c r="AS92" s="45"/>
      <c r="AT92" s="45"/>
      <c r="AU92" s="45"/>
      <c r="AV92" s="45"/>
      <c r="AW92" s="45"/>
    </row>
    <row r="93" spans="1:49" x14ac:dyDescent="0.3">
      <c r="A93" s="45">
        <v>21632</v>
      </c>
      <c r="B93" s="46">
        <v>5</v>
      </c>
      <c r="C93" s="16">
        <v>32</v>
      </c>
      <c r="D93" s="16">
        <v>1</v>
      </c>
      <c r="E93" s="16" t="s">
        <v>58</v>
      </c>
      <c r="F93" s="47" t="s">
        <v>59</v>
      </c>
      <c r="G93" s="16" t="s">
        <v>60</v>
      </c>
      <c r="H93" s="16" t="s">
        <v>61</v>
      </c>
      <c r="I93" s="16" t="s">
        <v>62</v>
      </c>
      <c r="J93" s="48" t="s">
        <v>105</v>
      </c>
      <c r="K93" s="16" t="s">
        <v>106</v>
      </c>
      <c r="L93" s="16" t="s">
        <v>85</v>
      </c>
      <c r="M93" s="16" t="s">
        <v>85</v>
      </c>
      <c r="N93" s="16" t="s">
        <v>93</v>
      </c>
      <c r="O93" s="16" t="s">
        <v>107</v>
      </c>
      <c r="P93" s="54">
        <v>43509</v>
      </c>
      <c r="Q93" s="45">
        <v>16.600000000000001</v>
      </c>
      <c r="R93" s="45"/>
      <c r="S93" s="47">
        <f t="shared" si="14"/>
        <v>16.600000000000001</v>
      </c>
      <c r="T93" s="45"/>
      <c r="U93" s="45"/>
      <c r="V93" s="16"/>
      <c r="W93" s="50" t="str">
        <f t="shared" si="15"/>
        <v/>
      </c>
      <c r="X93" s="45"/>
      <c r="Y93" s="45">
        <v>123</v>
      </c>
      <c r="Z93" s="16"/>
      <c r="AA93" s="48">
        <f t="shared" si="16"/>
        <v>123</v>
      </c>
      <c r="AB93" s="53"/>
      <c r="AC93" s="51">
        <f t="shared" si="20"/>
        <v>39</v>
      </c>
      <c r="AD93" s="52" t="str">
        <f t="shared" si="17"/>
        <v/>
      </c>
      <c r="AE93" s="51">
        <f t="shared" si="18"/>
        <v>7.4096385542168672</v>
      </c>
      <c r="AF93" s="51" t="str">
        <f t="shared" si="19"/>
        <v/>
      </c>
      <c r="AG93" s="45"/>
      <c r="AH93" s="45"/>
      <c r="AI93" s="51"/>
      <c r="AJ93" s="51"/>
      <c r="AK93" s="51"/>
      <c r="AL93" s="51"/>
      <c r="AM93" s="51"/>
      <c r="AN93" s="51"/>
      <c r="AO93" s="51"/>
      <c r="AP93" s="53"/>
      <c r="AQ93" s="53">
        <v>12</v>
      </c>
      <c r="AR93" s="45"/>
      <c r="AS93" s="45"/>
      <c r="AT93" s="45"/>
      <c r="AU93" s="45"/>
      <c r="AV93" s="45"/>
      <c r="AW93" s="45"/>
    </row>
    <row r="94" spans="1:49" x14ac:dyDescent="0.3">
      <c r="A94" s="45">
        <v>27032</v>
      </c>
      <c r="B94" s="46">
        <v>6</v>
      </c>
      <c r="C94" s="16">
        <v>32</v>
      </c>
      <c r="D94" s="16">
        <v>1</v>
      </c>
      <c r="E94" s="16" t="s">
        <v>58</v>
      </c>
      <c r="F94" s="47" t="s">
        <v>59</v>
      </c>
      <c r="G94" s="16" t="s">
        <v>60</v>
      </c>
      <c r="H94" s="16" t="s">
        <v>61</v>
      </c>
      <c r="I94" s="16" t="s">
        <v>62</v>
      </c>
      <c r="J94" s="48" t="s">
        <v>105</v>
      </c>
      <c r="K94" s="16" t="s">
        <v>106</v>
      </c>
      <c r="L94" s="16" t="s">
        <v>85</v>
      </c>
      <c r="M94" s="16" t="s">
        <v>85</v>
      </c>
      <c r="N94" s="16" t="s">
        <v>93</v>
      </c>
      <c r="O94" s="16" t="s">
        <v>107</v>
      </c>
      <c r="P94" s="54">
        <v>43642</v>
      </c>
      <c r="Q94" s="55">
        <v>25.3</v>
      </c>
      <c r="R94" s="55"/>
      <c r="S94" s="47">
        <f t="shared" si="14"/>
        <v>25.3</v>
      </c>
      <c r="T94" s="55"/>
      <c r="U94" s="55"/>
      <c r="V94" s="16"/>
      <c r="W94" s="50" t="str">
        <f t="shared" si="15"/>
        <v/>
      </c>
      <c r="X94" s="45"/>
      <c r="Y94" s="45">
        <v>184</v>
      </c>
      <c r="Z94" s="16"/>
      <c r="AA94" s="48">
        <f t="shared" si="16"/>
        <v>184</v>
      </c>
      <c r="AB94" s="53"/>
      <c r="AC94" s="51">
        <f t="shared" si="20"/>
        <v>61</v>
      </c>
      <c r="AD94" s="52" t="str">
        <f t="shared" si="17"/>
        <v/>
      </c>
      <c r="AE94" s="51">
        <f t="shared" si="18"/>
        <v>7.2727272727272725</v>
      </c>
      <c r="AF94" s="51" t="str">
        <f t="shared" si="19"/>
        <v/>
      </c>
      <c r="AG94" s="45"/>
      <c r="AH94" s="45"/>
      <c r="AI94" s="45"/>
      <c r="AJ94" s="45"/>
      <c r="AK94" s="45"/>
      <c r="AL94" s="45"/>
      <c r="AM94" s="45"/>
      <c r="AN94" s="45"/>
      <c r="AO94" s="45"/>
      <c r="AP94" s="53"/>
      <c r="AQ94" s="56">
        <v>12</v>
      </c>
      <c r="AR94" s="45"/>
      <c r="AS94" s="45"/>
      <c r="AT94" s="45"/>
      <c r="AU94" s="45"/>
      <c r="AV94" s="45"/>
      <c r="AW94" s="45"/>
    </row>
    <row r="95" spans="1:49" x14ac:dyDescent="0.3">
      <c r="A95" s="45">
        <v>32432</v>
      </c>
      <c r="B95" s="46">
        <v>7</v>
      </c>
      <c r="C95" s="16">
        <v>32</v>
      </c>
      <c r="D95" s="16">
        <v>1</v>
      </c>
      <c r="E95" s="45" t="s">
        <v>58</v>
      </c>
      <c r="F95" s="47" t="s">
        <v>59</v>
      </c>
      <c r="G95" s="16" t="s">
        <v>60</v>
      </c>
      <c r="H95" s="16" t="s">
        <v>61</v>
      </c>
      <c r="I95" s="16" t="s">
        <v>62</v>
      </c>
      <c r="J95" s="48" t="s">
        <v>105</v>
      </c>
      <c r="K95" s="16" t="s">
        <v>106</v>
      </c>
      <c r="L95" s="16" t="s">
        <v>85</v>
      </c>
      <c r="M95" s="16" t="s">
        <v>85</v>
      </c>
      <c r="N95" s="16" t="s">
        <v>93</v>
      </c>
      <c r="O95" s="16" t="s">
        <v>107</v>
      </c>
      <c r="P95" s="54">
        <v>43738</v>
      </c>
      <c r="Q95" s="45">
        <v>28.4</v>
      </c>
      <c r="R95" s="45"/>
      <c r="S95" s="47">
        <f t="shared" si="14"/>
        <v>28.4</v>
      </c>
      <c r="T95" s="45"/>
      <c r="U95" s="45"/>
      <c r="V95" s="16"/>
      <c r="W95" s="50" t="str">
        <f t="shared" si="15"/>
        <v/>
      </c>
      <c r="X95" s="45"/>
      <c r="Y95" s="45">
        <v>233</v>
      </c>
      <c r="Z95" s="16"/>
      <c r="AA95" s="48">
        <f t="shared" si="16"/>
        <v>233</v>
      </c>
      <c r="AB95" s="53"/>
      <c r="AC95" s="51">
        <f t="shared" si="20"/>
        <v>49</v>
      </c>
      <c r="AD95" s="52" t="str">
        <f t="shared" si="17"/>
        <v/>
      </c>
      <c r="AE95" s="51">
        <f t="shared" si="18"/>
        <v>8.204225352112676</v>
      </c>
      <c r="AF95" s="51" t="str">
        <f t="shared" si="19"/>
        <v/>
      </c>
      <c r="AG95" s="45"/>
      <c r="AH95" s="45">
        <v>1</v>
      </c>
      <c r="AI95" s="45"/>
      <c r="AJ95" s="45"/>
      <c r="AK95" s="45"/>
      <c r="AL95" s="45"/>
      <c r="AM95" s="45"/>
      <c r="AN95" s="45"/>
      <c r="AO95" s="45"/>
      <c r="AP95" s="53"/>
      <c r="AQ95" s="56">
        <v>12</v>
      </c>
      <c r="AR95" s="45"/>
      <c r="AS95" s="45"/>
      <c r="AT95" s="45"/>
      <c r="AU95" s="45"/>
      <c r="AV95" s="45"/>
      <c r="AW95" s="45"/>
    </row>
    <row r="96" spans="1:49" x14ac:dyDescent="0.3">
      <c r="A96" s="45">
        <v>37832</v>
      </c>
      <c r="B96" s="46">
        <v>8</v>
      </c>
      <c r="C96" s="16">
        <v>32</v>
      </c>
      <c r="D96" s="16">
        <v>1</v>
      </c>
      <c r="E96" s="45" t="s">
        <v>58</v>
      </c>
      <c r="F96" s="47" t="s">
        <v>59</v>
      </c>
      <c r="G96" s="16" t="s">
        <v>60</v>
      </c>
      <c r="H96" s="16" t="s">
        <v>61</v>
      </c>
      <c r="I96" s="16" t="s">
        <v>62</v>
      </c>
      <c r="J96" s="48" t="s">
        <v>105</v>
      </c>
      <c r="K96" s="16" t="s">
        <v>106</v>
      </c>
      <c r="L96" s="16" t="s">
        <v>85</v>
      </c>
      <c r="M96" s="16" t="s">
        <v>85</v>
      </c>
      <c r="N96" s="16" t="s">
        <v>93</v>
      </c>
      <c r="O96" s="16" t="s">
        <v>107</v>
      </c>
      <c r="P96" s="54">
        <v>43838</v>
      </c>
      <c r="Q96" s="45">
        <v>33.299999999999997</v>
      </c>
      <c r="R96" s="45"/>
      <c r="S96" s="47">
        <f t="shared" si="14"/>
        <v>33.299999999999997</v>
      </c>
      <c r="T96" s="45"/>
      <c r="U96" s="45"/>
      <c r="V96" s="16"/>
      <c r="W96" s="50" t="str">
        <f t="shared" si="15"/>
        <v/>
      </c>
      <c r="X96" s="45"/>
      <c r="Y96" s="45">
        <v>288</v>
      </c>
      <c r="Z96" s="16"/>
      <c r="AA96" s="48">
        <f t="shared" si="16"/>
        <v>288</v>
      </c>
      <c r="AB96" s="53"/>
      <c r="AC96" s="51">
        <f t="shared" si="20"/>
        <v>55</v>
      </c>
      <c r="AD96" s="52" t="str">
        <f t="shared" si="17"/>
        <v/>
      </c>
      <c r="AE96" s="51">
        <f t="shared" si="18"/>
        <v>8.6486486486486491</v>
      </c>
      <c r="AF96" s="51" t="str">
        <f t="shared" si="19"/>
        <v/>
      </c>
      <c r="AG96" s="45"/>
      <c r="AH96" s="45"/>
      <c r="AI96" s="45"/>
      <c r="AJ96" s="45"/>
      <c r="AK96" s="45"/>
      <c r="AL96" s="45"/>
      <c r="AM96" s="45"/>
      <c r="AN96" s="45"/>
      <c r="AO96" s="45"/>
      <c r="AP96" s="53"/>
      <c r="AQ96" s="56">
        <v>12</v>
      </c>
      <c r="AR96" s="45"/>
      <c r="AS96" s="45"/>
      <c r="AT96" s="45"/>
      <c r="AU96" s="45"/>
      <c r="AV96" s="45"/>
      <c r="AW96" s="45"/>
    </row>
    <row r="97" spans="1:49" x14ac:dyDescent="0.3">
      <c r="A97" s="45">
        <v>43232</v>
      </c>
      <c r="B97" s="46">
        <v>9</v>
      </c>
      <c r="C97" s="16">
        <v>32</v>
      </c>
      <c r="D97" s="16">
        <v>1</v>
      </c>
      <c r="E97" s="45" t="s">
        <v>58</v>
      </c>
      <c r="F97" s="47" t="s">
        <v>59</v>
      </c>
      <c r="G97" s="16" t="s">
        <v>60</v>
      </c>
      <c r="H97" s="16" t="s">
        <v>61</v>
      </c>
      <c r="I97" s="16" t="s">
        <v>62</v>
      </c>
      <c r="J97" s="48" t="s">
        <v>105</v>
      </c>
      <c r="K97" s="16" t="s">
        <v>106</v>
      </c>
      <c r="L97" s="16" t="s">
        <v>85</v>
      </c>
      <c r="M97" s="16" t="s">
        <v>85</v>
      </c>
      <c r="N97" s="16" t="s">
        <v>93</v>
      </c>
      <c r="O97" s="16" t="s">
        <v>107</v>
      </c>
      <c r="P97" s="54">
        <v>43900</v>
      </c>
      <c r="Q97" s="45"/>
      <c r="R97" s="45"/>
      <c r="S97" s="60">
        <f>W97/(0.00064*AA97+0.4)</f>
        <v>45.325685654008439</v>
      </c>
      <c r="T97" s="45" t="s">
        <v>96</v>
      </c>
      <c r="U97" s="45">
        <v>27.5</v>
      </c>
      <c r="V97" s="16"/>
      <c r="W97" s="50">
        <f t="shared" si="15"/>
        <v>27.5</v>
      </c>
      <c r="X97" s="45"/>
      <c r="Y97" s="45">
        <v>323</v>
      </c>
      <c r="Z97" s="16"/>
      <c r="AA97" s="48">
        <f t="shared" si="16"/>
        <v>323</v>
      </c>
      <c r="AB97" s="53"/>
      <c r="AC97" s="51">
        <f t="shared" si="20"/>
        <v>35</v>
      </c>
      <c r="AD97" s="52" t="str">
        <f t="shared" si="17"/>
        <v/>
      </c>
      <c r="AE97" s="51" t="str">
        <f t="shared" si="18"/>
        <v/>
      </c>
      <c r="AF97" s="51">
        <f t="shared" si="19"/>
        <v>11.745454545454546</v>
      </c>
      <c r="AG97" s="45"/>
      <c r="AH97" s="45"/>
      <c r="AI97" s="45"/>
      <c r="AJ97" s="45"/>
      <c r="AK97" s="45"/>
      <c r="AL97" s="45"/>
      <c r="AM97" s="45"/>
      <c r="AN97" s="45"/>
      <c r="AO97" s="45"/>
      <c r="AP97" s="53"/>
      <c r="AQ97" s="56">
        <v>12</v>
      </c>
      <c r="AR97" s="45"/>
      <c r="AS97" s="45"/>
      <c r="AT97" s="45"/>
      <c r="AU97" s="45"/>
      <c r="AV97" s="45"/>
      <c r="AW97" s="45"/>
    </row>
    <row r="98" spans="1:49" x14ac:dyDescent="0.3">
      <c r="A98" s="45">
        <v>48632</v>
      </c>
      <c r="B98" s="46">
        <v>10</v>
      </c>
      <c r="C98" s="16">
        <v>32</v>
      </c>
      <c r="D98" s="16">
        <v>1</v>
      </c>
      <c r="E98" s="45" t="s">
        <v>58</v>
      </c>
      <c r="F98" s="47" t="s">
        <v>59</v>
      </c>
      <c r="G98" s="16" t="s">
        <v>60</v>
      </c>
      <c r="H98" s="16" t="s">
        <v>61</v>
      </c>
      <c r="I98" s="16" t="s">
        <v>62</v>
      </c>
      <c r="J98" s="48" t="s">
        <v>105</v>
      </c>
      <c r="K98" s="16" t="s">
        <v>106</v>
      </c>
      <c r="L98" s="16" t="s">
        <v>85</v>
      </c>
      <c r="M98" s="16" t="s">
        <v>85</v>
      </c>
      <c r="N98" s="16" t="s">
        <v>93</v>
      </c>
      <c r="O98" s="16" t="s">
        <v>107</v>
      </c>
      <c r="P98" s="54">
        <v>43998</v>
      </c>
      <c r="Q98" s="45"/>
      <c r="R98" s="45"/>
      <c r="S98" s="60">
        <f t="shared" ref="S98:S99" si="21">W98/(0.00064*AA98+0.4)</f>
        <v>54.259950248756219</v>
      </c>
      <c r="T98" s="45" t="s">
        <v>96</v>
      </c>
      <c r="U98" s="45">
        <v>34.9</v>
      </c>
      <c r="V98" s="16"/>
      <c r="W98" s="50">
        <f t="shared" si="15"/>
        <v>34.9</v>
      </c>
      <c r="X98" s="45"/>
      <c r="Y98" s="45">
        <v>380</v>
      </c>
      <c r="Z98" s="16"/>
      <c r="AA98" s="48">
        <f t="shared" si="16"/>
        <v>380</v>
      </c>
      <c r="AB98" s="53"/>
      <c r="AC98" s="51">
        <f t="shared" si="20"/>
        <v>57</v>
      </c>
      <c r="AD98" s="52" t="str">
        <f t="shared" si="17"/>
        <v/>
      </c>
      <c r="AE98" s="51" t="str">
        <f t="shared" si="18"/>
        <v/>
      </c>
      <c r="AF98" s="51">
        <f t="shared" si="19"/>
        <v>10.888252148997134</v>
      </c>
      <c r="AG98" s="45"/>
      <c r="AH98" s="45"/>
      <c r="AI98" s="45"/>
      <c r="AJ98" s="45"/>
      <c r="AK98" s="45"/>
      <c r="AL98" s="45"/>
      <c r="AM98" s="45"/>
      <c r="AN98" s="45"/>
      <c r="AO98" s="45"/>
      <c r="AP98" s="53"/>
      <c r="AQ98" s="56">
        <v>12</v>
      </c>
      <c r="AR98" s="45"/>
      <c r="AS98" s="45"/>
      <c r="AT98" s="45"/>
      <c r="AU98" s="45"/>
      <c r="AV98" s="45"/>
      <c r="AW98" s="45"/>
    </row>
    <row r="99" spans="1:49" x14ac:dyDescent="0.3">
      <c r="A99" s="45">
        <v>54032</v>
      </c>
      <c r="B99" s="46">
        <v>11</v>
      </c>
      <c r="C99" s="16">
        <v>32</v>
      </c>
      <c r="D99" s="16">
        <v>1</v>
      </c>
      <c r="E99" s="45" t="s">
        <v>58</v>
      </c>
      <c r="F99" s="47" t="s">
        <v>59</v>
      </c>
      <c r="G99" s="16" t="s">
        <v>60</v>
      </c>
      <c r="H99" s="16" t="s">
        <v>61</v>
      </c>
      <c r="I99" s="16" t="s">
        <v>62</v>
      </c>
      <c r="J99" s="48" t="s">
        <v>105</v>
      </c>
      <c r="K99" s="16" t="s">
        <v>106</v>
      </c>
      <c r="L99" s="16" t="s">
        <v>85</v>
      </c>
      <c r="M99" s="16" t="s">
        <v>85</v>
      </c>
      <c r="N99" s="16" t="s">
        <v>93</v>
      </c>
      <c r="O99" s="16" t="s">
        <v>107</v>
      </c>
      <c r="P99" s="54">
        <v>44088</v>
      </c>
      <c r="Q99" s="45"/>
      <c r="R99" s="45"/>
      <c r="S99" s="60">
        <f t="shared" si="21"/>
        <v>58.59375</v>
      </c>
      <c r="T99" s="45" t="s">
        <v>96</v>
      </c>
      <c r="U99" s="45">
        <v>39</v>
      </c>
      <c r="V99" s="16"/>
      <c r="W99" s="50">
        <f t="shared" si="15"/>
        <v>39</v>
      </c>
      <c r="X99" s="45"/>
      <c r="Y99" s="45">
        <v>415</v>
      </c>
      <c r="Z99" s="16"/>
      <c r="AA99" s="48">
        <f t="shared" si="16"/>
        <v>415</v>
      </c>
      <c r="AB99" s="53"/>
      <c r="AC99" s="51">
        <f t="shared" si="20"/>
        <v>35</v>
      </c>
      <c r="AD99" s="52" t="str">
        <f t="shared" si="17"/>
        <v/>
      </c>
      <c r="AE99" s="51" t="str">
        <f t="shared" si="18"/>
        <v/>
      </c>
      <c r="AF99" s="51">
        <f t="shared" si="19"/>
        <v>10.641025641025641</v>
      </c>
      <c r="AG99" s="45"/>
      <c r="AH99" s="45"/>
      <c r="AI99" s="45"/>
      <c r="AJ99" s="45"/>
      <c r="AK99" s="45"/>
      <c r="AL99" s="45"/>
      <c r="AM99" s="45"/>
      <c r="AN99" s="45"/>
      <c r="AO99" s="45"/>
      <c r="AP99" s="53"/>
      <c r="AQ99" s="56">
        <v>12</v>
      </c>
      <c r="AR99" s="45"/>
      <c r="AS99" s="45"/>
      <c r="AT99" s="45"/>
      <c r="AU99" s="45"/>
      <c r="AV99" s="45"/>
      <c r="AW99" s="45"/>
    </row>
    <row r="100" spans="1:49" x14ac:dyDescent="0.3">
      <c r="A100" s="45">
        <v>59432</v>
      </c>
      <c r="B100" s="46">
        <v>12</v>
      </c>
      <c r="C100" s="45">
        <v>32</v>
      </c>
      <c r="D100" s="45">
        <v>1</v>
      </c>
      <c r="E100" s="45" t="s">
        <v>58</v>
      </c>
      <c r="F100" s="57" t="s">
        <v>59</v>
      </c>
      <c r="G100" s="45" t="s">
        <v>60</v>
      </c>
      <c r="H100" s="45" t="s">
        <v>61</v>
      </c>
      <c r="I100" s="45" t="s">
        <v>62</v>
      </c>
      <c r="J100" s="58" t="s">
        <v>105</v>
      </c>
      <c r="K100" s="45" t="s">
        <v>106</v>
      </c>
      <c r="L100" s="45" t="s">
        <v>85</v>
      </c>
      <c r="M100" s="45" t="s">
        <v>85</v>
      </c>
      <c r="N100" s="45" t="s">
        <v>93</v>
      </c>
      <c r="O100" s="45" t="s">
        <v>107</v>
      </c>
      <c r="P100" s="59">
        <v>44180</v>
      </c>
      <c r="Q100" s="45">
        <v>53.7</v>
      </c>
      <c r="R100" s="45"/>
      <c r="S100" s="47">
        <f t="shared" ref="S100:S112" si="22">IF(ISBLANK(Q100),"",Q100)</f>
        <v>53.7</v>
      </c>
      <c r="T100" s="45"/>
      <c r="U100" s="45">
        <v>42.2</v>
      </c>
      <c r="V100" s="16"/>
      <c r="W100" s="50">
        <f t="shared" si="15"/>
        <v>42.2</v>
      </c>
      <c r="X100" s="45"/>
      <c r="Y100" s="45">
        <v>455</v>
      </c>
      <c r="Z100" s="16"/>
      <c r="AA100" s="48">
        <f t="shared" si="16"/>
        <v>455</v>
      </c>
      <c r="AB100" s="53"/>
      <c r="AC100" s="51">
        <f t="shared" si="20"/>
        <v>40</v>
      </c>
      <c r="AD100" s="52">
        <f t="shared" si="17"/>
        <v>0.78584729981378032</v>
      </c>
      <c r="AE100" s="51">
        <f t="shared" si="18"/>
        <v>8.4729981378026071</v>
      </c>
      <c r="AF100" s="45">
        <f t="shared" si="19"/>
        <v>10.781990521327014</v>
      </c>
      <c r="AG100" s="45">
        <v>1</v>
      </c>
      <c r="AH100" s="45">
        <v>1</v>
      </c>
      <c r="AI100" s="45">
        <v>0</v>
      </c>
      <c r="AJ100" s="45"/>
      <c r="AK100" s="45"/>
      <c r="AL100" s="45"/>
      <c r="AM100" s="45"/>
      <c r="AN100" s="45"/>
      <c r="AO100" s="45" t="s">
        <v>68</v>
      </c>
      <c r="AP100" s="53"/>
      <c r="AQ100" s="56">
        <v>12</v>
      </c>
      <c r="AR100" s="45"/>
      <c r="AS100" s="45" t="s">
        <v>75</v>
      </c>
      <c r="AT100" s="45" t="s">
        <v>108</v>
      </c>
      <c r="AU100" s="45"/>
      <c r="AV100" s="45"/>
      <c r="AW100" s="45"/>
    </row>
    <row r="101" spans="1:49" x14ac:dyDescent="0.3">
      <c r="A101" s="45">
        <v>22</v>
      </c>
      <c r="B101" s="46">
        <v>1</v>
      </c>
      <c r="C101" s="16">
        <v>22</v>
      </c>
      <c r="D101" s="16">
        <v>1</v>
      </c>
      <c r="E101" s="16" t="s">
        <v>58</v>
      </c>
      <c r="F101" s="47" t="s">
        <v>59</v>
      </c>
      <c r="G101" s="16" t="s">
        <v>60</v>
      </c>
      <c r="H101" s="16" t="s">
        <v>61</v>
      </c>
      <c r="I101" s="16" t="s">
        <v>62</v>
      </c>
      <c r="J101" s="48" t="s">
        <v>109</v>
      </c>
      <c r="K101" s="16" t="s">
        <v>101</v>
      </c>
      <c r="L101" s="16" t="s">
        <v>65</v>
      </c>
      <c r="M101" s="16" t="s">
        <v>65</v>
      </c>
      <c r="N101" s="16" t="s">
        <v>66</v>
      </c>
      <c r="O101" s="16" t="s">
        <v>110</v>
      </c>
      <c r="P101" s="49">
        <v>43096</v>
      </c>
      <c r="Q101" s="16">
        <v>4</v>
      </c>
      <c r="R101" s="16"/>
      <c r="S101" s="47">
        <f t="shared" si="22"/>
        <v>4</v>
      </c>
      <c r="T101" s="16"/>
      <c r="U101" s="16"/>
      <c r="V101" s="16"/>
      <c r="W101" s="50" t="str">
        <f t="shared" si="15"/>
        <v/>
      </c>
      <c r="X101" s="16"/>
      <c r="Y101" s="16">
        <v>57.5</v>
      </c>
      <c r="Z101" s="16"/>
      <c r="AA101" s="48">
        <f t="shared" si="16"/>
        <v>57.5</v>
      </c>
      <c r="AB101" s="16"/>
      <c r="AC101" s="51"/>
      <c r="AD101" s="52" t="str">
        <f t="shared" si="17"/>
        <v/>
      </c>
      <c r="AE101" s="51">
        <f t="shared" si="18"/>
        <v>14.375</v>
      </c>
      <c r="AF101" s="51" t="str">
        <f t="shared" si="19"/>
        <v/>
      </c>
      <c r="AG101" s="45"/>
      <c r="AH101" s="45"/>
      <c r="AI101" s="51"/>
      <c r="AJ101" s="51"/>
      <c r="AK101" s="51"/>
      <c r="AL101" s="51"/>
      <c r="AM101" s="51"/>
      <c r="AN101" s="51"/>
      <c r="AO101" s="51"/>
      <c r="AP101" s="53"/>
      <c r="AQ101" s="53"/>
      <c r="AR101" s="45"/>
      <c r="AS101" s="45"/>
      <c r="AT101" s="45"/>
      <c r="AU101" s="45"/>
      <c r="AV101" s="45"/>
      <c r="AW101" s="45"/>
    </row>
    <row r="102" spans="1:49" x14ac:dyDescent="0.3">
      <c r="A102" s="45">
        <v>5422</v>
      </c>
      <c r="B102" s="46">
        <v>2</v>
      </c>
      <c r="C102" s="16">
        <v>22</v>
      </c>
      <c r="D102" s="16">
        <v>1</v>
      </c>
      <c r="E102" s="16" t="s">
        <v>58</v>
      </c>
      <c r="F102" s="47" t="s">
        <v>59</v>
      </c>
      <c r="G102" s="16" t="s">
        <v>60</v>
      </c>
      <c r="H102" s="16" t="s">
        <v>61</v>
      </c>
      <c r="I102" s="16" t="s">
        <v>62</v>
      </c>
      <c r="J102" s="48" t="s">
        <v>109</v>
      </c>
      <c r="K102" s="16" t="s">
        <v>101</v>
      </c>
      <c r="L102" s="16" t="s">
        <v>65</v>
      </c>
      <c r="M102" s="16" t="s">
        <v>65</v>
      </c>
      <c r="N102" s="16" t="s">
        <v>66</v>
      </c>
      <c r="O102" s="16" t="s">
        <v>110</v>
      </c>
      <c r="P102" s="54">
        <v>43159</v>
      </c>
      <c r="Q102" s="45">
        <v>4.4800000000000004</v>
      </c>
      <c r="R102" s="45"/>
      <c r="S102" s="47">
        <f t="shared" si="22"/>
        <v>4.4800000000000004</v>
      </c>
      <c r="T102" s="45"/>
      <c r="U102" s="45"/>
      <c r="V102" s="16"/>
      <c r="W102" s="50" t="str">
        <f t="shared" si="15"/>
        <v/>
      </c>
      <c r="X102" s="45"/>
      <c r="Y102" s="45">
        <v>55</v>
      </c>
      <c r="Z102" s="16"/>
      <c r="AA102" s="48">
        <f t="shared" si="16"/>
        <v>55</v>
      </c>
      <c r="AB102" s="53"/>
      <c r="AC102" s="51">
        <f>IF(AA102="","",AA102-AA101)</f>
        <v>-2.5</v>
      </c>
      <c r="AD102" s="52" t="str">
        <f t="shared" si="17"/>
        <v/>
      </c>
      <c r="AE102" s="51">
        <f t="shared" si="18"/>
        <v>12.276785714285714</v>
      </c>
      <c r="AF102" s="51" t="str">
        <f t="shared" si="19"/>
        <v/>
      </c>
      <c r="AG102" s="45"/>
      <c r="AH102" s="45"/>
      <c r="AI102" s="51"/>
      <c r="AJ102" s="51"/>
      <c r="AK102" s="51"/>
      <c r="AL102" s="51"/>
      <c r="AM102" s="51"/>
      <c r="AN102" s="51"/>
      <c r="AO102" s="51"/>
      <c r="AP102" s="53"/>
      <c r="AQ102" s="53"/>
      <c r="AR102" s="45"/>
      <c r="AS102" s="45"/>
      <c r="AT102" s="45"/>
      <c r="AU102" s="45"/>
      <c r="AV102" s="45"/>
      <c r="AW102" s="45"/>
    </row>
    <row r="103" spans="1:49" x14ac:dyDescent="0.3">
      <c r="A103" s="45">
        <v>10822</v>
      </c>
      <c r="B103" s="46">
        <v>3</v>
      </c>
      <c r="C103" s="16">
        <v>22</v>
      </c>
      <c r="D103" s="16">
        <v>1</v>
      </c>
      <c r="E103" s="16" t="s">
        <v>58</v>
      </c>
      <c r="F103" s="47" t="s">
        <v>59</v>
      </c>
      <c r="G103" s="16" t="s">
        <v>60</v>
      </c>
      <c r="H103" s="16" t="s">
        <v>61</v>
      </c>
      <c r="I103" s="16" t="s">
        <v>62</v>
      </c>
      <c r="J103" s="48" t="s">
        <v>109</v>
      </c>
      <c r="K103" s="16" t="s">
        <v>101</v>
      </c>
      <c r="L103" s="16" t="s">
        <v>65</v>
      </c>
      <c r="M103" s="16" t="s">
        <v>65</v>
      </c>
      <c r="N103" s="16" t="s">
        <v>66</v>
      </c>
      <c r="O103" s="16" t="s">
        <v>110</v>
      </c>
      <c r="P103" s="54">
        <v>43299</v>
      </c>
      <c r="Q103" s="45">
        <v>6</v>
      </c>
      <c r="R103" s="45"/>
      <c r="S103" s="47">
        <f t="shared" si="22"/>
        <v>6</v>
      </c>
      <c r="T103" s="45"/>
      <c r="U103" s="45"/>
      <c r="V103" s="16"/>
      <c r="W103" s="50" t="str">
        <f t="shared" si="15"/>
        <v/>
      </c>
      <c r="X103" s="45"/>
      <c r="Y103" s="45">
        <v>63</v>
      </c>
      <c r="Z103" s="16"/>
      <c r="AA103" s="48">
        <f t="shared" si="16"/>
        <v>63</v>
      </c>
      <c r="AB103" s="53"/>
      <c r="AC103" s="51">
        <f t="shared" ref="AC103:AC112" si="23">IF(AA103="","",AA103-AA102)</f>
        <v>8</v>
      </c>
      <c r="AD103" s="52" t="str">
        <f t="shared" si="17"/>
        <v/>
      </c>
      <c r="AE103" s="51">
        <f t="shared" si="18"/>
        <v>10.5</v>
      </c>
      <c r="AF103" s="51" t="str">
        <f t="shared" si="19"/>
        <v/>
      </c>
      <c r="AG103" s="45"/>
      <c r="AH103" s="45"/>
      <c r="AI103" s="51"/>
      <c r="AJ103" s="51"/>
      <c r="AK103" s="51"/>
      <c r="AL103" s="51"/>
      <c r="AM103" s="51"/>
      <c r="AN103" s="51"/>
      <c r="AO103" s="51"/>
      <c r="AP103" s="53"/>
      <c r="AQ103" s="53"/>
      <c r="AR103" s="45"/>
      <c r="AS103" s="45"/>
      <c r="AT103" s="45"/>
      <c r="AU103" s="45"/>
      <c r="AV103" s="45"/>
      <c r="AW103" s="45"/>
    </row>
    <row r="104" spans="1:49" x14ac:dyDescent="0.3">
      <c r="A104" s="45">
        <v>16222</v>
      </c>
      <c r="B104" s="46">
        <v>4</v>
      </c>
      <c r="C104" s="16">
        <v>22</v>
      </c>
      <c r="D104" s="16">
        <v>1</v>
      </c>
      <c r="E104" s="16" t="s">
        <v>58</v>
      </c>
      <c r="F104" s="47" t="s">
        <v>59</v>
      </c>
      <c r="G104" s="16" t="s">
        <v>60</v>
      </c>
      <c r="H104" s="16" t="s">
        <v>61</v>
      </c>
      <c r="I104" s="16" t="s">
        <v>62</v>
      </c>
      <c r="J104" s="48" t="s">
        <v>109</v>
      </c>
      <c r="K104" s="16" t="s">
        <v>101</v>
      </c>
      <c r="L104" s="16" t="s">
        <v>65</v>
      </c>
      <c r="M104" s="16" t="s">
        <v>65</v>
      </c>
      <c r="N104" s="16" t="s">
        <v>66</v>
      </c>
      <c r="O104" s="16" t="s">
        <v>110</v>
      </c>
      <c r="P104" s="54">
        <v>43398</v>
      </c>
      <c r="Q104" s="45">
        <v>11.2</v>
      </c>
      <c r="R104" s="45"/>
      <c r="S104" s="47">
        <f t="shared" si="22"/>
        <v>11.2</v>
      </c>
      <c r="T104" s="45"/>
      <c r="U104" s="45"/>
      <c r="V104" s="16"/>
      <c r="W104" s="50" t="str">
        <f t="shared" si="15"/>
        <v/>
      </c>
      <c r="X104" s="45"/>
      <c r="Y104" s="45">
        <v>74</v>
      </c>
      <c r="Z104" s="16"/>
      <c r="AA104" s="48">
        <f t="shared" si="16"/>
        <v>74</v>
      </c>
      <c r="AB104" s="53"/>
      <c r="AC104" s="51">
        <f t="shared" si="23"/>
        <v>11</v>
      </c>
      <c r="AD104" s="52" t="str">
        <f t="shared" si="17"/>
        <v/>
      </c>
      <c r="AE104" s="51">
        <f t="shared" si="18"/>
        <v>6.6071428571428577</v>
      </c>
      <c r="AF104" s="51" t="str">
        <f t="shared" si="19"/>
        <v/>
      </c>
      <c r="AG104" s="45"/>
      <c r="AH104" s="45"/>
      <c r="AI104" s="51"/>
      <c r="AJ104" s="51"/>
      <c r="AK104" s="51"/>
      <c r="AL104" s="51"/>
      <c r="AM104" s="51"/>
      <c r="AN104" s="51"/>
      <c r="AO104" s="51"/>
      <c r="AP104" s="53"/>
      <c r="AQ104" s="53"/>
      <c r="AR104" s="45"/>
      <c r="AS104" s="45"/>
      <c r="AT104" s="45"/>
      <c r="AU104" s="45"/>
      <c r="AV104" s="45"/>
      <c r="AW104" s="45"/>
    </row>
    <row r="105" spans="1:49" x14ac:dyDescent="0.3">
      <c r="A105" s="45">
        <v>21622</v>
      </c>
      <c r="B105" s="46">
        <v>5</v>
      </c>
      <c r="C105" s="16">
        <v>22</v>
      </c>
      <c r="D105" s="16">
        <v>1</v>
      </c>
      <c r="E105" s="16" t="s">
        <v>58</v>
      </c>
      <c r="F105" s="47" t="s">
        <v>59</v>
      </c>
      <c r="G105" s="16" t="s">
        <v>60</v>
      </c>
      <c r="H105" s="16" t="s">
        <v>61</v>
      </c>
      <c r="I105" s="16" t="s">
        <v>62</v>
      </c>
      <c r="J105" s="48" t="s">
        <v>109</v>
      </c>
      <c r="K105" s="16" t="s">
        <v>101</v>
      </c>
      <c r="L105" s="16" t="s">
        <v>65</v>
      </c>
      <c r="M105" s="16" t="s">
        <v>65</v>
      </c>
      <c r="N105" s="16" t="s">
        <v>66</v>
      </c>
      <c r="O105" s="16" t="s">
        <v>110</v>
      </c>
      <c r="P105" s="54">
        <v>43509</v>
      </c>
      <c r="Q105" s="45">
        <v>18.3</v>
      </c>
      <c r="R105" s="45"/>
      <c r="S105" s="47">
        <f t="shared" si="22"/>
        <v>18.3</v>
      </c>
      <c r="T105" s="45"/>
      <c r="U105" s="45"/>
      <c r="V105" s="16"/>
      <c r="W105" s="50" t="str">
        <f t="shared" si="15"/>
        <v/>
      </c>
      <c r="X105" s="45"/>
      <c r="Y105" s="45">
        <v>84</v>
      </c>
      <c r="Z105" s="16"/>
      <c r="AA105" s="48">
        <f t="shared" si="16"/>
        <v>84</v>
      </c>
      <c r="AB105" s="53"/>
      <c r="AC105" s="51">
        <f t="shared" si="23"/>
        <v>10</v>
      </c>
      <c r="AD105" s="52" t="str">
        <f t="shared" si="17"/>
        <v/>
      </c>
      <c r="AE105" s="51">
        <f t="shared" si="18"/>
        <v>4.5901639344262293</v>
      </c>
      <c r="AF105" s="51" t="str">
        <f t="shared" si="19"/>
        <v/>
      </c>
      <c r="AG105" s="45"/>
      <c r="AH105" s="45"/>
      <c r="AI105" s="51"/>
      <c r="AJ105" s="51"/>
      <c r="AK105" s="51"/>
      <c r="AL105" s="51"/>
      <c r="AM105" s="51"/>
      <c r="AN105" s="51"/>
      <c r="AO105" s="51"/>
      <c r="AP105" s="53"/>
      <c r="AQ105" s="53"/>
      <c r="AR105" s="45"/>
      <c r="AS105" s="45"/>
      <c r="AT105" s="45"/>
      <c r="AU105" s="45"/>
      <c r="AV105" s="45"/>
      <c r="AW105" s="45"/>
    </row>
    <row r="106" spans="1:49" x14ac:dyDescent="0.3">
      <c r="A106" s="45">
        <v>27022</v>
      </c>
      <c r="B106" s="46">
        <v>6</v>
      </c>
      <c r="C106" s="16">
        <v>22</v>
      </c>
      <c r="D106" s="16">
        <v>1</v>
      </c>
      <c r="E106" s="16" t="s">
        <v>58</v>
      </c>
      <c r="F106" s="47" t="s">
        <v>59</v>
      </c>
      <c r="G106" s="16" t="s">
        <v>60</v>
      </c>
      <c r="H106" s="16" t="s">
        <v>61</v>
      </c>
      <c r="I106" s="16" t="s">
        <v>62</v>
      </c>
      <c r="J106" s="48" t="s">
        <v>109</v>
      </c>
      <c r="K106" s="16" t="s">
        <v>101</v>
      </c>
      <c r="L106" s="16" t="s">
        <v>65</v>
      </c>
      <c r="M106" s="16" t="s">
        <v>65</v>
      </c>
      <c r="N106" s="16" t="s">
        <v>66</v>
      </c>
      <c r="O106" s="16" t="s">
        <v>110</v>
      </c>
      <c r="P106" s="54">
        <v>43642</v>
      </c>
      <c r="Q106" s="55">
        <v>34.1</v>
      </c>
      <c r="R106" s="55"/>
      <c r="S106" s="47">
        <f t="shared" si="22"/>
        <v>34.1</v>
      </c>
      <c r="T106" s="55"/>
      <c r="U106" s="55"/>
      <c r="V106" s="16"/>
      <c r="W106" s="50" t="str">
        <f t="shared" si="15"/>
        <v/>
      </c>
      <c r="X106" s="45"/>
      <c r="Y106" s="45">
        <v>161</v>
      </c>
      <c r="Z106" s="16"/>
      <c r="AA106" s="48">
        <f t="shared" si="16"/>
        <v>161</v>
      </c>
      <c r="AB106" s="53"/>
      <c r="AC106" s="51">
        <f t="shared" si="23"/>
        <v>77</v>
      </c>
      <c r="AD106" s="52" t="str">
        <f t="shared" si="17"/>
        <v/>
      </c>
      <c r="AE106" s="51">
        <f t="shared" si="18"/>
        <v>4.7214076246334304</v>
      </c>
      <c r="AF106" s="51" t="str">
        <f t="shared" si="19"/>
        <v/>
      </c>
      <c r="AG106" s="45"/>
      <c r="AH106" s="45"/>
      <c r="AI106" s="45"/>
      <c r="AJ106" s="45"/>
      <c r="AK106" s="45"/>
      <c r="AL106" s="45"/>
      <c r="AM106" s="45"/>
      <c r="AN106" s="45"/>
      <c r="AO106" s="45"/>
      <c r="AP106" s="53"/>
      <c r="AQ106" s="56"/>
      <c r="AR106" s="45"/>
      <c r="AS106" s="45"/>
      <c r="AT106" s="45"/>
      <c r="AU106" s="45"/>
      <c r="AV106" s="45"/>
      <c r="AW106" s="45"/>
    </row>
    <row r="107" spans="1:49" x14ac:dyDescent="0.3">
      <c r="A107" s="45">
        <v>32422</v>
      </c>
      <c r="B107" s="46">
        <v>7</v>
      </c>
      <c r="C107" s="16">
        <v>22</v>
      </c>
      <c r="D107" s="16">
        <v>1</v>
      </c>
      <c r="E107" s="45" t="s">
        <v>58</v>
      </c>
      <c r="F107" s="47" t="s">
        <v>59</v>
      </c>
      <c r="G107" s="16" t="s">
        <v>60</v>
      </c>
      <c r="H107" s="16" t="s">
        <v>61</v>
      </c>
      <c r="I107" s="16" t="s">
        <v>62</v>
      </c>
      <c r="J107" s="48" t="s">
        <v>109</v>
      </c>
      <c r="K107" s="16" t="s">
        <v>101</v>
      </c>
      <c r="L107" s="16" t="s">
        <v>65</v>
      </c>
      <c r="M107" s="16" t="s">
        <v>65</v>
      </c>
      <c r="N107" s="16" t="s">
        <v>66</v>
      </c>
      <c r="O107" s="16" t="s">
        <v>110</v>
      </c>
      <c r="P107" s="54">
        <v>43738</v>
      </c>
      <c r="Q107" s="45">
        <v>40.5</v>
      </c>
      <c r="R107" s="45"/>
      <c r="S107" s="47">
        <f t="shared" si="22"/>
        <v>40.5</v>
      </c>
      <c r="T107" s="45"/>
      <c r="U107" s="45"/>
      <c r="V107" s="16"/>
      <c r="W107" s="50" t="str">
        <f t="shared" si="15"/>
        <v/>
      </c>
      <c r="X107" s="45"/>
      <c r="Y107" s="45">
        <v>183</v>
      </c>
      <c r="Z107" s="16"/>
      <c r="AA107" s="48">
        <f t="shared" si="16"/>
        <v>183</v>
      </c>
      <c r="AB107" s="53"/>
      <c r="AC107" s="51">
        <f t="shared" si="23"/>
        <v>22</v>
      </c>
      <c r="AD107" s="52" t="str">
        <f t="shared" si="17"/>
        <v/>
      </c>
      <c r="AE107" s="51">
        <f t="shared" si="18"/>
        <v>4.5185185185185182</v>
      </c>
      <c r="AF107" s="51" t="str">
        <f t="shared" si="19"/>
        <v/>
      </c>
      <c r="AG107" s="45"/>
      <c r="AH107" s="45">
        <v>3</v>
      </c>
      <c r="AI107" s="45"/>
      <c r="AJ107" s="45"/>
      <c r="AK107" s="45"/>
      <c r="AL107" s="45"/>
      <c r="AM107" s="45"/>
      <c r="AN107" s="45"/>
      <c r="AO107" s="45"/>
      <c r="AP107" s="53"/>
      <c r="AQ107" s="56"/>
      <c r="AR107" s="45"/>
      <c r="AS107" s="45"/>
      <c r="AT107" s="45"/>
      <c r="AU107" s="45"/>
      <c r="AV107" s="45"/>
      <c r="AW107" s="45"/>
    </row>
    <row r="108" spans="1:49" x14ac:dyDescent="0.3">
      <c r="A108" s="45">
        <v>37822</v>
      </c>
      <c r="B108" s="46">
        <v>8</v>
      </c>
      <c r="C108" s="16">
        <v>22</v>
      </c>
      <c r="D108" s="16">
        <v>1</v>
      </c>
      <c r="E108" s="45" t="s">
        <v>58</v>
      </c>
      <c r="F108" s="47" t="s">
        <v>59</v>
      </c>
      <c r="G108" s="16" t="s">
        <v>60</v>
      </c>
      <c r="H108" s="16" t="s">
        <v>61</v>
      </c>
      <c r="I108" s="16" t="s">
        <v>62</v>
      </c>
      <c r="J108" s="48" t="s">
        <v>109</v>
      </c>
      <c r="K108" s="16" t="s">
        <v>101</v>
      </c>
      <c r="L108" s="16" t="s">
        <v>65</v>
      </c>
      <c r="M108" s="16" t="s">
        <v>65</v>
      </c>
      <c r="N108" s="16" t="s">
        <v>66</v>
      </c>
      <c r="O108" s="16" t="s">
        <v>110</v>
      </c>
      <c r="P108" s="54">
        <v>43838</v>
      </c>
      <c r="Q108" s="45">
        <v>49.2</v>
      </c>
      <c r="R108" s="45"/>
      <c r="S108" s="47">
        <f t="shared" si="22"/>
        <v>49.2</v>
      </c>
      <c r="T108" s="45"/>
      <c r="U108" s="45"/>
      <c r="V108" s="16"/>
      <c r="W108" s="50" t="str">
        <f t="shared" si="15"/>
        <v/>
      </c>
      <c r="X108" s="45"/>
      <c r="Y108" s="45">
        <v>230</v>
      </c>
      <c r="Z108" s="16"/>
      <c r="AA108" s="48">
        <f t="shared" si="16"/>
        <v>230</v>
      </c>
      <c r="AB108" s="53"/>
      <c r="AC108" s="51">
        <f t="shared" si="23"/>
        <v>47</v>
      </c>
      <c r="AD108" s="52" t="str">
        <f t="shared" si="17"/>
        <v/>
      </c>
      <c r="AE108" s="51">
        <f t="shared" si="18"/>
        <v>4.6747967479674797</v>
      </c>
      <c r="AF108" s="51" t="str">
        <f t="shared" si="19"/>
        <v/>
      </c>
      <c r="AG108" s="45"/>
      <c r="AH108" s="45"/>
      <c r="AI108" s="45"/>
      <c r="AJ108" s="45"/>
      <c r="AK108" s="45"/>
      <c r="AL108" s="45"/>
      <c r="AM108" s="45"/>
      <c r="AN108" s="45"/>
      <c r="AO108" s="45"/>
      <c r="AP108" s="53"/>
      <c r="AQ108" s="56"/>
      <c r="AR108" s="45"/>
      <c r="AS108" s="45"/>
      <c r="AT108" s="45"/>
      <c r="AU108" s="45"/>
      <c r="AV108" s="45"/>
      <c r="AW108" s="45"/>
    </row>
    <row r="109" spans="1:49" x14ac:dyDescent="0.3">
      <c r="A109" s="45">
        <v>43222</v>
      </c>
      <c r="B109" s="46">
        <v>9</v>
      </c>
      <c r="C109" s="16">
        <v>22</v>
      </c>
      <c r="D109" s="16">
        <v>1</v>
      </c>
      <c r="E109" s="45" t="s">
        <v>58</v>
      </c>
      <c r="F109" s="47" t="s">
        <v>59</v>
      </c>
      <c r="G109" s="16" t="s">
        <v>60</v>
      </c>
      <c r="H109" s="16" t="s">
        <v>61</v>
      </c>
      <c r="I109" s="16" t="s">
        <v>62</v>
      </c>
      <c r="J109" s="48" t="s">
        <v>109</v>
      </c>
      <c r="K109" s="16" t="s">
        <v>101</v>
      </c>
      <c r="L109" s="16" t="s">
        <v>65</v>
      </c>
      <c r="M109" s="16" t="s">
        <v>65</v>
      </c>
      <c r="N109" s="16" t="s">
        <v>66</v>
      </c>
      <c r="O109" s="16" t="s">
        <v>110</v>
      </c>
      <c r="P109" s="54">
        <v>43900</v>
      </c>
      <c r="Q109" s="45">
        <v>56</v>
      </c>
      <c r="R109" s="45"/>
      <c r="S109" s="47">
        <f t="shared" si="22"/>
        <v>56</v>
      </c>
      <c r="T109" s="45"/>
      <c r="U109" s="45">
        <v>17.7</v>
      </c>
      <c r="V109" s="16"/>
      <c r="W109" s="50">
        <f t="shared" si="15"/>
        <v>17.7</v>
      </c>
      <c r="X109" s="45"/>
      <c r="Y109" s="45">
        <v>250</v>
      </c>
      <c r="Z109" s="16"/>
      <c r="AA109" s="48">
        <f t="shared" si="16"/>
        <v>250</v>
      </c>
      <c r="AB109" s="53"/>
      <c r="AC109" s="51">
        <f t="shared" si="23"/>
        <v>20</v>
      </c>
      <c r="AD109" s="52">
        <f t="shared" si="17"/>
        <v>0.31607142857142856</v>
      </c>
      <c r="AE109" s="51">
        <f t="shared" si="18"/>
        <v>4.4642857142857144</v>
      </c>
      <c r="AF109" s="51">
        <f t="shared" si="19"/>
        <v>14.124293785310735</v>
      </c>
      <c r="AG109" s="45"/>
      <c r="AH109" s="45"/>
      <c r="AI109" s="45"/>
      <c r="AJ109" s="45"/>
      <c r="AK109" s="45"/>
      <c r="AL109" s="45"/>
      <c r="AM109" s="45"/>
      <c r="AN109" s="45"/>
      <c r="AO109" s="45"/>
      <c r="AP109" s="53"/>
      <c r="AQ109" s="56"/>
      <c r="AR109" s="45"/>
      <c r="AS109" s="45"/>
      <c r="AT109" s="45"/>
      <c r="AU109" s="45"/>
      <c r="AV109" s="45"/>
      <c r="AW109" s="45"/>
    </row>
    <row r="110" spans="1:49" x14ac:dyDescent="0.3">
      <c r="A110" s="45">
        <v>48622</v>
      </c>
      <c r="B110" s="46">
        <v>10</v>
      </c>
      <c r="C110" s="16">
        <v>22</v>
      </c>
      <c r="D110" s="16">
        <v>1</v>
      </c>
      <c r="E110" s="45" t="s">
        <v>58</v>
      </c>
      <c r="F110" s="47" t="s">
        <v>59</v>
      </c>
      <c r="G110" s="16" t="s">
        <v>60</v>
      </c>
      <c r="H110" s="16" t="s">
        <v>61</v>
      </c>
      <c r="I110" s="16" t="s">
        <v>62</v>
      </c>
      <c r="J110" s="48" t="s">
        <v>109</v>
      </c>
      <c r="K110" s="16" t="s">
        <v>101</v>
      </c>
      <c r="L110" s="16" t="s">
        <v>65</v>
      </c>
      <c r="M110" s="16" t="s">
        <v>65</v>
      </c>
      <c r="N110" s="16" t="s">
        <v>66</v>
      </c>
      <c r="O110" s="16" t="s">
        <v>110</v>
      </c>
      <c r="P110" s="54">
        <v>43998</v>
      </c>
      <c r="Q110" s="45"/>
      <c r="R110" s="45"/>
      <c r="S110" s="61">
        <f>(SLOPE(Q109:Q112,P109:P112)*P110+INTERCEPT(Q109:Q112,P109:P112))</f>
        <v>60.830000000000382</v>
      </c>
      <c r="T110" s="45" t="s">
        <v>77</v>
      </c>
      <c r="U110" s="45">
        <v>23.2</v>
      </c>
      <c r="V110" s="16"/>
      <c r="W110" s="50">
        <f t="shared" si="15"/>
        <v>23.2</v>
      </c>
      <c r="X110" s="45"/>
      <c r="Y110" s="45">
        <v>290</v>
      </c>
      <c r="Z110" s="16"/>
      <c r="AA110" s="48">
        <f t="shared" si="16"/>
        <v>290</v>
      </c>
      <c r="AB110" s="53"/>
      <c r="AC110" s="51">
        <f t="shared" si="23"/>
        <v>40</v>
      </c>
      <c r="AD110" s="52" t="str">
        <f t="shared" si="17"/>
        <v/>
      </c>
      <c r="AE110" s="51" t="str">
        <f t="shared" si="18"/>
        <v/>
      </c>
      <c r="AF110" s="51">
        <f t="shared" si="19"/>
        <v>12.5</v>
      </c>
      <c r="AG110" s="45"/>
      <c r="AH110" s="45"/>
      <c r="AI110" s="45"/>
      <c r="AJ110" s="45"/>
      <c r="AK110" s="45"/>
      <c r="AL110" s="45"/>
      <c r="AM110" s="45"/>
      <c r="AN110" s="45"/>
      <c r="AO110" s="45"/>
      <c r="AP110" s="53"/>
      <c r="AQ110" s="56"/>
      <c r="AR110" s="45"/>
      <c r="AS110" s="45"/>
      <c r="AT110" s="45"/>
      <c r="AU110" s="45"/>
      <c r="AV110" s="45"/>
      <c r="AW110" s="45"/>
    </row>
    <row r="111" spans="1:49" x14ac:dyDescent="0.3">
      <c r="A111" s="45">
        <v>54022</v>
      </c>
      <c r="B111" s="46">
        <v>11</v>
      </c>
      <c r="C111" s="16">
        <v>22</v>
      </c>
      <c r="D111" s="16">
        <v>1</v>
      </c>
      <c r="E111" s="45" t="s">
        <v>58</v>
      </c>
      <c r="F111" s="47" t="s">
        <v>59</v>
      </c>
      <c r="G111" s="16" t="s">
        <v>60</v>
      </c>
      <c r="H111" s="16" t="s">
        <v>61</v>
      </c>
      <c r="I111" s="16" t="s">
        <v>62</v>
      </c>
      <c r="J111" s="48" t="s">
        <v>109</v>
      </c>
      <c r="K111" s="16" t="s">
        <v>101</v>
      </c>
      <c r="L111" s="16" t="s">
        <v>65</v>
      </c>
      <c r="M111" s="16" t="s">
        <v>65</v>
      </c>
      <c r="N111" s="16" t="s">
        <v>66</v>
      </c>
      <c r="O111" s="16" t="s">
        <v>110</v>
      </c>
      <c r="P111" s="54">
        <v>44088</v>
      </c>
      <c r="Q111" s="45"/>
      <c r="R111" s="45"/>
      <c r="S111" s="61">
        <f>(SLOPE(Q109:Q112,P109:P112)*P111+INTERCEPT(Q109:Q112,P109:P112))</f>
        <v>65.265714285714239</v>
      </c>
      <c r="T111" s="45" t="s">
        <v>77</v>
      </c>
      <c r="U111" s="45">
        <v>26.9</v>
      </c>
      <c r="V111" s="16"/>
      <c r="W111" s="50">
        <f t="shared" si="15"/>
        <v>26.9</v>
      </c>
      <c r="X111" s="45"/>
      <c r="Y111" s="45">
        <v>310</v>
      </c>
      <c r="Z111" s="16"/>
      <c r="AA111" s="48">
        <f t="shared" si="16"/>
        <v>310</v>
      </c>
      <c r="AB111" s="53"/>
      <c r="AC111" s="51">
        <f t="shared" si="23"/>
        <v>20</v>
      </c>
      <c r="AD111" s="52" t="str">
        <f t="shared" si="17"/>
        <v/>
      </c>
      <c r="AE111" s="51" t="str">
        <f t="shared" si="18"/>
        <v/>
      </c>
      <c r="AF111" s="51">
        <f t="shared" si="19"/>
        <v>11.524163568773234</v>
      </c>
      <c r="AG111" s="45"/>
      <c r="AH111" s="45"/>
      <c r="AI111" s="45"/>
      <c r="AJ111" s="45"/>
      <c r="AK111" s="45"/>
      <c r="AL111" s="45"/>
      <c r="AM111" s="45"/>
      <c r="AN111" s="45"/>
      <c r="AO111" s="45"/>
      <c r="AP111" s="53"/>
      <c r="AQ111" s="56"/>
      <c r="AR111" s="45"/>
      <c r="AS111" s="45"/>
      <c r="AT111" s="45"/>
      <c r="AU111" s="45"/>
      <c r="AV111" s="45"/>
      <c r="AW111" s="45"/>
    </row>
    <row r="112" spans="1:49" x14ac:dyDescent="0.3">
      <c r="A112" s="45">
        <v>59422</v>
      </c>
      <c r="B112" s="46">
        <v>12</v>
      </c>
      <c r="C112" s="45">
        <v>22</v>
      </c>
      <c r="D112" s="45">
        <v>1</v>
      </c>
      <c r="E112" s="45" t="s">
        <v>58</v>
      </c>
      <c r="F112" s="57" t="s">
        <v>59</v>
      </c>
      <c r="G112" s="45" t="s">
        <v>60</v>
      </c>
      <c r="H112" s="45" t="s">
        <v>61</v>
      </c>
      <c r="I112" s="45" t="s">
        <v>62</v>
      </c>
      <c r="J112" s="58" t="s">
        <v>109</v>
      </c>
      <c r="K112" s="45" t="s">
        <v>101</v>
      </c>
      <c r="L112" s="45" t="s">
        <v>65</v>
      </c>
      <c r="M112" s="45" t="s">
        <v>65</v>
      </c>
      <c r="N112" s="45" t="s">
        <v>66</v>
      </c>
      <c r="O112" s="45" t="s">
        <v>110</v>
      </c>
      <c r="P112" s="59">
        <v>44180</v>
      </c>
      <c r="Q112" s="45">
        <v>69.8</v>
      </c>
      <c r="R112" s="45"/>
      <c r="S112" s="47">
        <f t="shared" si="22"/>
        <v>69.8</v>
      </c>
      <c r="T112" s="45"/>
      <c r="U112" s="45">
        <v>29.7</v>
      </c>
      <c r="V112" s="16"/>
      <c r="W112" s="50">
        <f t="shared" si="15"/>
        <v>29.7</v>
      </c>
      <c r="X112" s="45"/>
      <c r="Y112" s="45">
        <v>374</v>
      </c>
      <c r="Z112" s="16"/>
      <c r="AA112" s="48">
        <f t="shared" si="16"/>
        <v>374</v>
      </c>
      <c r="AB112" s="53"/>
      <c r="AC112" s="51">
        <f t="shared" si="23"/>
        <v>64</v>
      </c>
      <c r="AD112" s="52">
        <f t="shared" si="17"/>
        <v>0.42550143266475643</v>
      </c>
      <c r="AE112" s="51">
        <f t="shared" si="18"/>
        <v>5.3581661891117482</v>
      </c>
      <c r="AF112" s="45">
        <f t="shared" si="19"/>
        <v>12.592592592592593</v>
      </c>
      <c r="AG112" s="45">
        <v>13</v>
      </c>
      <c r="AH112" s="45">
        <v>5</v>
      </c>
      <c r="AI112" s="45">
        <v>8</v>
      </c>
      <c r="AJ112" s="45"/>
      <c r="AK112" s="45"/>
      <c r="AL112" s="45"/>
      <c r="AM112" s="45"/>
      <c r="AN112" s="45"/>
      <c r="AO112" s="45"/>
      <c r="AP112" s="53"/>
      <c r="AQ112" s="56"/>
      <c r="AR112" s="45"/>
      <c r="AS112" s="45"/>
      <c r="AT112" s="45"/>
      <c r="AU112" s="45"/>
      <c r="AV112" s="45"/>
      <c r="AW112" s="45"/>
    </row>
    <row r="113" spans="1:49" x14ac:dyDescent="0.3">
      <c r="A113" s="11">
        <v>56</v>
      </c>
      <c r="B113" s="11">
        <v>1</v>
      </c>
      <c r="C113" s="12">
        <v>56</v>
      </c>
      <c r="D113" s="12">
        <v>1</v>
      </c>
      <c r="E113" s="12" t="s">
        <v>79</v>
      </c>
      <c r="F113" s="12" t="s">
        <v>59</v>
      </c>
      <c r="G113" s="12" t="s">
        <v>60</v>
      </c>
      <c r="H113" s="12" t="s">
        <v>61</v>
      </c>
      <c r="I113" s="12" t="s">
        <v>62</v>
      </c>
      <c r="J113" s="12" t="s">
        <v>73</v>
      </c>
      <c r="K113" s="12" t="s">
        <v>64</v>
      </c>
      <c r="L113" s="12" t="s">
        <v>65</v>
      </c>
      <c r="M113" s="12" t="s">
        <v>65</v>
      </c>
      <c r="N113" s="12" t="s">
        <v>66</v>
      </c>
      <c r="O113" s="12" t="s">
        <v>81</v>
      </c>
      <c r="P113" s="13">
        <v>43089</v>
      </c>
      <c r="Q113" s="12">
        <v>1</v>
      </c>
      <c r="R113" s="12"/>
      <c r="S113" s="12">
        <v>1</v>
      </c>
      <c r="T113" s="12"/>
      <c r="U113" s="12"/>
      <c r="V113" s="12"/>
      <c r="W113" s="12"/>
      <c r="X113" s="12"/>
      <c r="Y113" s="12">
        <v>5.4</v>
      </c>
      <c r="Z113" s="12"/>
      <c r="AA113" s="12">
        <v>5.4</v>
      </c>
      <c r="AB113" s="12"/>
      <c r="AC113" s="12"/>
      <c r="AD113" s="12"/>
      <c r="AE113" s="12">
        <v>5.4</v>
      </c>
      <c r="AF113" s="12"/>
      <c r="AG113" s="11"/>
      <c r="AH113" s="11"/>
      <c r="AI113" s="12"/>
      <c r="AJ113" s="12" t="s">
        <v>68</v>
      </c>
      <c r="AK113" s="12"/>
      <c r="AL113" s="12"/>
      <c r="AM113" s="12"/>
      <c r="AN113" s="12"/>
      <c r="AO113" s="12"/>
      <c r="AP113" s="12"/>
      <c r="AQ113" s="12">
        <v>10</v>
      </c>
      <c r="AR113" s="12"/>
      <c r="AS113" s="12"/>
      <c r="AT113" s="11"/>
      <c r="AU113" s="11"/>
      <c r="AV113" s="11"/>
      <c r="AW113" s="11"/>
    </row>
    <row r="114" spans="1:49" x14ac:dyDescent="0.3">
      <c r="A114" s="14">
        <v>5456</v>
      </c>
      <c r="B114" s="15">
        <v>2</v>
      </c>
      <c r="C114" s="16">
        <v>56</v>
      </c>
      <c r="D114" s="16">
        <v>1</v>
      </c>
      <c r="E114" s="12" t="s">
        <v>79</v>
      </c>
      <c r="F114" s="17" t="s">
        <v>59</v>
      </c>
      <c r="G114" s="16" t="s">
        <v>60</v>
      </c>
      <c r="H114" s="16" t="s">
        <v>61</v>
      </c>
      <c r="I114" s="16" t="s">
        <v>62</v>
      </c>
      <c r="J114" s="18" t="s">
        <v>73</v>
      </c>
      <c r="K114" s="16" t="s">
        <v>64</v>
      </c>
      <c r="L114" s="16" t="s">
        <v>65</v>
      </c>
      <c r="M114" s="16" t="s">
        <v>65</v>
      </c>
      <c r="N114" s="16" t="s">
        <v>66</v>
      </c>
      <c r="O114" s="12" t="s">
        <v>81</v>
      </c>
      <c r="P114" s="19">
        <v>43159</v>
      </c>
      <c r="Q114" s="14">
        <v>1.33</v>
      </c>
      <c r="R114" s="14"/>
      <c r="S114" s="17">
        <v>1.33</v>
      </c>
      <c r="T114" s="14"/>
      <c r="U114" s="14"/>
      <c r="V114" s="16"/>
      <c r="W114" s="20"/>
      <c r="X114" s="14"/>
      <c r="Y114" s="14">
        <v>5.2</v>
      </c>
      <c r="Z114" s="16"/>
      <c r="AA114" s="18">
        <v>5.2</v>
      </c>
      <c r="AB114" s="16"/>
      <c r="AC114" s="16">
        <v>-0.2</v>
      </c>
      <c r="AD114" s="16"/>
      <c r="AE114" s="16">
        <v>3.91</v>
      </c>
      <c r="AF114" s="16"/>
      <c r="AG114" s="14"/>
      <c r="AH114" s="14"/>
      <c r="AI114" s="16"/>
      <c r="AJ114" s="16"/>
      <c r="AK114" s="16"/>
      <c r="AL114" s="16"/>
      <c r="AM114" s="16"/>
      <c r="AN114" s="16"/>
      <c r="AO114" s="16"/>
      <c r="AP114" s="16"/>
      <c r="AQ114" s="16">
        <v>10</v>
      </c>
      <c r="AR114" s="14"/>
      <c r="AS114" s="14"/>
      <c r="AT114" s="14"/>
      <c r="AU114" s="14"/>
      <c r="AV114" s="14"/>
      <c r="AW114" s="14"/>
    </row>
    <row r="115" spans="1:49" x14ac:dyDescent="0.3">
      <c r="A115" s="14">
        <v>10856</v>
      </c>
      <c r="B115" s="15">
        <v>3</v>
      </c>
      <c r="C115" s="16">
        <v>56</v>
      </c>
      <c r="D115" s="16">
        <v>1</v>
      </c>
      <c r="E115" s="12" t="s">
        <v>79</v>
      </c>
      <c r="F115" s="17" t="s">
        <v>59</v>
      </c>
      <c r="G115" s="16" t="s">
        <v>60</v>
      </c>
      <c r="H115" s="16" t="s">
        <v>61</v>
      </c>
      <c r="I115" s="16" t="s">
        <v>62</v>
      </c>
      <c r="J115" s="18" t="s">
        <v>73</v>
      </c>
      <c r="K115" s="16" t="s">
        <v>64</v>
      </c>
      <c r="L115" s="16" t="s">
        <v>65</v>
      </c>
      <c r="M115" s="16" t="s">
        <v>65</v>
      </c>
      <c r="N115" s="16" t="s">
        <v>66</v>
      </c>
      <c r="O115" s="12" t="s">
        <v>81</v>
      </c>
      <c r="P115" s="19">
        <v>43299</v>
      </c>
      <c r="Q115" s="14">
        <v>1.8</v>
      </c>
      <c r="R115" s="14"/>
      <c r="S115" s="17">
        <v>1.8</v>
      </c>
      <c r="T115" s="14"/>
      <c r="U115" s="14"/>
      <c r="V115" s="16"/>
      <c r="W115" s="20"/>
      <c r="X115" s="14"/>
      <c r="Y115" s="14">
        <v>6</v>
      </c>
      <c r="Z115" s="16"/>
      <c r="AA115" s="18">
        <v>6</v>
      </c>
      <c r="AB115" s="16"/>
      <c r="AC115" s="16">
        <v>0.8</v>
      </c>
      <c r="AD115" s="16"/>
      <c r="AE115" s="16">
        <v>3.33</v>
      </c>
      <c r="AF115" s="16"/>
      <c r="AG115" s="14"/>
      <c r="AH115" s="14"/>
      <c r="AI115" s="16"/>
      <c r="AJ115" s="16" t="s">
        <v>68</v>
      </c>
      <c r="AK115" s="16"/>
      <c r="AL115" s="16"/>
      <c r="AM115" s="16"/>
      <c r="AN115" s="16"/>
      <c r="AO115" s="16"/>
      <c r="AP115" s="16"/>
      <c r="AQ115" s="16">
        <v>10</v>
      </c>
      <c r="AR115" s="14"/>
      <c r="AS115" s="14"/>
      <c r="AT115" s="14"/>
      <c r="AU115" s="14"/>
      <c r="AV115" s="14"/>
      <c r="AW115" s="14"/>
    </row>
    <row r="116" spans="1:49" x14ac:dyDescent="0.3">
      <c r="A116" s="14">
        <v>16256</v>
      </c>
      <c r="B116" s="15">
        <v>4</v>
      </c>
      <c r="C116" s="16">
        <v>56</v>
      </c>
      <c r="D116" s="16">
        <v>1</v>
      </c>
      <c r="E116" s="12" t="s">
        <v>79</v>
      </c>
      <c r="F116" s="17" t="s">
        <v>59</v>
      </c>
      <c r="G116" s="16" t="s">
        <v>60</v>
      </c>
      <c r="H116" s="16" t="s">
        <v>61</v>
      </c>
      <c r="I116" s="16" t="s">
        <v>62</v>
      </c>
      <c r="J116" s="18" t="s">
        <v>73</v>
      </c>
      <c r="K116" s="16" t="s">
        <v>64</v>
      </c>
      <c r="L116" s="16" t="s">
        <v>65</v>
      </c>
      <c r="M116" s="16" t="s">
        <v>65</v>
      </c>
      <c r="N116" s="16" t="s">
        <v>66</v>
      </c>
      <c r="O116" s="12" t="s">
        <v>81</v>
      </c>
      <c r="P116" s="19">
        <v>43398</v>
      </c>
      <c r="Q116" s="14">
        <v>1.5</v>
      </c>
      <c r="R116" s="14"/>
      <c r="S116" s="17">
        <v>1.5</v>
      </c>
      <c r="T116" s="14"/>
      <c r="U116" s="14"/>
      <c r="V116" s="16"/>
      <c r="W116" s="20"/>
      <c r="X116" s="14"/>
      <c r="Y116" s="14">
        <v>7</v>
      </c>
      <c r="Z116" s="16"/>
      <c r="AA116" s="18">
        <v>7</v>
      </c>
      <c r="AB116" s="16"/>
      <c r="AC116" s="16">
        <v>1</v>
      </c>
      <c r="AD116" s="16"/>
      <c r="AE116" s="16">
        <v>4.67</v>
      </c>
      <c r="AF116" s="16"/>
      <c r="AG116" s="14"/>
      <c r="AH116" s="14"/>
      <c r="AI116" s="16"/>
      <c r="AJ116" s="16" t="s">
        <v>68</v>
      </c>
      <c r="AK116" s="16"/>
      <c r="AL116" s="16"/>
      <c r="AM116" s="16"/>
      <c r="AN116" s="16"/>
      <c r="AO116" s="16"/>
      <c r="AP116" s="16"/>
      <c r="AQ116" s="16">
        <v>10</v>
      </c>
      <c r="AR116" s="14"/>
      <c r="AS116" s="14"/>
      <c r="AT116" s="14"/>
      <c r="AU116" s="14"/>
      <c r="AV116" s="14"/>
      <c r="AW116" s="14"/>
    </row>
    <row r="117" spans="1:49" x14ac:dyDescent="0.3">
      <c r="A117" s="14">
        <v>21656</v>
      </c>
      <c r="B117" s="15">
        <v>5</v>
      </c>
      <c r="C117" s="16">
        <v>56</v>
      </c>
      <c r="D117" s="16">
        <v>1</v>
      </c>
      <c r="E117" s="12" t="s">
        <v>79</v>
      </c>
      <c r="F117" s="17" t="s">
        <v>59</v>
      </c>
      <c r="G117" s="16" t="s">
        <v>60</v>
      </c>
      <c r="H117" s="16" t="s">
        <v>61</v>
      </c>
      <c r="I117" s="16" t="s">
        <v>62</v>
      </c>
      <c r="J117" s="18" t="s">
        <v>73</v>
      </c>
      <c r="K117" s="16" t="s">
        <v>64</v>
      </c>
      <c r="L117" s="16" t="s">
        <v>65</v>
      </c>
      <c r="M117" s="16" t="s">
        <v>65</v>
      </c>
      <c r="N117" s="16" t="s">
        <v>66</v>
      </c>
      <c r="O117" s="12" t="s">
        <v>81</v>
      </c>
      <c r="P117" s="19">
        <v>43509</v>
      </c>
      <c r="Q117" s="14">
        <v>2.2000000000000002</v>
      </c>
      <c r="R117" s="14"/>
      <c r="S117" s="17">
        <v>2.2000000000000002</v>
      </c>
      <c r="T117" s="14"/>
      <c r="U117" s="14"/>
      <c r="V117" s="16"/>
      <c r="W117" s="20"/>
      <c r="X117" s="14"/>
      <c r="Y117" s="14">
        <v>7</v>
      </c>
      <c r="Z117" s="16"/>
      <c r="AA117" s="18">
        <v>7</v>
      </c>
      <c r="AB117" s="16"/>
      <c r="AC117" s="16">
        <v>0</v>
      </c>
      <c r="AD117" s="16"/>
      <c r="AE117" s="16">
        <v>3.18</v>
      </c>
      <c r="AF117" s="16"/>
      <c r="AG117" s="14"/>
      <c r="AH117" s="14"/>
      <c r="AI117" s="16"/>
      <c r="AJ117" s="16"/>
      <c r="AK117" s="16"/>
      <c r="AL117" s="16"/>
      <c r="AM117" s="16"/>
      <c r="AN117" s="16"/>
      <c r="AO117" s="16"/>
      <c r="AP117" s="16"/>
      <c r="AQ117" s="16">
        <v>10</v>
      </c>
      <c r="AR117" s="14"/>
      <c r="AS117" s="14"/>
      <c r="AT117" s="14"/>
      <c r="AU117" s="14"/>
      <c r="AV117" s="14"/>
      <c r="AW117" s="14"/>
    </row>
    <row r="118" spans="1:49" x14ac:dyDescent="0.3">
      <c r="A118" s="14">
        <v>27056</v>
      </c>
      <c r="B118" s="15">
        <v>6</v>
      </c>
      <c r="C118" s="16">
        <v>56</v>
      </c>
      <c r="D118" s="16">
        <v>1</v>
      </c>
      <c r="E118" s="12" t="s">
        <v>79</v>
      </c>
      <c r="F118" s="17" t="s">
        <v>59</v>
      </c>
      <c r="G118" s="16" t="s">
        <v>60</v>
      </c>
      <c r="H118" s="16" t="s">
        <v>61</v>
      </c>
      <c r="I118" s="16" t="s">
        <v>62</v>
      </c>
      <c r="J118" s="18" t="s">
        <v>73</v>
      </c>
      <c r="K118" s="16" t="s">
        <v>64</v>
      </c>
      <c r="L118" s="16" t="s">
        <v>65</v>
      </c>
      <c r="M118" s="16" t="s">
        <v>65</v>
      </c>
      <c r="N118" s="16" t="s">
        <v>66</v>
      </c>
      <c r="O118" s="12" t="s">
        <v>81</v>
      </c>
      <c r="P118" s="19">
        <v>43642</v>
      </c>
      <c r="Q118" s="21">
        <v>2.8</v>
      </c>
      <c r="R118" s="21"/>
      <c r="S118" s="17">
        <v>2.8</v>
      </c>
      <c r="T118" s="21"/>
      <c r="U118" s="21"/>
      <c r="V118" s="16"/>
      <c r="W118" s="20"/>
      <c r="X118" s="14"/>
      <c r="Y118" s="14">
        <v>8</v>
      </c>
      <c r="Z118" s="16"/>
      <c r="AA118" s="18">
        <v>8</v>
      </c>
      <c r="AB118" s="16"/>
      <c r="AC118" s="16">
        <v>1</v>
      </c>
      <c r="AD118" s="16"/>
      <c r="AE118" s="16">
        <v>2.86</v>
      </c>
      <c r="AF118" s="16"/>
      <c r="AG118" s="14"/>
      <c r="AH118" s="14"/>
      <c r="AI118" s="14"/>
      <c r="AJ118" s="14"/>
      <c r="AK118" s="14"/>
      <c r="AL118" s="14"/>
      <c r="AM118" s="14"/>
      <c r="AN118" s="14"/>
      <c r="AO118" s="14"/>
      <c r="AP118" s="16"/>
      <c r="AQ118" s="14">
        <v>10</v>
      </c>
      <c r="AR118" s="14"/>
      <c r="AS118" s="14"/>
      <c r="AT118" s="14"/>
      <c r="AU118" s="14"/>
      <c r="AV118" s="14"/>
      <c r="AW118" s="14"/>
    </row>
    <row r="119" spans="1:49" x14ac:dyDescent="0.3">
      <c r="A119" s="14">
        <v>32456</v>
      </c>
      <c r="B119" s="15">
        <v>7</v>
      </c>
      <c r="C119" s="16">
        <v>56</v>
      </c>
      <c r="D119" s="16">
        <v>1</v>
      </c>
      <c r="E119" s="12" t="s">
        <v>79</v>
      </c>
      <c r="F119" s="17" t="s">
        <v>59</v>
      </c>
      <c r="G119" s="16" t="s">
        <v>60</v>
      </c>
      <c r="H119" s="16" t="s">
        <v>61</v>
      </c>
      <c r="I119" s="16" t="s">
        <v>62</v>
      </c>
      <c r="J119" s="18" t="s">
        <v>73</v>
      </c>
      <c r="K119" s="16" t="s">
        <v>64</v>
      </c>
      <c r="L119" s="16" t="s">
        <v>65</v>
      </c>
      <c r="M119" s="16" t="s">
        <v>65</v>
      </c>
      <c r="N119" s="16" t="s">
        <v>66</v>
      </c>
      <c r="O119" s="12" t="s">
        <v>81</v>
      </c>
      <c r="P119" s="19">
        <v>43738</v>
      </c>
      <c r="Q119" s="14">
        <v>2.7</v>
      </c>
      <c r="R119" s="14"/>
      <c r="S119" s="17">
        <v>2.7</v>
      </c>
      <c r="T119" s="14"/>
      <c r="U119" s="14"/>
      <c r="V119" s="16"/>
      <c r="W119" s="20"/>
      <c r="X119" s="14"/>
      <c r="Y119" s="14">
        <v>8</v>
      </c>
      <c r="Z119" s="16"/>
      <c r="AA119" s="18">
        <v>8</v>
      </c>
      <c r="AB119" s="16"/>
      <c r="AC119" s="16">
        <v>0</v>
      </c>
      <c r="AD119" s="16"/>
      <c r="AE119" s="16">
        <v>2.96</v>
      </c>
      <c r="AF119" s="16"/>
      <c r="AG119" s="14"/>
      <c r="AH119" s="14">
        <v>1</v>
      </c>
      <c r="AI119" s="14"/>
      <c r="AJ119" s="14"/>
      <c r="AK119" s="14"/>
      <c r="AL119" s="14"/>
      <c r="AM119" s="14"/>
      <c r="AN119" s="14"/>
      <c r="AO119" s="14"/>
      <c r="AP119" s="16"/>
      <c r="AQ119" s="14">
        <v>10</v>
      </c>
      <c r="AR119" s="14"/>
      <c r="AS119" s="14"/>
      <c r="AT119" s="14"/>
      <c r="AU119" s="14"/>
      <c r="AV119" s="14"/>
      <c r="AW119" s="14"/>
    </row>
    <row r="120" spans="1:49" x14ac:dyDescent="0.3">
      <c r="A120" s="14">
        <v>37856</v>
      </c>
      <c r="B120" s="15">
        <v>8</v>
      </c>
      <c r="C120" s="16">
        <v>56</v>
      </c>
      <c r="D120" s="16">
        <v>1</v>
      </c>
      <c r="E120" s="12" t="s">
        <v>79</v>
      </c>
      <c r="F120" s="17" t="s">
        <v>59</v>
      </c>
      <c r="G120" s="16" t="s">
        <v>60</v>
      </c>
      <c r="H120" s="16" t="s">
        <v>61</v>
      </c>
      <c r="I120" s="16" t="s">
        <v>62</v>
      </c>
      <c r="J120" s="18" t="s">
        <v>73</v>
      </c>
      <c r="K120" s="16" t="s">
        <v>64</v>
      </c>
      <c r="L120" s="16" t="s">
        <v>65</v>
      </c>
      <c r="M120" s="16" t="s">
        <v>65</v>
      </c>
      <c r="N120" s="16" t="s">
        <v>66</v>
      </c>
      <c r="O120" s="12" t="s">
        <v>81</v>
      </c>
      <c r="P120" s="19">
        <v>43838</v>
      </c>
      <c r="Q120" s="14">
        <v>3.1</v>
      </c>
      <c r="R120" s="14"/>
      <c r="S120" s="17">
        <v>3.1</v>
      </c>
      <c r="T120" s="14"/>
      <c r="U120" s="14"/>
      <c r="V120" s="16"/>
      <c r="W120" s="20"/>
      <c r="X120" s="14"/>
      <c r="Y120" s="14">
        <v>8</v>
      </c>
      <c r="Z120" s="16"/>
      <c r="AA120" s="18">
        <v>8</v>
      </c>
      <c r="AB120" s="16"/>
      <c r="AC120" s="16">
        <v>0</v>
      </c>
      <c r="AD120" s="16"/>
      <c r="AE120" s="16">
        <v>2.58</v>
      </c>
      <c r="AF120" s="16"/>
      <c r="AG120" s="14"/>
      <c r="AH120" s="14"/>
      <c r="AI120" s="14"/>
      <c r="AJ120" s="14"/>
      <c r="AK120" s="14"/>
      <c r="AL120" s="14"/>
      <c r="AM120" s="14"/>
      <c r="AN120" s="14"/>
      <c r="AO120" s="14"/>
      <c r="AP120" s="16"/>
      <c r="AQ120" s="14">
        <v>10</v>
      </c>
      <c r="AR120" s="14"/>
      <c r="AS120" s="14"/>
      <c r="AT120" s="14"/>
      <c r="AU120" s="14"/>
      <c r="AV120" s="14"/>
      <c r="AW120" s="14"/>
    </row>
    <row r="121" spans="1:49" x14ac:dyDescent="0.3">
      <c r="A121" s="14">
        <v>43256</v>
      </c>
      <c r="B121" s="15">
        <v>9</v>
      </c>
      <c r="C121" s="16">
        <v>56</v>
      </c>
      <c r="D121" s="16">
        <v>1</v>
      </c>
      <c r="E121" s="12" t="s">
        <v>79</v>
      </c>
      <c r="F121" s="17" t="s">
        <v>59</v>
      </c>
      <c r="G121" s="16" t="s">
        <v>60</v>
      </c>
      <c r="H121" s="16" t="s">
        <v>61</v>
      </c>
      <c r="I121" s="16" t="s">
        <v>62</v>
      </c>
      <c r="J121" s="18" t="s">
        <v>73</v>
      </c>
      <c r="K121" s="16" t="s">
        <v>64</v>
      </c>
      <c r="L121" s="16" t="s">
        <v>65</v>
      </c>
      <c r="M121" s="16" t="s">
        <v>65</v>
      </c>
      <c r="N121" s="16" t="s">
        <v>66</v>
      </c>
      <c r="O121" s="12" t="s">
        <v>81</v>
      </c>
      <c r="P121" s="19">
        <v>43900</v>
      </c>
      <c r="Q121" s="14">
        <v>3.1</v>
      </c>
      <c r="R121" s="14"/>
      <c r="S121" s="17">
        <v>3.1</v>
      </c>
      <c r="T121" s="14"/>
      <c r="U121" s="14"/>
      <c r="V121" s="16"/>
      <c r="W121" s="20"/>
      <c r="X121" s="14"/>
      <c r="Y121" s="14">
        <v>8</v>
      </c>
      <c r="Z121" s="16"/>
      <c r="AA121" s="18">
        <v>8</v>
      </c>
      <c r="AB121" s="16"/>
      <c r="AC121" s="16">
        <v>0</v>
      </c>
      <c r="AD121" s="16"/>
      <c r="AE121" s="16">
        <v>2.58</v>
      </c>
      <c r="AF121" s="16"/>
      <c r="AG121" s="14"/>
      <c r="AH121" s="14"/>
      <c r="AI121" s="14"/>
      <c r="AJ121" s="14"/>
      <c r="AK121" s="14"/>
      <c r="AL121" s="14"/>
      <c r="AM121" s="16"/>
      <c r="AN121" s="14" t="s">
        <v>68</v>
      </c>
      <c r="AO121" s="14"/>
      <c r="AP121" s="16"/>
      <c r="AQ121" s="14">
        <v>10</v>
      </c>
      <c r="AR121" s="14"/>
      <c r="AS121" s="14" t="s">
        <v>74</v>
      </c>
      <c r="AT121" s="14"/>
      <c r="AU121" s="14"/>
      <c r="AV121" s="14"/>
      <c r="AW121" s="14"/>
    </row>
    <row r="122" spans="1:49" x14ac:dyDescent="0.3">
      <c r="A122" s="14">
        <v>48656</v>
      </c>
      <c r="B122" s="15">
        <v>10</v>
      </c>
      <c r="C122" s="16">
        <v>56</v>
      </c>
      <c r="D122" s="16">
        <v>1</v>
      </c>
      <c r="E122" s="12" t="s">
        <v>79</v>
      </c>
      <c r="F122" s="17" t="s">
        <v>59</v>
      </c>
      <c r="G122" s="16" t="s">
        <v>60</v>
      </c>
      <c r="H122" s="16" t="s">
        <v>61</v>
      </c>
      <c r="I122" s="16" t="s">
        <v>62</v>
      </c>
      <c r="J122" s="18" t="s">
        <v>73</v>
      </c>
      <c r="K122" s="16" t="s">
        <v>64</v>
      </c>
      <c r="L122" s="16" t="s">
        <v>65</v>
      </c>
      <c r="M122" s="16" t="s">
        <v>65</v>
      </c>
      <c r="N122" s="16" t="s">
        <v>66</v>
      </c>
      <c r="O122" s="12" t="s">
        <v>81</v>
      </c>
      <c r="P122" s="19">
        <v>43998</v>
      </c>
      <c r="Q122" s="14"/>
      <c r="R122" s="14"/>
      <c r="S122" s="17"/>
      <c r="T122" s="14"/>
      <c r="U122" s="14"/>
      <c r="V122" s="16"/>
      <c r="W122" s="20"/>
      <c r="X122" s="14"/>
      <c r="Y122" s="14"/>
      <c r="Z122" s="16"/>
      <c r="AA122" s="18"/>
      <c r="AB122" s="16"/>
      <c r="AC122" s="16"/>
      <c r="AD122" s="16"/>
      <c r="AE122" s="16"/>
      <c r="AF122" s="16"/>
      <c r="AG122" s="14"/>
      <c r="AH122" s="14"/>
      <c r="AI122" s="14"/>
      <c r="AJ122" s="14"/>
      <c r="AK122" s="14"/>
      <c r="AL122" s="14"/>
      <c r="AM122" s="14"/>
      <c r="AN122" s="14"/>
      <c r="AO122" s="14" t="s">
        <v>68</v>
      </c>
      <c r="AP122" s="16" t="s">
        <v>68</v>
      </c>
      <c r="AQ122" s="14">
        <v>10</v>
      </c>
      <c r="AR122" s="14"/>
      <c r="AS122" s="14" t="s">
        <v>75</v>
      </c>
      <c r="AT122" s="14"/>
      <c r="AU122" s="14"/>
      <c r="AV122" s="14"/>
      <c r="AW122" s="14"/>
    </row>
    <row r="123" spans="1:49" x14ac:dyDescent="0.3">
      <c r="A123" s="14">
        <v>54056</v>
      </c>
      <c r="B123" s="15">
        <v>11</v>
      </c>
      <c r="C123" s="16">
        <v>56</v>
      </c>
      <c r="D123" s="16">
        <v>1</v>
      </c>
      <c r="E123" s="12" t="s">
        <v>79</v>
      </c>
      <c r="F123" s="17" t="s">
        <v>59</v>
      </c>
      <c r="G123" s="16" t="s">
        <v>60</v>
      </c>
      <c r="H123" s="16" t="s">
        <v>61</v>
      </c>
      <c r="I123" s="16" t="s">
        <v>62</v>
      </c>
      <c r="J123" s="18" t="s">
        <v>73</v>
      </c>
      <c r="K123" s="16" t="s">
        <v>64</v>
      </c>
      <c r="L123" s="16" t="s">
        <v>65</v>
      </c>
      <c r="M123" s="16" t="s">
        <v>65</v>
      </c>
      <c r="N123" s="16" t="s">
        <v>66</v>
      </c>
      <c r="O123" s="12" t="s">
        <v>81</v>
      </c>
      <c r="P123" s="19">
        <v>44088</v>
      </c>
      <c r="Q123" s="14"/>
      <c r="R123" s="14"/>
      <c r="S123" s="17"/>
      <c r="T123" s="14"/>
      <c r="U123" s="14"/>
      <c r="V123" s="16"/>
      <c r="W123" s="20"/>
      <c r="X123" s="14"/>
      <c r="Y123" s="14"/>
      <c r="Z123" s="16"/>
      <c r="AA123" s="18"/>
      <c r="AB123" s="16"/>
      <c r="AC123" s="16"/>
      <c r="AD123" s="16"/>
      <c r="AE123" s="16"/>
      <c r="AF123" s="16"/>
      <c r="AG123" s="14"/>
      <c r="AH123" s="14"/>
      <c r="AI123" s="14"/>
      <c r="AJ123" s="14"/>
      <c r="AK123" s="14"/>
      <c r="AL123" s="14"/>
      <c r="AM123" s="14"/>
      <c r="AN123" s="14"/>
      <c r="AO123" s="14"/>
      <c r="AP123" s="16" t="s">
        <v>68</v>
      </c>
      <c r="AQ123" s="14">
        <v>10</v>
      </c>
      <c r="AR123" s="14"/>
      <c r="AS123" s="14"/>
      <c r="AT123" s="14"/>
      <c r="AU123" s="14"/>
      <c r="AV123" s="14"/>
      <c r="AW123" s="14"/>
    </row>
    <row r="124" spans="1:49" x14ac:dyDescent="0.3">
      <c r="A124" s="14">
        <v>59456</v>
      </c>
      <c r="B124" s="15">
        <v>12</v>
      </c>
      <c r="C124" s="14">
        <v>56</v>
      </c>
      <c r="D124" s="14">
        <v>1</v>
      </c>
      <c r="E124" s="12" t="s">
        <v>79</v>
      </c>
      <c r="F124" s="23" t="s">
        <v>59</v>
      </c>
      <c r="G124" s="14" t="s">
        <v>60</v>
      </c>
      <c r="H124" s="14" t="s">
        <v>61</v>
      </c>
      <c r="I124" s="14" t="s">
        <v>62</v>
      </c>
      <c r="J124" s="24" t="s">
        <v>73</v>
      </c>
      <c r="K124" s="14" t="s">
        <v>64</v>
      </c>
      <c r="L124" s="14" t="s">
        <v>65</v>
      </c>
      <c r="M124" s="14" t="s">
        <v>65</v>
      </c>
      <c r="N124" s="14" t="s">
        <v>66</v>
      </c>
      <c r="O124" s="12" t="s">
        <v>81</v>
      </c>
      <c r="P124" s="14" t="s">
        <v>72</v>
      </c>
      <c r="Q124" s="14"/>
      <c r="R124" s="14"/>
      <c r="S124" s="17"/>
      <c r="T124" s="14"/>
      <c r="U124" s="14"/>
      <c r="V124" s="16"/>
      <c r="W124" s="20"/>
      <c r="X124" s="14"/>
      <c r="Y124" s="14"/>
      <c r="Z124" s="16"/>
      <c r="AA124" s="18"/>
      <c r="AB124" s="16"/>
      <c r="AC124" s="16"/>
      <c r="AD124" s="16"/>
      <c r="AE124" s="16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6" t="s">
        <v>68</v>
      </c>
      <c r="AQ124" s="14">
        <v>10</v>
      </c>
      <c r="AR124" s="14"/>
      <c r="AS124" s="14"/>
      <c r="AT124" s="14"/>
      <c r="AU124" s="14"/>
      <c r="AV124" s="14"/>
      <c r="AW124" s="14"/>
    </row>
    <row r="125" spans="1:49" x14ac:dyDescent="0.3">
      <c r="A125" s="11">
        <v>68</v>
      </c>
      <c r="B125" s="11">
        <v>1</v>
      </c>
      <c r="C125" s="12">
        <v>68</v>
      </c>
      <c r="D125" s="12">
        <v>1</v>
      </c>
      <c r="E125" s="12" t="s">
        <v>80</v>
      </c>
      <c r="F125" s="12" t="s">
        <v>59</v>
      </c>
      <c r="G125" s="12" t="s">
        <v>60</v>
      </c>
      <c r="H125" s="12" t="s">
        <v>61</v>
      </c>
      <c r="I125" s="12" t="s">
        <v>62</v>
      </c>
      <c r="J125" s="12" t="s">
        <v>76</v>
      </c>
      <c r="K125" s="12" t="s">
        <v>64</v>
      </c>
      <c r="L125" s="12" t="s">
        <v>65</v>
      </c>
      <c r="M125" s="12" t="s">
        <v>65</v>
      </c>
      <c r="N125" s="12" t="s">
        <v>66</v>
      </c>
      <c r="O125" s="12" t="s">
        <v>82</v>
      </c>
      <c r="P125" s="13">
        <v>43089</v>
      </c>
      <c r="Q125" s="12">
        <v>1</v>
      </c>
      <c r="R125" s="12"/>
      <c r="S125" s="12">
        <v>1</v>
      </c>
      <c r="T125" s="12"/>
      <c r="U125" s="12"/>
      <c r="V125" s="12"/>
      <c r="W125" s="12"/>
      <c r="X125" s="12"/>
      <c r="Y125" s="12">
        <v>7.5</v>
      </c>
      <c r="Z125" s="12"/>
      <c r="AA125" s="12">
        <v>7.5</v>
      </c>
      <c r="AB125" s="12"/>
      <c r="AC125" s="12"/>
      <c r="AD125" s="12"/>
      <c r="AE125" s="12">
        <v>7.5</v>
      </c>
      <c r="AF125" s="12"/>
      <c r="AG125" s="11"/>
      <c r="AH125" s="11"/>
      <c r="AI125" s="12"/>
      <c r="AJ125" s="12" t="s">
        <v>68</v>
      </c>
      <c r="AK125" s="12"/>
      <c r="AL125" s="12"/>
      <c r="AM125" s="12"/>
      <c r="AN125" s="12"/>
      <c r="AO125" s="12"/>
      <c r="AP125" s="12"/>
      <c r="AQ125" s="12">
        <v>11</v>
      </c>
      <c r="AR125" s="12"/>
      <c r="AS125" s="12"/>
      <c r="AT125" s="11"/>
      <c r="AU125" s="11"/>
      <c r="AV125" s="11"/>
      <c r="AW125" s="11"/>
    </row>
    <row r="126" spans="1:49" x14ac:dyDescent="0.3">
      <c r="A126" s="14">
        <v>5468</v>
      </c>
      <c r="B126" s="15">
        <v>2</v>
      </c>
      <c r="C126" s="16">
        <v>68</v>
      </c>
      <c r="D126" s="16">
        <v>1</v>
      </c>
      <c r="E126" s="12" t="s">
        <v>80</v>
      </c>
      <c r="F126" s="17" t="s">
        <v>59</v>
      </c>
      <c r="G126" s="16" t="s">
        <v>60</v>
      </c>
      <c r="H126" s="16" t="s">
        <v>61</v>
      </c>
      <c r="I126" s="16" t="s">
        <v>62</v>
      </c>
      <c r="J126" s="18" t="s">
        <v>76</v>
      </c>
      <c r="K126" s="16" t="s">
        <v>64</v>
      </c>
      <c r="L126" s="16" t="s">
        <v>65</v>
      </c>
      <c r="M126" s="16" t="s">
        <v>65</v>
      </c>
      <c r="N126" s="16" t="s">
        <v>66</v>
      </c>
      <c r="O126" s="12" t="s">
        <v>82</v>
      </c>
      <c r="P126" s="19">
        <v>43159</v>
      </c>
      <c r="Q126" s="14">
        <v>1.53</v>
      </c>
      <c r="R126" s="14"/>
      <c r="S126" s="17">
        <v>1.53</v>
      </c>
      <c r="T126" s="14"/>
      <c r="U126" s="14"/>
      <c r="V126" s="16"/>
      <c r="W126" s="20"/>
      <c r="X126" s="14"/>
      <c r="Y126" s="14">
        <v>3.4</v>
      </c>
      <c r="Z126" s="16"/>
      <c r="AA126" s="18">
        <v>3.4</v>
      </c>
      <c r="AB126" s="16"/>
      <c r="AC126" s="16">
        <v>-4.0999999999999996</v>
      </c>
      <c r="AD126" s="16"/>
      <c r="AE126" s="16">
        <v>2.2200000000000002</v>
      </c>
      <c r="AF126" s="16"/>
      <c r="AG126" s="14"/>
      <c r="AH126" s="14"/>
      <c r="AI126" s="16"/>
      <c r="AJ126" s="16" t="s">
        <v>68</v>
      </c>
      <c r="AK126" s="16"/>
      <c r="AL126" s="16"/>
      <c r="AM126" s="16"/>
      <c r="AN126" s="16"/>
      <c r="AO126" s="16"/>
      <c r="AP126" s="16"/>
      <c r="AQ126" s="16">
        <v>11</v>
      </c>
      <c r="AR126" s="14"/>
      <c r="AS126" s="14"/>
      <c r="AT126" s="14"/>
      <c r="AU126" s="14"/>
      <c r="AV126" s="14"/>
      <c r="AW126" s="14"/>
    </row>
    <row r="127" spans="1:49" x14ac:dyDescent="0.3">
      <c r="A127" s="14">
        <v>10868</v>
      </c>
      <c r="B127" s="15">
        <v>3</v>
      </c>
      <c r="C127" s="16">
        <v>68</v>
      </c>
      <c r="D127" s="16">
        <v>1</v>
      </c>
      <c r="E127" s="12" t="s">
        <v>80</v>
      </c>
      <c r="F127" s="17" t="s">
        <v>59</v>
      </c>
      <c r="G127" s="16" t="s">
        <v>60</v>
      </c>
      <c r="H127" s="16" t="s">
        <v>61</v>
      </c>
      <c r="I127" s="16" t="s">
        <v>62</v>
      </c>
      <c r="J127" s="18" t="s">
        <v>76</v>
      </c>
      <c r="K127" s="16" t="s">
        <v>64</v>
      </c>
      <c r="L127" s="16" t="s">
        <v>65</v>
      </c>
      <c r="M127" s="16" t="s">
        <v>65</v>
      </c>
      <c r="N127" s="16" t="s">
        <v>66</v>
      </c>
      <c r="O127" s="12" t="s">
        <v>82</v>
      </c>
      <c r="P127" s="19">
        <v>43299</v>
      </c>
      <c r="Q127" s="14">
        <v>1.8</v>
      </c>
      <c r="R127" s="14"/>
      <c r="S127" s="17">
        <v>1.8</v>
      </c>
      <c r="T127" s="14"/>
      <c r="U127" s="14"/>
      <c r="V127" s="16"/>
      <c r="W127" s="20"/>
      <c r="X127" s="14"/>
      <c r="Y127" s="14">
        <v>6</v>
      </c>
      <c r="Z127" s="16"/>
      <c r="AA127" s="18">
        <v>6</v>
      </c>
      <c r="AB127" s="16"/>
      <c r="AC127" s="16">
        <v>2.6</v>
      </c>
      <c r="AD127" s="16"/>
      <c r="AE127" s="16">
        <v>3.33</v>
      </c>
      <c r="AF127" s="16"/>
      <c r="AG127" s="14"/>
      <c r="AH127" s="14"/>
      <c r="AI127" s="16"/>
      <c r="AJ127" s="16" t="s">
        <v>68</v>
      </c>
      <c r="AK127" s="16"/>
      <c r="AL127" s="16"/>
      <c r="AM127" s="16"/>
      <c r="AN127" s="16"/>
      <c r="AO127" s="16"/>
      <c r="AP127" s="16"/>
      <c r="AQ127" s="16">
        <v>11</v>
      </c>
      <c r="AR127" s="14"/>
      <c r="AS127" s="14"/>
      <c r="AT127" s="14"/>
      <c r="AU127" s="14"/>
      <c r="AV127" s="14"/>
      <c r="AW127" s="14"/>
    </row>
    <row r="128" spans="1:49" x14ac:dyDescent="0.3">
      <c r="A128" s="14">
        <v>16268</v>
      </c>
      <c r="B128" s="15">
        <v>4</v>
      </c>
      <c r="C128" s="16">
        <v>68</v>
      </c>
      <c r="D128" s="16">
        <v>1</v>
      </c>
      <c r="E128" s="12" t="s">
        <v>80</v>
      </c>
      <c r="F128" s="17" t="s">
        <v>59</v>
      </c>
      <c r="G128" s="16" t="s">
        <v>60</v>
      </c>
      <c r="H128" s="16" t="s">
        <v>61</v>
      </c>
      <c r="I128" s="16" t="s">
        <v>62</v>
      </c>
      <c r="J128" s="18" t="s">
        <v>76</v>
      </c>
      <c r="K128" s="16" t="s">
        <v>64</v>
      </c>
      <c r="L128" s="16" t="s">
        <v>65</v>
      </c>
      <c r="M128" s="16" t="s">
        <v>65</v>
      </c>
      <c r="N128" s="16" t="s">
        <v>66</v>
      </c>
      <c r="O128" s="12" t="s">
        <v>82</v>
      </c>
      <c r="P128" s="19">
        <v>43398</v>
      </c>
      <c r="Q128" s="14">
        <v>3.6</v>
      </c>
      <c r="R128" s="14"/>
      <c r="S128" s="17">
        <v>3.6</v>
      </c>
      <c r="T128" s="14"/>
      <c r="U128" s="14"/>
      <c r="V128" s="16"/>
      <c r="W128" s="20"/>
      <c r="X128" s="14"/>
      <c r="Y128" s="14">
        <v>4</v>
      </c>
      <c r="Z128" s="16"/>
      <c r="AA128" s="18">
        <v>4</v>
      </c>
      <c r="AB128" s="16"/>
      <c r="AC128" s="16">
        <v>-2</v>
      </c>
      <c r="AD128" s="16"/>
      <c r="AE128" s="16">
        <v>1.1100000000000001</v>
      </c>
      <c r="AF128" s="16"/>
      <c r="AG128" s="14"/>
      <c r="AH128" s="14"/>
      <c r="AI128" s="16"/>
      <c r="AJ128" s="16" t="s">
        <v>68</v>
      </c>
      <c r="AK128" s="16"/>
      <c r="AL128" s="16"/>
      <c r="AM128" s="16"/>
      <c r="AN128" s="16"/>
      <c r="AO128" s="16"/>
      <c r="AP128" s="16"/>
      <c r="AQ128" s="16">
        <v>11</v>
      </c>
      <c r="AR128" s="14"/>
      <c r="AS128" s="14"/>
      <c r="AT128" s="14"/>
      <c r="AU128" s="14"/>
      <c r="AV128" s="14"/>
      <c r="AW128" s="14"/>
    </row>
    <row r="129" spans="1:49" x14ac:dyDescent="0.3">
      <c r="A129" s="14">
        <v>21668</v>
      </c>
      <c r="B129" s="15">
        <v>5</v>
      </c>
      <c r="C129" s="16">
        <v>68</v>
      </c>
      <c r="D129" s="16">
        <v>1</v>
      </c>
      <c r="E129" s="12" t="s">
        <v>80</v>
      </c>
      <c r="F129" s="17" t="s">
        <v>59</v>
      </c>
      <c r="G129" s="16" t="s">
        <v>60</v>
      </c>
      <c r="H129" s="16" t="s">
        <v>61</v>
      </c>
      <c r="I129" s="16" t="s">
        <v>62</v>
      </c>
      <c r="J129" s="18" t="s">
        <v>76</v>
      </c>
      <c r="K129" s="16" t="s">
        <v>64</v>
      </c>
      <c r="L129" s="16" t="s">
        <v>65</v>
      </c>
      <c r="M129" s="16" t="s">
        <v>65</v>
      </c>
      <c r="N129" s="16" t="s">
        <v>66</v>
      </c>
      <c r="O129" s="12" t="s">
        <v>82</v>
      </c>
      <c r="P129" s="19">
        <v>43509</v>
      </c>
      <c r="Q129" s="14">
        <v>2.7</v>
      </c>
      <c r="R129" s="14"/>
      <c r="S129" s="17">
        <v>2.7</v>
      </c>
      <c r="T129" s="14"/>
      <c r="U129" s="14"/>
      <c r="V129" s="16"/>
      <c r="W129" s="20"/>
      <c r="X129" s="14"/>
      <c r="Y129" s="14">
        <v>6</v>
      </c>
      <c r="Z129" s="16"/>
      <c r="AA129" s="18">
        <v>6</v>
      </c>
      <c r="AB129" s="16"/>
      <c r="AC129" s="16">
        <v>2</v>
      </c>
      <c r="AD129" s="16"/>
      <c r="AE129" s="16">
        <v>2.2200000000000002</v>
      </c>
      <c r="AF129" s="16"/>
      <c r="AG129" s="14"/>
      <c r="AH129" s="14"/>
      <c r="AI129" s="16"/>
      <c r="AJ129" s="16"/>
      <c r="AK129" s="16"/>
      <c r="AL129" s="16"/>
      <c r="AM129" s="16"/>
      <c r="AN129" s="16"/>
      <c r="AO129" s="16"/>
      <c r="AP129" s="16"/>
      <c r="AQ129" s="16">
        <v>11</v>
      </c>
      <c r="AR129" s="14"/>
      <c r="AS129" s="14"/>
      <c r="AT129" s="14"/>
      <c r="AU129" s="14"/>
      <c r="AV129" s="14"/>
      <c r="AW129" s="14"/>
    </row>
    <row r="130" spans="1:49" x14ac:dyDescent="0.3">
      <c r="A130" s="14">
        <v>27068</v>
      </c>
      <c r="B130" s="15">
        <v>6</v>
      </c>
      <c r="C130" s="16">
        <v>68</v>
      </c>
      <c r="D130" s="16">
        <v>1</v>
      </c>
      <c r="E130" s="12" t="s">
        <v>80</v>
      </c>
      <c r="F130" s="17" t="s">
        <v>59</v>
      </c>
      <c r="G130" s="16" t="s">
        <v>60</v>
      </c>
      <c r="H130" s="16" t="s">
        <v>61</v>
      </c>
      <c r="I130" s="16" t="s">
        <v>62</v>
      </c>
      <c r="J130" s="18" t="s">
        <v>76</v>
      </c>
      <c r="K130" s="16" t="s">
        <v>64</v>
      </c>
      <c r="L130" s="16" t="s">
        <v>65</v>
      </c>
      <c r="M130" s="16" t="s">
        <v>65</v>
      </c>
      <c r="N130" s="16" t="s">
        <v>66</v>
      </c>
      <c r="O130" s="12" t="s">
        <v>82</v>
      </c>
      <c r="P130" s="19">
        <v>43642</v>
      </c>
      <c r="Q130" s="21">
        <v>2.2999999999999998</v>
      </c>
      <c r="R130" s="21"/>
      <c r="S130" s="17">
        <v>2.2999999999999998</v>
      </c>
      <c r="T130" s="21"/>
      <c r="U130" s="21"/>
      <c r="V130" s="16"/>
      <c r="W130" s="20"/>
      <c r="X130" s="14"/>
      <c r="Y130" s="14">
        <v>6</v>
      </c>
      <c r="Z130" s="16"/>
      <c r="AA130" s="18">
        <v>6</v>
      </c>
      <c r="AB130" s="16"/>
      <c r="AC130" s="16">
        <v>0</v>
      </c>
      <c r="AD130" s="16"/>
      <c r="AE130" s="16">
        <v>2.61</v>
      </c>
      <c r="AF130" s="16"/>
      <c r="AG130" s="14"/>
      <c r="AH130" s="14"/>
      <c r="AI130" s="14"/>
      <c r="AJ130" s="14"/>
      <c r="AK130" s="14"/>
      <c r="AL130" s="14"/>
      <c r="AM130" s="14"/>
      <c r="AN130" s="14"/>
      <c r="AO130" s="14"/>
      <c r="AP130" s="16"/>
      <c r="AQ130" s="14">
        <v>11</v>
      </c>
      <c r="AR130" s="14"/>
      <c r="AS130" s="14"/>
      <c r="AT130" s="14"/>
      <c r="AU130" s="14"/>
      <c r="AV130" s="14"/>
      <c r="AW130" s="14"/>
    </row>
    <row r="131" spans="1:49" x14ac:dyDescent="0.3">
      <c r="A131" s="14">
        <v>32468</v>
      </c>
      <c r="B131" s="15">
        <v>7</v>
      </c>
      <c r="C131" s="16">
        <v>68</v>
      </c>
      <c r="D131" s="16">
        <v>1</v>
      </c>
      <c r="E131" s="12" t="s">
        <v>80</v>
      </c>
      <c r="F131" s="17" t="s">
        <v>59</v>
      </c>
      <c r="G131" s="16" t="s">
        <v>60</v>
      </c>
      <c r="H131" s="16" t="s">
        <v>61</v>
      </c>
      <c r="I131" s="16" t="s">
        <v>62</v>
      </c>
      <c r="J131" s="18" t="s">
        <v>76</v>
      </c>
      <c r="K131" s="16" t="s">
        <v>64</v>
      </c>
      <c r="L131" s="16" t="s">
        <v>65</v>
      </c>
      <c r="M131" s="16" t="s">
        <v>65</v>
      </c>
      <c r="N131" s="16" t="s">
        <v>66</v>
      </c>
      <c r="O131" s="12" t="s">
        <v>82</v>
      </c>
      <c r="P131" s="19">
        <v>43738</v>
      </c>
      <c r="Q131" s="14">
        <v>3</v>
      </c>
      <c r="R131" s="14"/>
      <c r="S131" s="17">
        <v>3</v>
      </c>
      <c r="T131" s="14"/>
      <c r="U131" s="14"/>
      <c r="V131" s="16"/>
      <c r="W131" s="20"/>
      <c r="X131" s="14"/>
      <c r="Y131" s="14">
        <v>7</v>
      </c>
      <c r="Z131" s="16"/>
      <c r="AA131" s="18">
        <v>7</v>
      </c>
      <c r="AB131" s="16"/>
      <c r="AC131" s="16">
        <v>1</v>
      </c>
      <c r="AD131" s="16"/>
      <c r="AE131" s="16">
        <v>2.33</v>
      </c>
      <c r="AF131" s="16"/>
      <c r="AG131" s="14"/>
      <c r="AH131" s="14">
        <v>1</v>
      </c>
      <c r="AI131" s="14"/>
      <c r="AJ131" s="14"/>
      <c r="AK131" s="14"/>
      <c r="AL131" s="14"/>
      <c r="AM131" s="14"/>
      <c r="AN131" s="14"/>
      <c r="AO131" s="14"/>
      <c r="AP131" s="16"/>
      <c r="AQ131" s="14">
        <v>11</v>
      </c>
      <c r="AR131" s="14"/>
      <c r="AS131" s="14"/>
      <c r="AT131" s="14"/>
      <c r="AU131" s="14"/>
      <c r="AV131" s="14"/>
      <c r="AW131" s="14"/>
    </row>
    <row r="132" spans="1:49" x14ac:dyDescent="0.3">
      <c r="A132" s="14">
        <v>37868</v>
      </c>
      <c r="B132" s="15">
        <v>8</v>
      </c>
      <c r="C132" s="16">
        <v>68</v>
      </c>
      <c r="D132" s="16">
        <v>1</v>
      </c>
      <c r="E132" s="12" t="s">
        <v>80</v>
      </c>
      <c r="F132" s="17" t="s">
        <v>59</v>
      </c>
      <c r="G132" s="16" t="s">
        <v>60</v>
      </c>
      <c r="H132" s="16" t="s">
        <v>61</v>
      </c>
      <c r="I132" s="16" t="s">
        <v>62</v>
      </c>
      <c r="J132" s="18" t="s">
        <v>76</v>
      </c>
      <c r="K132" s="16" t="s">
        <v>64</v>
      </c>
      <c r="L132" s="16" t="s">
        <v>65</v>
      </c>
      <c r="M132" s="16" t="s">
        <v>65</v>
      </c>
      <c r="N132" s="16" t="s">
        <v>66</v>
      </c>
      <c r="O132" s="12" t="s">
        <v>82</v>
      </c>
      <c r="P132" s="19">
        <v>43838</v>
      </c>
      <c r="Q132" s="14">
        <v>3.8</v>
      </c>
      <c r="R132" s="14"/>
      <c r="S132" s="17">
        <v>3.8</v>
      </c>
      <c r="T132" s="14"/>
      <c r="U132" s="14"/>
      <c r="V132" s="16"/>
      <c r="W132" s="20"/>
      <c r="X132" s="14"/>
      <c r="Y132" s="14">
        <v>9</v>
      </c>
      <c r="Z132" s="16"/>
      <c r="AA132" s="18">
        <v>9</v>
      </c>
      <c r="AB132" s="16"/>
      <c r="AC132" s="16">
        <v>2</v>
      </c>
      <c r="AD132" s="16"/>
      <c r="AE132" s="16">
        <v>2.37</v>
      </c>
      <c r="AF132" s="16"/>
      <c r="AG132" s="14"/>
      <c r="AH132" s="14"/>
      <c r="AI132" s="14"/>
      <c r="AJ132" s="14"/>
      <c r="AK132" s="14"/>
      <c r="AL132" s="14"/>
      <c r="AM132" s="14"/>
      <c r="AN132" s="14"/>
      <c r="AO132" s="14"/>
      <c r="AP132" s="16"/>
      <c r="AQ132" s="14">
        <v>11</v>
      </c>
      <c r="AR132" s="14"/>
      <c r="AS132" s="14"/>
      <c r="AT132" s="14"/>
      <c r="AU132" s="14"/>
      <c r="AV132" s="14"/>
      <c r="AW132" s="14"/>
    </row>
    <row r="133" spans="1:49" x14ac:dyDescent="0.3">
      <c r="A133" s="14">
        <v>43268</v>
      </c>
      <c r="B133" s="15">
        <v>9</v>
      </c>
      <c r="C133" s="16">
        <v>68</v>
      </c>
      <c r="D133" s="16">
        <v>1</v>
      </c>
      <c r="E133" s="12" t="s">
        <v>80</v>
      </c>
      <c r="F133" s="17" t="s">
        <v>59</v>
      </c>
      <c r="G133" s="16" t="s">
        <v>60</v>
      </c>
      <c r="H133" s="16" t="s">
        <v>61</v>
      </c>
      <c r="I133" s="16" t="s">
        <v>62</v>
      </c>
      <c r="J133" s="18" t="s">
        <v>76</v>
      </c>
      <c r="K133" s="16" t="s">
        <v>64</v>
      </c>
      <c r="L133" s="16" t="s">
        <v>65</v>
      </c>
      <c r="M133" s="16" t="s">
        <v>65</v>
      </c>
      <c r="N133" s="16" t="s">
        <v>66</v>
      </c>
      <c r="O133" s="12" t="s">
        <v>82</v>
      </c>
      <c r="P133" s="19">
        <v>43900</v>
      </c>
      <c r="Q133" s="14">
        <v>3.9</v>
      </c>
      <c r="R133" s="14"/>
      <c r="S133" s="17">
        <v>3.9</v>
      </c>
      <c r="T133" s="14"/>
      <c r="U133" s="14"/>
      <c r="V133" s="16"/>
      <c r="W133" s="20"/>
      <c r="X133" s="14"/>
      <c r="Y133" s="14">
        <v>7.4</v>
      </c>
      <c r="Z133" s="16"/>
      <c r="AA133" s="18">
        <v>7.4</v>
      </c>
      <c r="AB133" s="16"/>
      <c r="AC133" s="16">
        <v>-1.6</v>
      </c>
      <c r="AD133" s="16"/>
      <c r="AE133" s="16">
        <v>1.9</v>
      </c>
      <c r="AF133" s="16"/>
      <c r="AG133" s="14"/>
      <c r="AH133" s="14"/>
      <c r="AI133" s="14"/>
      <c r="AJ133" s="14"/>
      <c r="AK133" s="14"/>
      <c r="AL133" s="14"/>
      <c r="AM133" s="14"/>
      <c r="AN133" s="14"/>
      <c r="AO133" s="14"/>
      <c r="AP133" s="16"/>
      <c r="AQ133" s="14">
        <v>11</v>
      </c>
      <c r="AR133" s="14"/>
      <c r="AS133" s="14"/>
      <c r="AT133" s="14"/>
      <c r="AU133" s="14"/>
      <c r="AV133" s="14"/>
      <c r="AW133" s="14"/>
    </row>
    <row r="134" spans="1:49" x14ac:dyDescent="0.3">
      <c r="A134" s="14">
        <v>48668</v>
      </c>
      <c r="B134" s="15">
        <v>10</v>
      </c>
      <c r="C134" s="16">
        <v>68</v>
      </c>
      <c r="D134" s="16">
        <v>1</v>
      </c>
      <c r="E134" s="12" t="s">
        <v>80</v>
      </c>
      <c r="F134" s="17" t="s">
        <v>59</v>
      </c>
      <c r="G134" s="16" t="s">
        <v>60</v>
      </c>
      <c r="H134" s="16" t="s">
        <v>61</v>
      </c>
      <c r="I134" s="16" t="s">
        <v>62</v>
      </c>
      <c r="J134" s="18" t="s">
        <v>76</v>
      </c>
      <c r="K134" s="16" t="s">
        <v>64</v>
      </c>
      <c r="L134" s="16" t="s">
        <v>65</v>
      </c>
      <c r="M134" s="16" t="s">
        <v>65</v>
      </c>
      <c r="N134" s="16" t="s">
        <v>66</v>
      </c>
      <c r="O134" s="12" t="s">
        <v>82</v>
      </c>
      <c r="P134" s="19">
        <v>43998</v>
      </c>
      <c r="Q134" s="14">
        <v>4.9000000000000004</v>
      </c>
      <c r="R134" s="14"/>
      <c r="S134" s="17">
        <v>4.9000000000000004</v>
      </c>
      <c r="T134" s="14"/>
      <c r="U134" s="14"/>
      <c r="V134" s="16"/>
      <c r="W134" s="20"/>
      <c r="X134" s="14"/>
      <c r="Y134" s="14">
        <v>9</v>
      </c>
      <c r="Z134" s="16"/>
      <c r="AA134" s="18">
        <v>9</v>
      </c>
      <c r="AB134" s="16"/>
      <c r="AC134" s="16">
        <v>1.6</v>
      </c>
      <c r="AD134" s="16"/>
      <c r="AE134" s="16">
        <v>1.84</v>
      </c>
      <c r="AF134" s="16"/>
      <c r="AG134" s="14"/>
      <c r="AH134" s="14"/>
      <c r="AI134" s="14"/>
      <c r="AJ134" s="14"/>
      <c r="AK134" s="14"/>
      <c r="AL134" s="14"/>
      <c r="AM134" s="14"/>
      <c r="AN134" s="14"/>
      <c r="AO134" s="14"/>
      <c r="AP134" s="16"/>
      <c r="AQ134" s="14">
        <v>11</v>
      </c>
      <c r="AR134" s="14"/>
      <c r="AS134" s="14"/>
      <c r="AT134" s="14"/>
      <c r="AU134" s="14"/>
      <c r="AV134" s="14"/>
      <c r="AW134" s="14"/>
    </row>
    <row r="135" spans="1:49" x14ac:dyDescent="0.3">
      <c r="A135" s="14">
        <v>54068</v>
      </c>
      <c r="B135" s="15">
        <v>11</v>
      </c>
      <c r="C135" s="16">
        <v>68</v>
      </c>
      <c r="D135" s="16">
        <v>1</v>
      </c>
      <c r="E135" s="12" t="s">
        <v>80</v>
      </c>
      <c r="F135" s="17" t="s">
        <v>59</v>
      </c>
      <c r="G135" s="16" t="s">
        <v>60</v>
      </c>
      <c r="H135" s="16" t="s">
        <v>61</v>
      </c>
      <c r="I135" s="16" t="s">
        <v>62</v>
      </c>
      <c r="J135" s="18" t="s">
        <v>76</v>
      </c>
      <c r="K135" s="16" t="s">
        <v>64</v>
      </c>
      <c r="L135" s="16" t="s">
        <v>65</v>
      </c>
      <c r="M135" s="16" t="s">
        <v>65</v>
      </c>
      <c r="N135" s="16" t="s">
        <v>66</v>
      </c>
      <c r="O135" s="12" t="s">
        <v>82</v>
      </c>
      <c r="P135" s="19">
        <v>44088</v>
      </c>
      <c r="Q135" s="14"/>
      <c r="R135" s="14"/>
      <c r="S135" s="25">
        <v>4.8</v>
      </c>
      <c r="T135" s="14" t="s">
        <v>77</v>
      </c>
      <c r="U135" s="14"/>
      <c r="V135" s="16"/>
      <c r="W135" s="20"/>
      <c r="X135" s="14"/>
      <c r="Y135" s="14"/>
      <c r="Z135" s="26"/>
      <c r="AA135" s="24">
        <v>10</v>
      </c>
      <c r="AB135" s="16" t="s">
        <v>70</v>
      </c>
      <c r="AC135" s="16">
        <v>0.99</v>
      </c>
      <c r="AD135" s="16"/>
      <c r="AE135" s="16"/>
      <c r="AF135" s="16"/>
      <c r="AG135" s="14"/>
      <c r="AH135" s="14"/>
      <c r="AI135" s="14"/>
      <c r="AJ135" s="14"/>
      <c r="AK135" s="14"/>
      <c r="AL135" s="14"/>
      <c r="AM135" s="14"/>
      <c r="AN135" s="14"/>
      <c r="AO135" s="14" t="s">
        <v>68</v>
      </c>
      <c r="AP135" s="16" t="s">
        <v>68</v>
      </c>
      <c r="AQ135" s="14">
        <v>11</v>
      </c>
      <c r="AR135" s="14"/>
      <c r="AS135" s="14" t="s">
        <v>75</v>
      </c>
      <c r="AT135" s="14"/>
      <c r="AU135" s="14"/>
      <c r="AV135" s="14"/>
      <c r="AW135" s="14"/>
    </row>
    <row r="136" spans="1:49" x14ac:dyDescent="0.3">
      <c r="A136" s="14">
        <v>59468</v>
      </c>
      <c r="B136" s="15">
        <v>12</v>
      </c>
      <c r="C136" s="14">
        <v>68</v>
      </c>
      <c r="D136" s="14">
        <v>1</v>
      </c>
      <c r="E136" s="12" t="s">
        <v>80</v>
      </c>
      <c r="F136" s="23" t="s">
        <v>59</v>
      </c>
      <c r="G136" s="14" t="s">
        <v>60</v>
      </c>
      <c r="H136" s="14" t="s">
        <v>61</v>
      </c>
      <c r="I136" s="14" t="s">
        <v>62</v>
      </c>
      <c r="J136" s="24" t="s">
        <v>76</v>
      </c>
      <c r="K136" s="14" t="s">
        <v>64</v>
      </c>
      <c r="L136" s="14" t="s">
        <v>65</v>
      </c>
      <c r="M136" s="14" t="s">
        <v>65</v>
      </c>
      <c r="N136" s="14" t="s">
        <v>66</v>
      </c>
      <c r="O136" s="12" t="s">
        <v>82</v>
      </c>
      <c r="P136" s="14" t="s">
        <v>72</v>
      </c>
      <c r="Q136" s="14">
        <v>4.7</v>
      </c>
      <c r="R136" s="14"/>
      <c r="S136" s="17">
        <v>4.7</v>
      </c>
      <c r="T136" s="14"/>
      <c r="U136" s="14"/>
      <c r="V136" s="16"/>
      <c r="W136" s="20"/>
      <c r="X136" s="14"/>
      <c r="Y136" s="14">
        <v>11</v>
      </c>
      <c r="Z136" s="16"/>
      <c r="AA136" s="18">
        <v>11</v>
      </c>
      <c r="AB136" s="16"/>
      <c r="AC136" s="16">
        <v>1.01</v>
      </c>
      <c r="AD136" s="16"/>
      <c r="AE136" s="16">
        <v>2.34</v>
      </c>
      <c r="AF136" s="14"/>
      <c r="AG136" s="14">
        <v>1</v>
      </c>
      <c r="AH136" s="14">
        <v>1</v>
      </c>
      <c r="AI136" s="14">
        <v>0</v>
      </c>
      <c r="AJ136" s="14"/>
      <c r="AK136" s="14"/>
      <c r="AL136" s="14"/>
      <c r="AM136" s="14"/>
      <c r="AN136" s="14"/>
      <c r="AO136" s="14"/>
      <c r="AP136" s="16"/>
      <c r="AQ136" s="14">
        <v>11</v>
      </c>
      <c r="AR136" s="14"/>
      <c r="AS136" s="14" t="s">
        <v>78</v>
      </c>
      <c r="AT136" s="14"/>
      <c r="AU136" s="14"/>
      <c r="AV136" s="14"/>
      <c r="AW136" s="14"/>
    </row>
  </sheetData>
  <mergeCells count="59">
    <mergeCell ref="B1:C1"/>
    <mergeCell ref="D1:E1"/>
    <mergeCell ref="F1:G1"/>
    <mergeCell ref="H1:I1"/>
    <mergeCell ref="L1:M1"/>
    <mergeCell ref="AP2:AQ2"/>
    <mergeCell ref="B3:B4"/>
    <mergeCell ref="C3:C4"/>
    <mergeCell ref="D3:D4"/>
    <mergeCell ref="E3:E4"/>
    <mergeCell ref="H3:H4"/>
    <mergeCell ref="B2:C2"/>
    <mergeCell ref="D2:E2"/>
    <mergeCell ref="F2:G2"/>
    <mergeCell ref="H2:I2"/>
    <mergeCell ref="L2:M2"/>
    <mergeCell ref="O3:O4"/>
    <mergeCell ref="N2:O2"/>
    <mergeCell ref="AI2:AJ2"/>
    <mergeCell ref="AK2:AL2"/>
    <mergeCell ref="AN2:AO2"/>
    <mergeCell ref="I3:I4"/>
    <mergeCell ref="J3:J4"/>
    <mergeCell ref="K3:K4"/>
    <mergeCell ref="L3:L4"/>
    <mergeCell ref="M3:M4"/>
    <mergeCell ref="AA3:AA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N3:AN4"/>
    <mergeCell ref="AB3:AB4"/>
    <mergeCell ref="AC3:AC4"/>
    <mergeCell ref="AD3:AD4"/>
    <mergeCell ref="AE3:AE4"/>
    <mergeCell ref="AF3:AF4"/>
    <mergeCell ref="AG3:AG4"/>
    <mergeCell ref="AH3:AH4"/>
    <mergeCell ref="AJ3:AJ4"/>
    <mergeCell ref="AK3:AK4"/>
    <mergeCell ref="AL3:AL4"/>
    <mergeCell ref="AM3:AM4"/>
    <mergeCell ref="AU3:AU4"/>
    <mergeCell ref="AV3:AV4"/>
    <mergeCell ref="AW3:AW4"/>
    <mergeCell ref="AO3:AO4"/>
    <mergeCell ref="AP3:AP4"/>
    <mergeCell ref="AQ3:AQ4"/>
    <mergeCell ref="AR3:AR4"/>
    <mergeCell ref="AS3:AS4"/>
    <mergeCell ref="AT3:AT4"/>
  </mergeCells>
  <conditionalFormatting sqref="AW17:AW28 A17:AA28">
    <cfRule type="expression" dxfId="17" priority="18">
      <formula>$B17=1</formula>
    </cfRule>
  </conditionalFormatting>
  <conditionalFormatting sqref="AB17:AB28">
    <cfRule type="expression" dxfId="16" priority="16">
      <formula>$B17=1</formula>
    </cfRule>
  </conditionalFormatting>
  <conditionalFormatting sqref="AC17:AV28">
    <cfRule type="expression" dxfId="15" priority="17">
      <formula>$B17=1</formula>
    </cfRule>
  </conditionalFormatting>
  <conditionalFormatting sqref="AW29:AW40 A29:AA40">
    <cfRule type="expression" dxfId="14" priority="15">
      <formula>$B29=1</formula>
    </cfRule>
  </conditionalFormatting>
  <conditionalFormatting sqref="AB29:AB40">
    <cfRule type="expression" dxfId="13" priority="13">
      <formula>$B29=1</formula>
    </cfRule>
  </conditionalFormatting>
  <conditionalFormatting sqref="AC29:AV40">
    <cfRule type="expression" dxfId="12" priority="14">
      <formula>$B29=1</formula>
    </cfRule>
  </conditionalFormatting>
  <conditionalFormatting sqref="AW41:AW52 A41:AB52">
    <cfRule type="expression" dxfId="11" priority="12">
      <formula>$B41=1</formula>
    </cfRule>
  </conditionalFormatting>
  <conditionalFormatting sqref="AC41:AV52">
    <cfRule type="expression" dxfId="10" priority="11">
      <formula>$B41=1</formula>
    </cfRule>
  </conditionalFormatting>
  <conditionalFormatting sqref="AW53:AW64 A53:AB64">
    <cfRule type="expression" dxfId="9" priority="10">
      <formula>$B53=1</formula>
    </cfRule>
  </conditionalFormatting>
  <conditionalFormatting sqref="AC53:AV64">
    <cfRule type="expression" dxfId="8" priority="9">
      <formula>$B53=1</formula>
    </cfRule>
  </conditionalFormatting>
  <conditionalFormatting sqref="AW65:AW76 A65:AB76">
    <cfRule type="expression" dxfId="7" priority="8">
      <formula>$B65=1</formula>
    </cfRule>
  </conditionalFormatting>
  <conditionalFormatting sqref="AC65:AV76">
    <cfRule type="expression" dxfId="6" priority="7">
      <formula>$B65=1</formula>
    </cfRule>
  </conditionalFormatting>
  <conditionalFormatting sqref="AW77:AW88 A77:AB88">
    <cfRule type="expression" dxfId="5" priority="6">
      <formula>$B77=1</formula>
    </cfRule>
  </conditionalFormatting>
  <conditionalFormatting sqref="AC77:AV88">
    <cfRule type="expression" dxfId="4" priority="5">
      <formula>$B77=1</formula>
    </cfRule>
  </conditionalFormatting>
  <conditionalFormatting sqref="AW89:AW100 A89:AB100">
    <cfRule type="expression" dxfId="3" priority="4">
      <formula>$B89=1</formula>
    </cfRule>
  </conditionalFormatting>
  <conditionalFormatting sqref="AC89:AV100">
    <cfRule type="expression" dxfId="2" priority="3">
      <formula>$B89=1</formula>
    </cfRule>
  </conditionalFormatting>
  <conditionalFormatting sqref="AW101:AW112 A101:AB112">
    <cfRule type="expression" dxfId="1" priority="2">
      <formula>$B101=1</formula>
    </cfRule>
  </conditionalFormatting>
  <conditionalFormatting sqref="AC101:AV112">
    <cfRule type="expression" dxfId="0" priority="1">
      <formula>$B101=1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Gothenburg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Wittemann</dc:creator>
  <cp:lastModifiedBy>Marcus</cp:lastModifiedBy>
  <dcterms:created xsi:type="dcterms:W3CDTF">2022-03-02T12:16:27Z</dcterms:created>
  <dcterms:modified xsi:type="dcterms:W3CDTF">2022-03-22T19:16:13Z</dcterms:modified>
</cp:coreProperties>
</file>