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cgal-my.sharepoint.com/personal/david_rbacelar_udc_es/Documents/Documentos/"/>
    </mc:Choice>
  </mc:AlternateContent>
  <xr:revisionPtr revIDLastSave="402" documentId="8_{D899A610-9119-4ADE-9D1A-586503476A2F}" xr6:coauthVersionLast="41" xr6:coauthVersionMax="41" xr10:uidLastSave="{A36E886F-0ED5-4498-9B9D-8129E2FEE558}"/>
  <bookViews>
    <workbookView xWindow="-120" yWindow="-120" windowWidth="29040" windowHeight="15840" activeTab="1" xr2:uid="{DFD0C238-4A5E-4B3D-B830-16D31A33FBFB}"/>
  </bookViews>
  <sheets>
    <sheet name="Préstamos (Sist. Italiano)" sheetId="1" r:id="rId1"/>
    <sheet name="Préstamos (Sist. Francés)" sheetId="2" r:id="rId2"/>
    <sheet name="Hoj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2" l="1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C10" i="3" l="1"/>
  <c r="C9" i="3"/>
  <c r="G16" i="2" l="1"/>
  <c r="G17" i="2"/>
  <c r="G18" i="2"/>
  <c r="G19" i="2"/>
  <c r="G20" i="2"/>
  <c r="G15" i="2"/>
  <c r="H3" i="2"/>
  <c r="G14" i="2" s="1"/>
  <c r="F14" i="2" l="1"/>
  <c r="D7" i="2"/>
  <c r="D6" i="2"/>
  <c r="A15" i="2" s="1"/>
  <c r="A16" i="2" s="1"/>
  <c r="A17" i="2" s="1"/>
  <c r="A18" i="2" s="1"/>
  <c r="A19" i="2" s="1"/>
  <c r="A20" i="2" s="1"/>
  <c r="A21" i="2" s="1"/>
  <c r="F10" i="1"/>
  <c r="A22" i="2" l="1"/>
  <c r="H21" i="2"/>
  <c r="H14" i="2"/>
  <c r="C15" i="2"/>
  <c r="D4" i="2"/>
  <c r="D5" i="2" s="1"/>
  <c r="H22" i="2" l="1"/>
  <c r="B22" i="2"/>
  <c r="A23" i="2"/>
  <c r="B15" i="2"/>
  <c r="H15" i="2" s="1"/>
  <c r="B17" i="2"/>
  <c r="H17" i="2" s="1"/>
  <c r="B16" i="2"/>
  <c r="H16" i="2" s="1"/>
  <c r="B18" i="2"/>
  <c r="H18" i="2" s="1"/>
  <c r="B19" i="2"/>
  <c r="H19" i="2" s="1"/>
  <c r="B20" i="2"/>
  <c r="H20" i="2" s="1"/>
  <c r="B21" i="2"/>
  <c r="H23" i="2" l="1"/>
  <c r="B23" i="2"/>
  <c r="A24" i="2"/>
  <c r="D15" i="2"/>
  <c r="F15" i="2" s="1"/>
  <c r="C16" i="2" s="1"/>
  <c r="H24" i="2" l="1"/>
  <c r="B24" i="2"/>
  <c r="A25" i="2"/>
  <c r="E15" i="2"/>
  <c r="D16" i="2"/>
  <c r="F16" i="2" s="1"/>
  <c r="H25" i="2" l="1"/>
  <c r="A26" i="2"/>
  <c r="B25" i="2"/>
  <c r="C17" i="2"/>
  <c r="D17" i="2" s="1"/>
  <c r="F17" i="2" s="1"/>
  <c r="H26" i="2" l="1"/>
  <c r="B26" i="2"/>
  <c r="A27" i="2"/>
  <c r="E16" i="2"/>
  <c r="H27" i="2" l="1"/>
  <c r="B27" i="2"/>
  <c r="A28" i="2"/>
  <c r="E17" i="2"/>
  <c r="C18" i="2"/>
  <c r="H28" i="2" l="1"/>
  <c r="A29" i="2"/>
  <c r="B28" i="2"/>
  <c r="D18" i="2"/>
  <c r="H29" i="2" l="1"/>
  <c r="A30" i="2"/>
  <c r="B29" i="2"/>
  <c r="F18" i="2"/>
  <c r="E18" i="2"/>
  <c r="H30" i="2" l="1"/>
  <c r="B30" i="2"/>
  <c r="A31" i="2"/>
  <c r="C19" i="2"/>
  <c r="D19" i="2" s="1"/>
  <c r="F19" i="2" s="1"/>
  <c r="D5" i="1"/>
  <c r="D6" i="1"/>
  <c r="C11" i="1" s="1"/>
  <c r="H31" i="2" l="1"/>
  <c r="A32" i="2"/>
  <c r="B31" i="2"/>
  <c r="C20" i="2"/>
  <c r="D20" i="2" s="1"/>
  <c r="F20" i="2" s="1"/>
  <c r="E19" i="2"/>
  <c r="D4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H32" i="2" l="1"/>
  <c r="B32" i="2"/>
  <c r="A33" i="2"/>
  <c r="B20" i="1"/>
  <c r="B21" i="1"/>
  <c r="B22" i="1"/>
  <c r="B18" i="1"/>
  <c r="B17" i="1"/>
  <c r="B19" i="1"/>
  <c r="C21" i="2"/>
  <c r="D21" i="2" s="1"/>
  <c r="F21" i="2" s="1"/>
  <c r="B11" i="1"/>
  <c r="B12" i="1"/>
  <c r="B13" i="1"/>
  <c r="B16" i="1"/>
  <c r="B14" i="1"/>
  <c r="B15" i="1"/>
  <c r="A34" i="2" l="1"/>
  <c r="H33" i="2"/>
  <c r="B33" i="2"/>
  <c r="C22" i="2"/>
  <c r="D22" i="2" s="1"/>
  <c r="F22" i="2" s="1"/>
  <c r="E20" i="2"/>
  <c r="E21" i="2" s="1"/>
  <c r="F11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D11" i="1"/>
  <c r="B34" i="2" l="1"/>
  <c r="H34" i="2"/>
  <c r="A35" i="2"/>
  <c r="E22" i="2"/>
  <c r="C23" i="2"/>
  <c r="D23" i="2" s="1"/>
  <c r="F12" i="1"/>
  <c r="C12" i="1"/>
  <c r="D12" i="1" s="1"/>
  <c r="A36" i="2" l="1"/>
  <c r="B35" i="2"/>
  <c r="H35" i="2"/>
  <c r="E23" i="2"/>
  <c r="F23" i="2"/>
  <c r="F13" i="1"/>
  <c r="C13" i="1"/>
  <c r="D13" i="1" s="1"/>
  <c r="A37" i="2" l="1"/>
  <c r="B36" i="2"/>
  <c r="H36" i="2" s="1"/>
  <c r="C24" i="2"/>
  <c r="D24" i="2" s="1"/>
  <c r="E24" i="2" s="1"/>
  <c r="F14" i="1"/>
  <c r="C14" i="1"/>
  <c r="D14" i="1" s="1"/>
  <c r="A38" i="2" l="1"/>
  <c r="B37" i="2"/>
  <c r="H37" i="2" s="1"/>
  <c r="F24" i="2"/>
  <c r="F15" i="1"/>
  <c r="C15" i="1"/>
  <c r="D15" i="1" s="1"/>
  <c r="A39" i="2" l="1"/>
  <c r="B38" i="2"/>
  <c r="H38" i="2" s="1"/>
  <c r="C25" i="2"/>
  <c r="D25" i="2" s="1"/>
  <c r="E25" i="2" s="1"/>
  <c r="F16" i="1"/>
  <c r="C16" i="1"/>
  <c r="D16" i="1" s="1"/>
  <c r="A40" i="2" l="1"/>
  <c r="B39" i="2"/>
  <c r="H39" i="2" s="1"/>
  <c r="F17" i="1"/>
  <c r="C17" i="1"/>
  <c r="D17" i="1" s="1"/>
  <c r="F25" i="2"/>
  <c r="A41" i="2" l="1"/>
  <c r="B40" i="2"/>
  <c r="H40" i="2" s="1"/>
  <c r="F18" i="1"/>
  <c r="C18" i="1"/>
  <c r="D18" i="1" s="1"/>
  <c r="C26" i="2"/>
  <c r="D26" i="2" s="1"/>
  <c r="E26" i="2" s="1"/>
  <c r="A42" i="2" l="1"/>
  <c r="B41" i="2"/>
  <c r="H41" i="2" s="1"/>
  <c r="F19" i="1"/>
  <c r="C19" i="1"/>
  <c r="D19" i="1" s="1"/>
  <c r="F26" i="2"/>
  <c r="B42" i="2" l="1"/>
  <c r="H42" i="2" s="1"/>
  <c r="A43" i="2"/>
  <c r="F20" i="1"/>
  <c r="C20" i="1"/>
  <c r="D20" i="1" s="1"/>
  <c r="C27" i="2"/>
  <c r="D27" i="2" s="1"/>
  <c r="E27" i="2" s="1"/>
  <c r="A44" i="2" l="1"/>
  <c r="B43" i="2"/>
  <c r="H43" i="2" s="1"/>
  <c r="C21" i="1"/>
  <c r="D21" i="1" s="1"/>
  <c r="F21" i="1"/>
  <c r="F27" i="2"/>
  <c r="A45" i="2" l="1"/>
  <c r="B44" i="2"/>
  <c r="H44" i="2" s="1"/>
  <c r="C22" i="1"/>
  <c r="D22" i="1" s="1"/>
  <c r="F22" i="1"/>
  <c r="C28" i="2"/>
  <c r="D28" i="2" s="1"/>
  <c r="E28" i="2" s="1"/>
  <c r="B45" i="2" l="1"/>
  <c r="H45" i="2" s="1"/>
  <c r="A46" i="2"/>
  <c r="F28" i="2"/>
  <c r="C29" i="2" s="1"/>
  <c r="D29" i="2" s="1"/>
  <c r="F29" i="2" s="1"/>
  <c r="C30" i="2" s="1"/>
  <c r="D30" i="2" s="1"/>
  <c r="F30" i="2" s="1"/>
  <c r="C31" i="2" s="1"/>
  <c r="D31" i="2" s="1"/>
  <c r="F31" i="2" s="1"/>
  <c r="C32" i="2" s="1"/>
  <c r="D32" i="2" s="1"/>
  <c r="F32" i="2" s="1"/>
  <c r="C33" i="2" s="1"/>
  <c r="D33" i="2" s="1"/>
  <c r="F33" i="2" s="1"/>
  <c r="C34" i="2" s="1"/>
  <c r="D34" i="2" s="1"/>
  <c r="B46" i="2" l="1"/>
  <c r="H46" i="2" s="1"/>
  <c r="A47" i="2"/>
  <c r="E29" i="2"/>
  <c r="E30" i="2" s="1"/>
  <c r="E31" i="2" s="1"/>
  <c r="E32" i="2" s="1"/>
  <c r="E33" i="2" s="1"/>
  <c r="E34" i="2" s="1"/>
  <c r="F34" i="2"/>
  <c r="C35" i="2" s="1"/>
  <c r="D35" i="2" s="1"/>
  <c r="A48" i="2" l="1"/>
  <c r="B47" i="2"/>
  <c r="H47" i="2" s="1"/>
  <c r="F35" i="2"/>
  <c r="C36" i="2" s="1"/>
  <c r="D36" i="2" s="1"/>
  <c r="E35" i="2"/>
  <c r="B48" i="2" l="1"/>
  <c r="H48" i="2" s="1"/>
  <c r="A49" i="2"/>
  <c r="E36" i="2"/>
  <c r="F36" i="2"/>
  <c r="C37" i="2" s="1"/>
  <c r="D37" i="2" s="1"/>
  <c r="F37" i="2" s="1"/>
  <c r="C38" i="2" s="1"/>
  <c r="D38" i="2" s="1"/>
  <c r="F38" i="2" s="1"/>
  <c r="C39" i="2" s="1"/>
  <c r="D39" i="2" s="1"/>
  <c r="F39" i="2" s="1"/>
  <c r="C40" i="2" s="1"/>
  <c r="D40" i="2" s="1"/>
  <c r="F40" i="2" s="1"/>
  <c r="C41" i="2" s="1"/>
  <c r="D41" i="2" s="1"/>
  <c r="A50" i="2" l="1"/>
  <c r="B49" i="2"/>
  <c r="H49" i="2" s="1"/>
  <c r="E37" i="2"/>
  <c r="E38" i="2" s="1"/>
  <c r="E39" i="2" s="1"/>
  <c r="E40" i="2" s="1"/>
  <c r="E41" i="2" s="1"/>
  <c r="F41" i="2"/>
  <c r="C42" i="2" s="1"/>
  <c r="D42" i="2" s="1"/>
  <c r="F42" i="2" s="1"/>
  <c r="A51" i="2" l="1"/>
  <c r="B50" i="2"/>
  <c r="H50" i="2" s="1"/>
  <c r="C43" i="2"/>
  <c r="D43" i="2" s="1"/>
  <c r="F43" i="2" s="1"/>
  <c r="E42" i="2"/>
  <c r="E43" i="2" s="1"/>
  <c r="H51" i="2" l="1"/>
  <c r="A52" i="2"/>
  <c r="H52" i="2" s="1"/>
  <c r="H12" i="2" s="1"/>
  <c r="G10" i="2" s="1"/>
  <c r="C44" i="2"/>
  <c r="D44" i="2" s="1"/>
  <c r="E44" i="2" s="1"/>
  <c r="F44" i="2" l="1"/>
  <c r="C45" i="2" s="1"/>
  <c r="D45" i="2" s="1"/>
  <c r="F45" i="2" s="1"/>
  <c r="C46" i="2" s="1"/>
  <c r="D46" i="2" s="1"/>
  <c r="F46" i="2" s="1"/>
  <c r="C47" i="2" s="1"/>
  <c r="D47" i="2" s="1"/>
  <c r="F47" i="2" s="1"/>
  <c r="C48" i="2" s="1"/>
  <c r="D48" i="2" s="1"/>
  <c r="F48" i="2" s="1"/>
  <c r="C49" i="2" s="1"/>
  <c r="D49" i="2" s="1"/>
  <c r="F49" i="2" s="1"/>
  <c r="C50" i="2" s="1"/>
  <c r="D50" i="2" s="1"/>
  <c r="F50" i="2" l="1"/>
  <c r="E45" i="2"/>
  <c r="E46" i="2" s="1"/>
  <c r="E47" i="2" s="1"/>
  <c r="E48" i="2" s="1"/>
  <c r="E49" i="2" s="1"/>
  <c r="E50" i="2" s="1"/>
</calcChain>
</file>

<file path=xl/sharedStrings.xml><?xml version="1.0" encoding="utf-8"?>
<sst xmlns="http://schemas.openxmlformats.org/spreadsheetml/2006/main" count="57" uniqueCount="40">
  <si>
    <t>PRÉSTAMO SISTEMA ITALIANO O DE CUOTA DE AMORTIZACIÓN CONSTANTE</t>
  </si>
  <si>
    <t>Principal (C)</t>
  </si>
  <si>
    <t>Nº años</t>
  </si>
  <si>
    <t>TIN (J)</t>
  </si>
  <si>
    <t>Frecuencia (m)</t>
  </si>
  <si>
    <t>Cuota de Amortización</t>
  </si>
  <si>
    <t>Nº de períodos</t>
  </si>
  <si>
    <t>TI Fraccionado (im)</t>
  </si>
  <si>
    <t>t</t>
  </si>
  <si>
    <t>At</t>
  </si>
  <si>
    <t>It</t>
  </si>
  <si>
    <t>Alfa t</t>
  </si>
  <si>
    <t>Mt</t>
  </si>
  <si>
    <t>Ct</t>
  </si>
  <si>
    <t xml:space="preserve"> </t>
  </si>
  <si>
    <t>PRÉSTAMO SISTEMA FRANCÉS O DE CUOTA TOTAL (ALFA) CONSTANTE</t>
  </si>
  <si>
    <t>Cuota Alfa</t>
  </si>
  <si>
    <t>VA Renta Unitaria</t>
  </si>
  <si>
    <t>Pagos Adicionales Obligatorios</t>
  </si>
  <si>
    <t>Com Apertura</t>
  </si>
  <si>
    <t>Seguro Vida</t>
  </si>
  <si>
    <t>Seguro Hogar</t>
  </si>
  <si>
    <t>Seguro Protección de Pagos</t>
  </si>
  <si>
    <t>Min Com Apertura</t>
  </si>
  <si>
    <t>Tarjeta</t>
  </si>
  <si>
    <t>Tasación</t>
  </si>
  <si>
    <t>PAGOS ADICIONALES AL BANCO</t>
  </si>
  <si>
    <t>INICIALES</t>
  </si>
  <si>
    <t>PERIÓDICOS</t>
  </si>
  <si>
    <t>Mantenimiento de Cuenta</t>
  </si>
  <si>
    <t>Flujos de Caja Banco - Cliente</t>
  </si>
  <si>
    <t>TAE</t>
  </si>
  <si>
    <t>FUENTES FINANCIERAS A CORTO PLAZO</t>
  </si>
  <si>
    <t>CRÉDITO DE PROVEEDORES</t>
  </si>
  <si>
    <t>Descuento Pronto Pago (d)</t>
  </si>
  <si>
    <t>Plazo al Contado (pc)</t>
  </si>
  <si>
    <t>Plazo de Pago  (pp)</t>
  </si>
  <si>
    <t>Importe Compra (c)</t>
  </si>
  <si>
    <t>Importe Compra con dto.</t>
  </si>
  <si>
    <t>TI del 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</si>
</sst>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0000\ _€_-;\-* #,##0.000000\ _€_-;_-* &quot;-&quot;??\ _€_-;_-@_-"/>
    <numFmt numFmtId="165" formatCode="0.0000%"/>
    <numFmt numFmtId="166" formatCode="0.000%"/>
    <numFmt numFmtId="167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9" fontId="0" fillId="0" borderId="0" xfId="3" applyFont="1"/>
    <xf numFmtId="44" fontId="0" fillId="0" borderId="0" xfId="2" applyFont="1"/>
    <xf numFmtId="44" fontId="0" fillId="0" borderId="0" xfId="0" applyNumberFormat="1"/>
    <xf numFmtId="44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44" fontId="0" fillId="0" borderId="1" xfId="2" applyFont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2" fillId="0" borderId="0" xfId="0" applyFont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10" fontId="0" fillId="0" borderId="0" xfId="3" applyNumberFormat="1" applyFont="1" applyAlignment="1">
      <alignment horizontal="center"/>
    </xf>
    <xf numFmtId="0" fontId="0" fillId="2" borderId="1" xfId="0" applyFill="1" applyBorder="1"/>
    <xf numFmtId="165" fontId="0" fillId="2" borderId="1" xfId="3" applyNumberFormat="1" applyFont="1" applyFill="1" applyBorder="1"/>
    <xf numFmtId="166" fontId="0" fillId="0" borderId="0" xfId="3" applyNumberFormat="1" applyFont="1"/>
    <xf numFmtId="0" fontId="0" fillId="3" borderId="1" xfId="0" applyFill="1" applyBorder="1"/>
    <xf numFmtId="9" fontId="0" fillId="3" borderId="1" xfId="3" applyFont="1" applyFill="1" applyBorder="1"/>
    <xf numFmtId="44" fontId="0" fillId="3" borderId="1" xfId="2" applyFont="1" applyFill="1" applyBorder="1"/>
    <xf numFmtId="167" fontId="0" fillId="0" borderId="1" xfId="3" applyNumberFormat="1" applyFont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920D7-ABB6-4FBB-9AD4-52C080B3F3CD}">
  <dimension ref="A1:G23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13.85546875" customWidth="1"/>
    <col min="2" max="2" width="12" bestFit="1" customWidth="1"/>
    <col min="3" max="3" width="20.7109375" customWidth="1"/>
    <col min="4" max="4" width="12.85546875" customWidth="1"/>
    <col min="5" max="6" width="13.85546875" customWidth="1"/>
  </cols>
  <sheetData>
    <row r="1" spans="1:7" x14ac:dyDescent="0.25">
      <c r="A1" t="s">
        <v>0</v>
      </c>
    </row>
    <row r="3" spans="1:7" x14ac:dyDescent="0.25">
      <c r="A3" t="s">
        <v>1</v>
      </c>
      <c r="B3" s="2">
        <v>50000</v>
      </c>
    </row>
    <row r="4" spans="1:7" x14ac:dyDescent="0.25">
      <c r="A4" t="s">
        <v>2</v>
      </c>
      <c r="B4">
        <v>5</v>
      </c>
      <c r="C4" t="s">
        <v>5</v>
      </c>
      <c r="D4" s="2">
        <f>B3/D5</f>
        <v>10000</v>
      </c>
    </row>
    <row r="5" spans="1:7" x14ac:dyDescent="0.25">
      <c r="A5" t="s">
        <v>3</v>
      </c>
      <c r="B5" s="1">
        <v>6.5000000000000002E-2</v>
      </c>
      <c r="C5" t="s">
        <v>6</v>
      </c>
      <c r="D5">
        <f>B4*B6</f>
        <v>5</v>
      </c>
    </row>
    <row r="6" spans="1:7" x14ac:dyDescent="0.25">
      <c r="A6" t="s">
        <v>4</v>
      </c>
      <c r="B6">
        <v>1</v>
      </c>
      <c r="C6" t="s">
        <v>7</v>
      </c>
      <c r="D6">
        <f>B5/B6</f>
        <v>6.5000000000000002E-2</v>
      </c>
    </row>
    <row r="9" spans="1:7" x14ac:dyDescent="0.25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</row>
    <row r="10" spans="1:7" x14ac:dyDescent="0.25">
      <c r="A10">
        <v>0</v>
      </c>
      <c r="F10" s="3">
        <f>B3</f>
        <v>50000</v>
      </c>
    </row>
    <row r="11" spans="1:7" x14ac:dyDescent="0.25">
      <c r="A11">
        <f>IF(A10&lt;D$5,A10+1,"")</f>
        <v>1</v>
      </c>
      <c r="B11" s="3">
        <f>D$4</f>
        <v>10000</v>
      </c>
      <c r="C11" s="3">
        <f>F10*D$6</f>
        <v>3250</v>
      </c>
      <c r="D11" s="3">
        <f>C11+B11</f>
        <v>13250</v>
      </c>
      <c r="E11" s="3">
        <f>E10+B11</f>
        <v>10000</v>
      </c>
      <c r="F11" s="3">
        <f>F10-B11</f>
        <v>40000</v>
      </c>
    </row>
    <row r="12" spans="1:7" x14ac:dyDescent="0.25">
      <c r="A12">
        <f t="shared" ref="A12:A23" si="0">IF(A11&lt;D$5,A11+1,"")</f>
        <v>2</v>
      </c>
      <c r="B12" s="3">
        <f t="shared" ref="B12:B22" si="1">D$4</f>
        <v>10000</v>
      </c>
      <c r="C12" s="3">
        <f t="shared" ref="C12:C22" si="2">F11*D$6</f>
        <v>2600</v>
      </c>
      <c r="D12" s="3">
        <f t="shared" ref="D12:D22" si="3">C12+B12</f>
        <v>12600</v>
      </c>
      <c r="E12" s="3">
        <f>E11+B12</f>
        <v>20000</v>
      </c>
      <c r="F12" s="3">
        <f t="shared" ref="F12:F22" si="4">F11-B12</f>
        <v>30000</v>
      </c>
    </row>
    <row r="13" spans="1:7" x14ac:dyDescent="0.25">
      <c r="A13">
        <f t="shared" si="0"/>
        <v>3</v>
      </c>
      <c r="B13" s="3">
        <f t="shared" si="1"/>
        <v>10000</v>
      </c>
      <c r="C13" s="3">
        <f t="shared" si="2"/>
        <v>1950</v>
      </c>
      <c r="D13" s="3">
        <f t="shared" si="3"/>
        <v>11950</v>
      </c>
      <c r="E13" s="3">
        <f t="shared" ref="E13:E22" si="5">E12+B13</f>
        <v>30000</v>
      </c>
      <c r="F13" s="3">
        <f t="shared" si="4"/>
        <v>20000</v>
      </c>
      <c r="G13" t="s">
        <v>14</v>
      </c>
    </row>
    <row r="14" spans="1:7" x14ac:dyDescent="0.25">
      <c r="A14">
        <f t="shared" si="0"/>
        <v>4</v>
      </c>
      <c r="B14" s="3">
        <f t="shared" si="1"/>
        <v>10000</v>
      </c>
      <c r="C14" s="3">
        <f t="shared" si="2"/>
        <v>1300</v>
      </c>
      <c r="D14" s="3">
        <f t="shared" si="3"/>
        <v>11300</v>
      </c>
      <c r="E14" s="3">
        <f t="shared" si="5"/>
        <v>40000</v>
      </c>
      <c r="F14" s="3">
        <f t="shared" si="4"/>
        <v>10000</v>
      </c>
    </row>
    <row r="15" spans="1:7" x14ac:dyDescent="0.25">
      <c r="A15">
        <f t="shared" si="0"/>
        <v>5</v>
      </c>
      <c r="B15" s="3">
        <f t="shared" si="1"/>
        <v>10000</v>
      </c>
      <c r="C15" s="3">
        <f t="shared" si="2"/>
        <v>650</v>
      </c>
      <c r="D15" s="3">
        <f t="shared" si="3"/>
        <v>10650</v>
      </c>
      <c r="E15" s="3">
        <f t="shared" si="5"/>
        <v>50000</v>
      </c>
      <c r="F15" s="3">
        <f t="shared" si="4"/>
        <v>0</v>
      </c>
    </row>
    <row r="16" spans="1:7" x14ac:dyDescent="0.25">
      <c r="A16" t="str">
        <f t="shared" si="0"/>
        <v/>
      </c>
      <c r="B16" s="3">
        <f t="shared" si="1"/>
        <v>10000</v>
      </c>
      <c r="C16" s="3">
        <f t="shared" si="2"/>
        <v>0</v>
      </c>
      <c r="D16" s="3">
        <f t="shared" si="3"/>
        <v>10000</v>
      </c>
      <c r="E16" s="3">
        <f t="shared" si="5"/>
        <v>60000</v>
      </c>
      <c r="F16" s="3">
        <f t="shared" si="4"/>
        <v>-10000</v>
      </c>
    </row>
    <row r="17" spans="1:6" x14ac:dyDescent="0.25">
      <c r="A17" t="str">
        <f t="shared" si="0"/>
        <v/>
      </c>
      <c r="B17" s="3">
        <f t="shared" si="1"/>
        <v>10000</v>
      </c>
      <c r="C17" s="3">
        <f t="shared" si="2"/>
        <v>-650</v>
      </c>
      <c r="D17" s="3">
        <f t="shared" si="3"/>
        <v>9350</v>
      </c>
      <c r="E17" s="3">
        <f t="shared" si="5"/>
        <v>70000</v>
      </c>
      <c r="F17" s="3">
        <f t="shared" si="4"/>
        <v>-20000</v>
      </c>
    </row>
    <row r="18" spans="1:6" x14ac:dyDescent="0.25">
      <c r="A18" t="str">
        <f t="shared" si="0"/>
        <v/>
      </c>
      <c r="B18" s="3">
        <f t="shared" si="1"/>
        <v>10000</v>
      </c>
      <c r="C18" s="3">
        <f t="shared" si="2"/>
        <v>-1300</v>
      </c>
      <c r="D18" s="3">
        <f t="shared" si="3"/>
        <v>8700</v>
      </c>
      <c r="E18" s="3">
        <f t="shared" si="5"/>
        <v>80000</v>
      </c>
      <c r="F18" s="3">
        <f t="shared" si="4"/>
        <v>-30000</v>
      </c>
    </row>
    <row r="19" spans="1:6" x14ac:dyDescent="0.25">
      <c r="A19" t="str">
        <f t="shared" si="0"/>
        <v/>
      </c>
      <c r="B19" s="3">
        <f t="shared" si="1"/>
        <v>10000</v>
      </c>
      <c r="C19" s="3">
        <f t="shared" si="2"/>
        <v>-1950</v>
      </c>
      <c r="D19" s="3">
        <f t="shared" si="3"/>
        <v>8050</v>
      </c>
      <c r="E19" s="3">
        <f t="shared" si="5"/>
        <v>90000</v>
      </c>
      <c r="F19" s="3">
        <f t="shared" si="4"/>
        <v>-40000</v>
      </c>
    </row>
    <row r="20" spans="1:6" x14ac:dyDescent="0.25">
      <c r="A20" t="str">
        <f t="shared" si="0"/>
        <v/>
      </c>
      <c r="B20" s="3">
        <f t="shared" si="1"/>
        <v>10000</v>
      </c>
      <c r="C20" s="3">
        <f t="shared" si="2"/>
        <v>-2600</v>
      </c>
      <c r="D20" s="3">
        <f t="shared" si="3"/>
        <v>7400</v>
      </c>
      <c r="E20" s="3">
        <f t="shared" si="5"/>
        <v>100000</v>
      </c>
      <c r="F20" s="3">
        <f t="shared" si="4"/>
        <v>-50000</v>
      </c>
    </row>
    <row r="21" spans="1:6" x14ac:dyDescent="0.25">
      <c r="A21" t="str">
        <f t="shared" si="0"/>
        <v/>
      </c>
      <c r="B21" s="3">
        <f t="shared" si="1"/>
        <v>10000</v>
      </c>
      <c r="C21" s="3">
        <f t="shared" si="2"/>
        <v>-3250</v>
      </c>
      <c r="D21" s="3">
        <f t="shared" si="3"/>
        <v>6750</v>
      </c>
      <c r="E21" s="3">
        <f t="shared" si="5"/>
        <v>110000</v>
      </c>
      <c r="F21" s="3">
        <f t="shared" si="4"/>
        <v>-60000</v>
      </c>
    </row>
    <row r="22" spans="1:6" x14ac:dyDescent="0.25">
      <c r="A22" t="str">
        <f t="shared" si="0"/>
        <v/>
      </c>
      <c r="B22" s="3">
        <f t="shared" si="1"/>
        <v>10000</v>
      </c>
      <c r="C22" s="3">
        <f t="shared" si="2"/>
        <v>-3900</v>
      </c>
      <c r="D22" s="3">
        <f t="shared" si="3"/>
        <v>6100</v>
      </c>
      <c r="E22" s="3">
        <f t="shared" si="5"/>
        <v>120000</v>
      </c>
      <c r="F22" s="3">
        <f t="shared" si="4"/>
        <v>-70000</v>
      </c>
    </row>
    <row r="23" spans="1:6" x14ac:dyDescent="0.25">
      <c r="A23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102EA-E88C-4916-AFB6-D6B8555DF058}">
  <dimension ref="A1:I52"/>
  <sheetViews>
    <sheetView tabSelected="1" workbookViewId="0">
      <selection activeCell="H12" sqref="H12"/>
    </sheetView>
  </sheetViews>
  <sheetFormatPr baseColWidth="10" defaultColWidth="9.140625" defaultRowHeight="15" x14ac:dyDescent="0.25"/>
  <cols>
    <col min="1" max="1" width="15.42578125" customWidth="1"/>
    <col min="2" max="2" width="16.85546875" customWidth="1"/>
    <col min="3" max="3" width="22.140625" customWidth="1"/>
    <col min="4" max="4" width="15.85546875" customWidth="1"/>
    <col min="5" max="5" width="16.140625" customWidth="1"/>
    <col min="6" max="6" width="18.85546875" customWidth="1"/>
    <col min="7" max="8" width="17.140625" customWidth="1"/>
    <col min="9" max="9" width="9.42578125" bestFit="1" customWidth="1"/>
  </cols>
  <sheetData>
    <row r="1" spans="1:9" x14ac:dyDescent="0.25">
      <c r="A1" t="s">
        <v>15</v>
      </c>
      <c r="F1" s="13" t="s">
        <v>26</v>
      </c>
    </row>
    <row r="2" spans="1:9" x14ac:dyDescent="0.25">
      <c r="F2" s="12" t="s">
        <v>27</v>
      </c>
    </row>
    <row r="3" spans="1:9" x14ac:dyDescent="0.25">
      <c r="F3" s="9" t="s">
        <v>19</v>
      </c>
      <c r="G3" s="23">
        <v>0</v>
      </c>
      <c r="H3" s="3">
        <f>G3*B4</f>
        <v>0</v>
      </c>
    </row>
    <row r="4" spans="1:9" x14ac:dyDescent="0.25">
      <c r="A4" t="s">
        <v>1</v>
      </c>
      <c r="B4" s="4">
        <v>12000</v>
      </c>
      <c r="C4" t="s">
        <v>17</v>
      </c>
      <c r="D4" s="6">
        <f>PV(D7,D6,-1)</f>
        <v>5.0756920672674468</v>
      </c>
      <c r="F4" s="9" t="s">
        <v>23</v>
      </c>
      <c r="G4" s="10">
        <v>0</v>
      </c>
      <c r="H4" s="12" t="s">
        <v>28</v>
      </c>
    </row>
    <row r="5" spans="1:9" x14ac:dyDescent="0.25">
      <c r="A5" t="s">
        <v>2</v>
      </c>
      <c r="B5" s="5">
        <v>3</v>
      </c>
      <c r="C5" t="s">
        <v>16</v>
      </c>
      <c r="D5" s="2">
        <f>B4/D4</f>
        <v>2364.2096173222599</v>
      </c>
      <c r="F5" s="9" t="s">
        <v>20</v>
      </c>
      <c r="G5" s="10"/>
      <c r="H5" s="9" t="s">
        <v>20</v>
      </c>
      <c r="I5" s="10">
        <v>0</v>
      </c>
    </row>
    <row r="6" spans="1:9" x14ac:dyDescent="0.25">
      <c r="A6" t="s">
        <v>3</v>
      </c>
      <c r="B6" s="16">
        <v>0.1</v>
      </c>
      <c r="C6" t="s">
        <v>6</v>
      </c>
      <c r="D6">
        <f>B5*B7</f>
        <v>6</v>
      </c>
      <c r="F6" s="9" t="s">
        <v>21</v>
      </c>
      <c r="G6" s="10"/>
      <c r="H6" s="9" t="s">
        <v>21</v>
      </c>
      <c r="I6" s="10"/>
    </row>
    <row r="7" spans="1:9" ht="30" x14ac:dyDescent="0.25">
      <c r="A7" t="s">
        <v>4</v>
      </c>
      <c r="B7" s="5">
        <v>2</v>
      </c>
      <c r="C7" t="s">
        <v>7</v>
      </c>
      <c r="D7">
        <f>B6/B7</f>
        <v>0.05</v>
      </c>
      <c r="F7" s="11" t="s">
        <v>22</v>
      </c>
      <c r="G7" s="10">
        <v>0</v>
      </c>
      <c r="H7" s="11" t="s">
        <v>22</v>
      </c>
      <c r="I7" s="10">
        <v>0</v>
      </c>
    </row>
    <row r="8" spans="1:9" x14ac:dyDescent="0.25">
      <c r="F8" s="9" t="s">
        <v>24</v>
      </c>
      <c r="G8" s="10">
        <v>0</v>
      </c>
      <c r="H8" s="9" t="s">
        <v>24</v>
      </c>
      <c r="I8" s="10">
        <v>0</v>
      </c>
    </row>
    <row r="9" spans="1:9" x14ac:dyDescent="0.25">
      <c r="F9" s="9" t="s">
        <v>25</v>
      </c>
      <c r="G9" s="10">
        <v>0</v>
      </c>
      <c r="H9" s="9" t="s">
        <v>25</v>
      </c>
      <c r="I9" s="10">
        <v>0</v>
      </c>
    </row>
    <row r="10" spans="1:9" ht="30" x14ac:dyDescent="0.25">
      <c r="F10" s="17" t="s">
        <v>31</v>
      </c>
      <c r="G10" s="18">
        <f>(1+H12)^B7-1</f>
        <v>0.10249999999999959</v>
      </c>
      <c r="H10" s="14" t="s">
        <v>29</v>
      </c>
      <c r="I10" s="10">
        <v>0</v>
      </c>
    </row>
    <row r="12" spans="1:9" x14ac:dyDescent="0.25">
      <c r="H12" s="19">
        <f>IRR(H14:H181,0.01)</f>
        <v>4.9999999999999822E-2</v>
      </c>
    </row>
    <row r="13" spans="1:9" ht="30" x14ac:dyDescent="0.25">
      <c r="A13" s="7" t="s">
        <v>8</v>
      </c>
      <c r="B13" s="7" t="s">
        <v>11</v>
      </c>
      <c r="C13" s="7" t="s">
        <v>10</v>
      </c>
      <c r="D13" s="7" t="s">
        <v>9</v>
      </c>
      <c r="E13" s="7" t="s">
        <v>12</v>
      </c>
      <c r="F13" s="7" t="s">
        <v>13</v>
      </c>
      <c r="G13" s="8" t="s">
        <v>18</v>
      </c>
      <c r="H13" s="15" t="s">
        <v>30</v>
      </c>
    </row>
    <row r="14" spans="1:9" x14ac:dyDescent="0.25">
      <c r="A14">
        <v>0</v>
      </c>
      <c r="F14" s="3">
        <f>B4</f>
        <v>12000</v>
      </c>
      <c r="G14" s="3">
        <f>IF((H3&gt;G4),H3,G4)+SUM(G5:G9)</f>
        <v>0</v>
      </c>
      <c r="H14" s="3">
        <f>F14-G14</f>
        <v>12000</v>
      </c>
    </row>
    <row r="15" spans="1:9" x14ac:dyDescent="0.25">
      <c r="A15">
        <f>IF(A14&lt;D$6,A14+1,"")</f>
        <v>1</v>
      </c>
      <c r="B15" s="3">
        <f>IF(ISNUMBER(A15),D$5,"")</f>
        <v>2364.2096173222599</v>
      </c>
      <c r="C15" s="3">
        <f t="shared" ref="C15:C50" si="0">IF(ISNUMBER(A15),F14*D$7,"")</f>
        <v>600</v>
      </c>
      <c r="D15" s="3">
        <f>IF(ISNUMBER(A15),B15-C15,"")</f>
        <v>1764.2096173222599</v>
      </c>
      <c r="E15" s="3">
        <f>IF(ISNUMBER(A15),E14+D15,"")</f>
        <v>1764.2096173222599</v>
      </c>
      <c r="F15" s="3">
        <f>IF(ISNUMBER(A15),F14-D15,"")</f>
        <v>10235.79038267774</v>
      </c>
      <c r="G15" s="3">
        <f>SUM($I$5:$I$10)</f>
        <v>0</v>
      </c>
      <c r="H15" s="2">
        <f>IF(ISNUMBER(A15),0-(B15+G15),"")</f>
        <v>-2364.2096173222599</v>
      </c>
    </row>
    <row r="16" spans="1:9" x14ac:dyDescent="0.25">
      <c r="A16">
        <f t="shared" ref="A16:A52" si="1">IF(A15&lt;D$6,A15+1,"")</f>
        <v>2</v>
      </c>
      <c r="B16" s="3">
        <f t="shared" ref="B16:B50" si="2">IF(ISNUMBER(A16),D$5,"")</f>
        <v>2364.2096173222599</v>
      </c>
      <c r="C16" s="3">
        <f t="shared" si="0"/>
        <v>511.78951913388704</v>
      </c>
      <c r="D16" s="3">
        <f t="shared" ref="D16:D50" si="3">IF(ISNUMBER(A16),B16-C16,"")</f>
        <v>1852.4200981883728</v>
      </c>
      <c r="E16" s="3">
        <f t="shared" ref="E16:E50" si="4">IF(ISNUMBER(A16),E15+D16,"")</f>
        <v>3616.6297155106326</v>
      </c>
      <c r="F16" s="3">
        <f t="shared" ref="F16:F50" si="5">IF(ISNUMBER(A16),F15-D16,"")</f>
        <v>8383.3702844893669</v>
      </c>
      <c r="G16" s="3">
        <f t="shared" ref="G16:G52" si="6">SUM($I$5:$I$10)</f>
        <v>0</v>
      </c>
      <c r="H16" s="2">
        <f t="shared" ref="H16:H52" si="7">IF(ISNUMBER(A16),0-(B16+G16),"")</f>
        <v>-2364.2096173222599</v>
      </c>
    </row>
    <row r="17" spans="1:8" x14ac:dyDescent="0.25">
      <c r="A17">
        <f t="shared" si="1"/>
        <v>3</v>
      </c>
      <c r="B17" s="3">
        <f t="shared" si="2"/>
        <v>2364.2096173222599</v>
      </c>
      <c r="C17" s="3">
        <f t="shared" si="0"/>
        <v>419.16851422446837</v>
      </c>
      <c r="D17" s="3">
        <f t="shared" si="3"/>
        <v>1945.0411030977916</v>
      </c>
      <c r="E17" s="3">
        <f t="shared" si="4"/>
        <v>5561.6708186084243</v>
      </c>
      <c r="F17" s="3">
        <f t="shared" si="5"/>
        <v>6438.3291813915748</v>
      </c>
      <c r="G17" s="3">
        <f t="shared" si="6"/>
        <v>0</v>
      </c>
      <c r="H17" s="2">
        <f t="shared" si="7"/>
        <v>-2364.2096173222599</v>
      </c>
    </row>
    <row r="18" spans="1:8" x14ac:dyDescent="0.25">
      <c r="A18">
        <f t="shared" si="1"/>
        <v>4</v>
      </c>
      <c r="B18" s="3">
        <f t="shared" si="2"/>
        <v>2364.2096173222599</v>
      </c>
      <c r="C18" s="3">
        <f t="shared" si="0"/>
        <v>321.91645906957876</v>
      </c>
      <c r="D18" s="3">
        <f t="shared" si="3"/>
        <v>2042.2931582526812</v>
      </c>
      <c r="E18" s="3">
        <f t="shared" si="4"/>
        <v>7603.963976861105</v>
      </c>
      <c r="F18" s="3">
        <f t="shared" si="5"/>
        <v>4396.0360231388931</v>
      </c>
      <c r="G18" s="3">
        <f t="shared" si="6"/>
        <v>0</v>
      </c>
      <c r="H18" s="2">
        <f t="shared" si="7"/>
        <v>-2364.2096173222599</v>
      </c>
    </row>
    <row r="19" spans="1:8" x14ac:dyDescent="0.25">
      <c r="A19">
        <f t="shared" si="1"/>
        <v>5</v>
      </c>
      <c r="B19" s="3">
        <f t="shared" si="2"/>
        <v>2364.2096173222599</v>
      </c>
      <c r="C19" s="3">
        <f t="shared" si="0"/>
        <v>219.80180115694466</v>
      </c>
      <c r="D19" s="3">
        <f t="shared" si="3"/>
        <v>2144.4078161653151</v>
      </c>
      <c r="E19" s="3">
        <f t="shared" si="4"/>
        <v>9748.3717930264211</v>
      </c>
      <c r="F19" s="3">
        <f t="shared" si="5"/>
        <v>2251.628206973578</v>
      </c>
      <c r="G19" s="3">
        <f t="shared" si="6"/>
        <v>0</v>
      </c>
      <c r="H19" s="2">
        <f t="shared" si="7"/>
        <v>-2364.2096173222599</v>
      </c>
    </row>
    <row r="20" spans="1:8" x14ac:dyDescent="0.25">
      <c r="A20">
        <f t="shared" si="1"/>
        <v>6</v>
      </c>
      <c r="B20" s="3">
        <f t="shared" si="2"/>
        <v>2364.2096173222599</v>
      </c>
      <c r="C20" s="3">
        <f t="shared" si="0"/>
        <v>112.5814103486789</v>
      </c>
      <c r="D20" s="3">
        <f t="shared" si="3"/>
        <v>2251.6282069735807</v>
      </c>
      <c r="E20" s="3">
        <f t="shared" si="4"/>
        <v>12000.000000000002</v>
      </c>
      <c r="F20" s="3">
        <f t="shared" si="5"/>
        <v>-2.7284841053187847E-12</v>
      </c>
      <c r="G20" s="3">
        <f t="shared" si="6"/>
        <v>0</v>
      </c>
      <c r="H20" s="2">
        <f t="shared" si="7"/>
        <v>-2364.2096173222599</v>
      </c>
    </row>
    <row r="21" spans="1:8" x14ac:dyDescent="0.25">
      <c r="A21" t="str">
        <f t="shared" si="1"/>
        <v/>
      </c>
      <c r="B21" s="3" t="str">
        <f t="shared" si="2"/>
        <v/>
      </c>
      <c r="C21" s="3" t="str">
        <f t="shared" si="0"/>
        <v/>
      </c>
      <c r="D21" s="3" t="str">
        <f t="shared" si="3"/>
        <v/>
      </c>
      <c r="E21" s="3" t="str">
        <f t="shared" si="4"/>
        <v/>
      </c>
      <c r="F21" s="3" t="str">
        <f t="shared" si="5"/>
        <v/>
      </c>
      <c r="G21" s="3">
        <f t="shared" si="6"/>
        <v>0</v>
      </c>
      <c r="H21" s="2" t="str">
        <f t="shared" si="7"/>
        <v/>
      </c>
    </row>
    <row r="22" spans="1:8" x14ac:dyDescent="0.25">
      <c r="A22" t="str">
        <f t="shared" si="1"/>
        <v/>
      </c>
      <c r="B22" s="3" t="str">
        <f t="shared" si="2"/>
        <v/>
      </c>
      <c r="C22" s="3" t="str">
        <f t="shared" si="0"/>
        <v/>
      </c>
      <c r="D22" s="3" t="str">
        <f t="shared" si="3"/>
        <v/>
      </c>
      <c r="E22" s="3" t="str">
        <f t="shared" si="4"/>
        <v/>
      </c>
      <c r="F22" s="3" t="str">
        <f t="shared" si="5"/>
        <v/>
      </c>
      <c r="G22" s="3">
        <f t="shared" si="6"/>
        <v>0</v>
      </c>
      <c r="H22" s="2" t="str">
        <f t="shared" si="7"/>
        <v/>
      </c>
    </row>
    <row r="23" spans="1:8" x14ac:dyDescent="0.25">
      <c r="A23" t="str">
        <f t="shared" si="1"/>
        <v/>
      </c>
      <c r="B23" s="3" t="str">
        <f t="shared" si="2"/>
        <v/>
      </c>
      <c r="C23" s="3" t="str">
        <f t="shared" si="0"/>
        <v/>
      </c>
      <c r="D23" s="3" t="str">
        <f t="shared" si="3"/>
        <v/>
      </c>
      <c r="E23" s="3" t="str">
        <f t="shared" si="4"/>
        <v/>
      </c>
      <c r="F23" s="3" t="str">
        <f t="shared" si="5"/>
        <v/>
      </c>
      <c r="G23" s="3">
        <f t="shared" si="6"/>
        <v>0</v>
      </c>
      <c r="H23" s="2" t="str">
        <f t="shared" si="7"/>
        <v/>
      </c>
    </row>
    <row r="24" spans="1:8" x14ac:dyDescent="0.25">
      <c r="A24" t="str">
        <f t="shared" si="1"/>
        <v/>
      </c>
      <c r="B24" s="3" t="str">
        <f t="shared" si="2"/>
        <v/>
      </c>
      <c r="C24" s="3" t="str">
        <f t="shared" si="0"/>
        <v/>
      </c>
      <c r="D24" s="3" t="str">
        <f t="shared" si="3"/>
        <v/>
      </c>
      <c r="E24" s="3" t="str">
        <f t="shared" si="4"/>
        <v/>
      </c>
      <c r="F24" s="3" t="str">
        <f t="shared" si="5"/>
        <v/>
      </c>
      <c r="G24" s="3">
        <f t="shared" si="6"/>
        <v>0</v>
      </c>
      <c r="H24" s="2" t="str">
        <f t="shared" si="7"/>
        <v/>
      </c>
    </row>
    <row r="25" spans="1:8" x14ac:dyDescent="0.25">
      <c r="A25" t="str">
        <f t="shared" si="1"/>
        <v/>
      </c>
      <c r="B25" s="3" t="str">
        <f t="shared" si="2"/>
        <v/>
      </c>
      <c r="C25" s="3" t="str">
        <f t="shared" si="0"/>
        <v/>
      </c>
      <c r="D25" s="3" t="str">
        <f t="shared" si="3"/>
        <v/>
      </c>
      <c r="E25" s="3" t="str">
        <f t="shared" si="4"/>
        <v/>
      </c>
      <c r="F25" s="3" t="str">
        <f t="shared" si="5"/>
        <v/>
      </c>
      <c r="G25" s="3">
        <f t="shared" si="6"/>
        <v>0</v>
      </c>
      <c r="H25" s="2" t="str">
        <f t="shared" si="7"/>
        <v/>
      </c>
    </row>
    <row r="26" spans="1:8" x14ac:dyDescent="0.25">
      <c r="A26" t="str">
        <f t="shared" si="1"/>
        <v/>
      </c>
      <c r="B26" s="3" t="str">
        <f t="shared" si="2"/>
        <v/>
      </c>
      <c r="C26" s="3" t="str">
        <f t="shared" si="0"/>
        <v/>
      </c>
      <c r="D26" s="3" t="str">
        <f t="shared" si="3"/>
        <v/>
      </c>
      <c r="E26" s="3" t="str">
        <f t="shared" si="4"/>
        <v/>
      </c>
      <c r="F26" s="3" t="str">
        <f t="shared" si="5"/>
        <v/>
      </c>
      <c r="G26" s="3">
        <f t="shared" si="6"/>
        <v>0</v>
      </c>
      <c r="H26" s="2" t="str">
        <f t="shared" si="7"/>
        <v/>
      </c>
    </row>
    <row r="27" spans="1:8" x14ac:dyDescent="0.25">
      <c r="A27" t="str">
        <f t="shared" si="1"/>
        <v/>
      </c>
      <c r="B27" s="3" t="str">
        <f t="shared" si="2"/>
        <v/>
      </c>
      <c r="C27" s="3" t="str">
        <f t="shared" si="0"/>
        <v/>
      </c>
      <c r="D27" s="3" t="str">
        <f t="shared" si="3"/>
        <v/>
      </c>
      <c r="E27" s="3" t="str">
        <f t="shared" si="4"/>
        <v/>
      </c>
      <c r="F27" s="3" t="str">
        <f t="shared" si="5"/>
        <v/>
      </c>
      <c r="G27" s="3">
        <f t="shared" si="6"/>
        <v>0</v>
      </c>
      <c r="H27" s="2" t="str">
        <f t="shared" si="7"/>
        <v/>
      </c>
    </row>
    <row r="28" spans="1:8" x14ac:dyDescent="0.25">
      <c r="A28" t="str">
        <f t="shared" si="1"/>
        <v/>
      </c>
      <c r="B28" s="3" t="str">
        <f t="shared" si="2"/>
        <v/>
      </c>
      <c r="C28" s="3" t="str">
        <f t="shared" si="0"/>
        <v/>
      </c>
      <c r="D28" s="3" t="str">
        <f t="shared" si="3"/>
        <v/>
      </c>
      <c r="E28" s="3" t="str">
        <f t="shared" si="4"/>
        <v/>
      </c>
      <c r="F28" s="3" t="str">
        <f t="shared" si="5"/>
        <v/>
      </c>
      <c r="G28" s="3">
        <f t="shared" si="6"/>
        <v>0</v>
      </c>
      <c r="H28" s="2" t="str">
        <f t="shared" si="7"/>
        <v/>
      </c>
    </row>
    <row r="29" spans="1:8" x14ac:dyDescent="0.25">
      <c r="A29" t="str">
        <f t="shared" si="1"/>
        <v/>
      </c>
      <c r="B29" s="3" t="str">
        <f t="shared" si="2"/>
        <v/>
      </c>
      <c r="C29" s="3" t="str">
        <f t="shared" si="0"/>
        <v/>
      </c>
      <c r="D29" s="3" t="str">
        <f t="shared" si="3"/>
        <v/>
      </c>
      <c r="E29" s="3" t="str">
        <f t="shared" si="4"/>
        <v/>
      </c>
      <c r="F29" s="3" t="str">
        <f t="shared" si="5"/>
        <v/>
      </c>
      <c r="G29" s="3">
        <f t="shared" si="6"/>
        <v>0</v>
      </c>
      <c r="H29" s="2" t="str">
        <f t="shared" si="7"/>
        <v/>
      </c>
    </row>
    <row r="30" spans="1:8" x14ac:dyDescent="0.25">
      <c r="A30" t="str">
        <f t="shared" si="1"/>
        <v/>
      </c>
      <c r="B30" s="3" t="str">
        <f t="shared" si="2"/>
        <v/>
      </c>
      <c r="C30" s="3" t="str">
        <f t="shared" si="0"/>
        <v/>
      </c>
      <c r="D30" s="3" t="str">
        <f t="shared" si="3"/>
        <v/>
      </c>
      <c r="E30" s="3" t="str">
        <f t="shared" si="4"/>
        <v/>
      </c>
      <c r="F30" s="3" t="str">
        <f t="shared" si="5"/>
        <v/>
      </c>
      <c r="G30" s="3">
        <f t="shared" si="6"/>
        <v>0</v>
      </c>
      <c r="H30" s="2" t="str">
        <f t="shared" si="7"/>
        <v/>
      </c>
    </row>
    <row r="31" spans="1:8" x14ac:dyDescent="0.25">
      <c r="A31" t="str">
        <f t="shared" si="1"/>
        <v/>
      </c>
      <c r="B31" s="3" t="str">
        <f t="shared" si="2"/>
        <v/>
      </c>
      <c r="C31" s="3" t="str">
        <f t="shared" si="0"/>
        <v/>
      </c>
      <c r="D31" s="3" t="str">
        <f t="shared" si="3"/>
        <v/>
      </c>
      <c r="E31" s="3" t="str">
        <f t="shared" si="4"/>
        <v/>
      </c>
      <c r="F31" s="3" t="str">
        <f t="shared" si="5"/>
        <v/>
      </c>
      <c r="G31" s="3">
        <f t="shared" si="6"/>
        <v>0</v>
      </c>
      <c r="H31" s="2" t="str">
        <f t="shared" si="7"/>
        <v/>
      </c>
    </row>
    <row r="32" spans="1:8" x14ac:dyDescent="0.25">
      <c r="A32" t="str">
        <f t="shared" si="1"/>
        <v/>
      </c>
      <c r="B32" s="3" t="str">
        <f t="shared" si="2"/>
        <v/>
      </c>
      <c r="C32" s="3" t="str">
        <f t="shared" si="0"/>
        <v/>
      </c>
      <c r="D32" s="3" t="str">
        <f t="shared" si="3"/>
        <v/>
      </c>
      <c r="E32" s="3" t="str">
        <f t="shared" si="4"/>
        <v/>
      </c>
      <c r="F32" s="3" t="str">
        <f t="shared" si="5"/>
        <v/>
      </c>
      <c r="G32" s="3">
        <f t="shared" si="6"/>
        <v>0</v>
      </c>
      <c r="H32" s="2" t="str">
        <f t="shared" si="7"/>
        <v/>
      </c>
    </row>
    <row r="33" spans="1:8" x14ac:dyDescent="0.25">
      <c r="A33" t="str">
        <f t="shared" si="1"/>
        <v/>
      </c>
      <c r="B33" s="3" t="str">
        <f t="shared" si="2"/>
        <v/>
      </c>
      <c r="C33" s="3" t="str">
        <f t="shared" si="0"/>
        <v/>
      </c>
      <c r="D33" s="3" t="str">
        <f t="shared" si="3"/>
        <v/>
      </c>
      <c r="E33" s="3" t="str">
        <f t="shared" si="4"/>
        <v/>
      </c>
      <c r="F33" s="3" t="str">
        <f t="shared" si="5"/>
        <v/>
      </c>
      <c r="G33" s="3">
        <f t="shared" si="6"/>
        <v>0</v>
      </c>
      <c r="H33" s="2" t="str">
        <f t="shared" si="7"/>
        <v/>
      </c>
    </row>
    <row r="34" spans="1:8" x14ac:dyDescent="0.25">
      <c r="A34" t="str">
        <f t="shared" si="1"/>
        <v/>
      </c>
      <c r="B34" s="3" t="str">
        <f t="shared" si="2"/>
        <v/>
      </c>
      <c r="C34" s="3" t="str">
        <f t="shared" si="0"/>
        <v/>
      </c>
      <c r="D34" s="3" t="str">
        <f t="shared" si="3"/>
        <v/>
      </c>
      <c r="E34" s="3" t="str">
        <f t="shared" si="4"/>
        <v/>
      </c>
      <c r="F34" s="3" t="str">
        <f t="shared" si="5"/>
        <v/>
      </c>
      <c r="G34" s="3">
        <f t="shared" si="6"/>
        <v>0</v>
      </c>
      <c r="H34" s="2" t="str">
        <f t="shared" si="7"/>
        <v/>
      </c>
    </row>
    <row r="35" spans="1:8" x14ac:dyDescent="0.25">
      <c r="A35" t="str">
        <f t="shared" si="1"/>
        <v/>
      </c>
      <c r="B35" s="3" t="str">
        <f t="shared" si="2"/>
        <v/>
      </c>
      <c r="C35" s="3" t="str">
        <f t="shared" si="0"/>
        <v/>
      </c>
      <c r="D35" s="3" t="str">
        <f t="shared" si="3"/>
        <v/>
      </c>
      <c r="E35" s="3" t="str">
        <f t="shared" si="4"/>
        <v/>
      </c>
      <c r="F35" s="3" t="str">
        <f t="shared" si="5"/>
        <v/>
      </c>
      <c r="G35" s="3">
        <f t="shared" si="6"/>
        <v>0</v>
      </c>
      <c r="H35" s="2" t="str">
        <f t="shared" si="7"/>
        <v/>
      </c>
    </row>
    <row r="36" spans="1:8" x14ac:dyDescent="0.25">
      <c r="A36" t="str">
        <f t="shared" si="1"/>
        <v/>
      </c>
      <c r="B36" s="3" t="str">
        <f t="shared" si="2"/>
        <v/>
      </c>
      <c r="C36" s="3" t="str">
        <f t="shared" si="0"/>
        <v/>
      </c>
      <c r="D36" s="3" t="str">
        <f t="shared" si="3"/>
        <v/>
      </c>
      <c r="E36" s="3" t="str">
        <f t="shared" si="4"/>
        <v/>
      </c>
      <c r="F36" s="3" t="str">
        <f t="shared" si="5"/>
        <v/>
      </c>
      <c r="G36" s="3">
        <f t="shared" si="6"/>
        <v>0</v>
      </c>
      <c r="H36" s="2" t="str">
        <f t="shared" si="7"/>
        <v/>
      </c>
    </row>
    <row r="37" spans="1:8" x14ac:dyDescent="0.25">
      <c r="A37" t="str">
        <f t="shared" si="1"/>
        <v/>
      </c>
      <c r="B37" s="3" t="str">
        <f t="shared" si="2"/>
        <v/>
      </c>
      <c r="C37" s="3" t="str">
        <f t="shared" si="0"/>
        <v/>
      </c>
      <c r="D37" s="3" t="str">
        <f t="shared" si="3"/>
        <v/>
      </c>
      <c r="E37" s="3" t="str">
        <f t="shared" si="4"/>
        <v/>
      </c>
      <c r="F37" s="3" t="str">
        <f t="shared" si="5"/>
        <v/>
      </c>
      <c r="G37" s="3">
        <f t="shared" si="6"/>
        <v>0</v>
      </c>
      <c r="H37" s="2" t="str">
        <f t="shared" si="7"/>
        <v/>
      </c>
    </row>
    <row r="38" spans="1:8" x14ac:dyDescent="0.25">
      <c r="A38" t="str">
        <f t="shared" si="1"/>
        <v/>
      </c>
      <c r="B38" s="3" t="str">
        <f t="shared" si="2"/>
        <v/>
      </c>
      <c r="C38" s="3" t="str">
        <f t="shared" si="0"/>
        <v/>
      </c>
      <c r="D38" s="3" t="str">
        <f t="shared" si="3"/>
        <v/>
      </c>
      <c r="E38" s="3" t="str">
        <f t="shared" si="4"/>
        <v/>
      </c>
      <c r="F38" s="3" t="str">
        <f t="shared" si="5"/>
        <v/>
      </c>
      <c r="G38" s="3">
        <f t="shared" si="6"/>
        <v>0</v>
      </c>
      <c r="H38" s="2" t="str">
        <f t="shared" si="7"/>
        <v/>
      </c>
    </row>
    <row r="39" spans="1:8" x14ac:dyDescent="0.25">
      <c r="A39" t="str">
        <f t="shared" si="1"/>
        <v/>
      </c>
      <c r="B39" s="3" t="str">
        <f t="shared" si="2"/>
        <v/>
      </c>
      <c r="C39" s="3" t="str">
        <f t="shared" si="0"/>
        <v/>
      </c>
      <c r="D39" s="3" t="str">
        <f t="shared" si="3"/>
        <v/>
      </c>
      <c r="E39" s="3" t="str">
        <f t="shared" si="4"/>
        <v/>
      </c>
      <c r="F39" s="3" t="str">
        <f t="shared" si="5"/>
        <v/>
      </c>
      <c r="G39" s="3">
        <f t="shared" si="6"/>
        <v>0</v>
      </c>
      <c r="H39" s="2" t="str">
        <f t="shared" si="7"/>
        <v/>
      </c>
    </row>
    <row r="40" spans="1:8" x14ac:dyDescent="0.25">
      <c r="A40" t="str">
        <f t="shared" si="1"/>
        <v/>
      </c>
      <c r="B40" s="3" t="str">
        <f t="shared" si="2"/>
        <v/>
      </c>
      <c r="C40" s="3" t="str">
        <f t="shared" si="0"/>
        <v/>
      </c>
      <c r="D40" s="3" t="str">
        <f t="shared" si="3"/>
        <v/>
      </c>
      <c r="E40" s="3" t="str">
        <f t="shared" si="4"/>
        <v/>
      </c>
      <c r="F40" s="3" t="str">
        <f t="shared" si="5"/>
        <v/>
      </c>
      <c r="G40" s="3">
        <f t="shared" si="6"/>
        <v>0</v>
      </c>
      <c r="H40" s="2" t="str">
        <f t="shared" si="7"/>
        <v/>
      </c>
    </row>
    <row r="41" spans="1:8" x14ac:dyDescent="0.25">
      <c r="A41" t="str">
        <f t="shared" si="1"/>
        <v/>
      </c>
      <c r="B41" s="3" t="str">
        <f t="shared" si="2"/>
        <v/>
      </c>
      <c r="C41" s="3" t="str">
        <f t="shared" si="0"/>
        <v/>
      </c>
      <c r="D41" s="3" t="str">
        <f t="shared" si="3"/>
        <v/>
      </c>
      <c r="E41" s="3" t="str">
        <f t="shared" si="4"/>
        <v/>
      </c>
      <c r="F41" s="3" t="str">
        <f t="shared" si="5"/>
        <v/>
      </c>
      <c r="G41" s="3">
        <f t="shared" si="6"/>
        <v>0</v>
      </c>
      <c r="H41" s="2" t="str">
        <f t="shared" si="7"/>
        <v/>
      </c>
    </row>
    <row r="42" spans="1:8" x14ac:dyDescent="0.25">
      <c r="A42" t="str">
        <f t="shared" si="1"/>
        <v/>
      </c>
      <c r="B42" s="3" t="str">
        <f t="shared" si="2"/>
        <v/>
      </c>
      <c r="C42" s="3" t="str">
        <f t="shared" si="0"/>
        <v/>
      </c>
      <c r="D42" s="3" t="str">
        <f t="shared" si="3"/>
        <v/>
      </c>
      <c r="E42" s="3" t="str">
        <f t="shared" si="4"/>
        <v/>
      </c>
      <c r="F42" s="3" t="str">
        <f t="shared" si="5"/>
        <v/>
      </c>
      <c r="G42" s="3">
        <f t="shared" si="6"/>
        <v>0</v>
      </c>
      <c r="H42" s="2" t="str">
        <f t="shared" si="7"/>
        <v/>
      </c>
    </row>
    <row r="43" spans="1:8" x14ac:dyDescent="0.25">
      <c r="A43" t="str">
        <f t="shared" si="1"/>
        <v/>
      </c>
      <c r="B43" s="3" t="str">
        <f t="shared" si="2"/>
        <v/>
      </c>
      <c r="C43" s="3" t="str">
        <f t="shared" si="0"/>
        <v/>
      </c>
      <c r="D43" s="3" t="str">
        <f t="shared" si="3"/>
        <v/>
      </c>
      <c r="E43" s="3" t="str">
        <f t="shared" si="4"/>
        <v/>
      </c>
      <c r="F43" s="3" t="str">
        <f t="shared" si="5"/>
        <v/>
      </c>
      <c r="G43" s="3">
        <f t="shared" si="6"/>
        <v>0</v>
      </c>
      <c r="H43" s="2" t="str">
        <f t="shared" si="7"/>
        <v/>
      </c>
    </row>
    <row r="44" spans="1:8" x14ac:dyDescent="0.25">
      <c r="A44" t="str">
        <f t="shared" si="1"/>
        <v/>
      </c>
      <c r="B44" s="3" t="str">
        <f t="shared" si="2"/>
        <v/>
      </c>
      <c r="C44" s="3" t="str">
        <f t="shared" si="0"/>
        <v/>
      </c>
      <c r="D44" s="3" t="str">
        <f t="shared" si="3"/>
        <v/>
      </c>
      <c r="E44" s="3" t="str">
        <f t="shared" si="4"/>
        <v/>
      </c>
      <c r="F44" s="3" t="str">
        <f t="shared" si="5"/>
        <v/>
      </c>
      <c r="G44" s="3">
        <f t="shared" si="6"/>
        <v>0</v>
      </c>
      <c r="H44" s="2" t="str">
        <f t="shared" si="7"/>
        <v/>
      </c>
    </row>
    <row r="45" spans="1:8" x14ac:dyDescent="0.25">
      <c r="A45" t="str">
        <f t="shared" si="1"/>
        <v/>
      </c>
      <c r="B45" s="3" t="str">
        <f t="shared" si="2"/>
        <v/>
      </c>
      <c r="C45" s="3" t="str">
        <f t="shared" si="0"/>
        <v/>
      </c>
      <c r="D45" s="3" t="str">
        <f t="shared" si="3"/>
        <v/>
      </c>
      <c r="E45" s="3" t="str">
        <f t="shared" si="4"/>
        <v/>
      </c>
      <c r="F45" s="3" t="str">
        <f t="shared" si="5"/>
        <v/>
      </c>
      <c r="G45" s="3">
        <f t="shared" si="6"/>
        <v>0</v>
      </c>
      <c r="H45" s="2" t="str">
        <f t="shared" si="7"/>
        <v/>
      </c>
    </row>
    <row r="46" spans="1:8" x14ac:dyDescent="0.25">
      <c r="A46" t="str">
        <f t="shared" si="1"/>
        <v/>
      </c>
      <c r="B46" s="3" t="str">
        <f t="shared" si="2"/>
        <v/>
      </c>
      <c r="C46" s="3" t="str">
        <f t="shared" si="0"/>
        <v/>
      </c>
      <c r="D46" s="3" t="str">
        <f t="shared" si="3"/>
        <v/>
      </c>
      <c r="E46" s="3" t="str">
        <f t="shared" si="4"/>
        <v/>
      </c>
      <c r="F46" s="3" t="str">
        <f t="shared" si="5"/>
        <v/>
      </c>
      <c r="G46" s="3">
        <f t="shared" si="6"/>
        <v>0</v>
      </c>
      <c r="H46" s="2" t="str">
        <f t="shared" si="7"/>
        <v/>
      </c>
    </row>
    <row r="47" spans="1:8" x14ac:dyDescent="0.25">
      <c r="A47" t="str">
        <f t="shared" si="1"/>
        <v/>
      </c>
      <c r="B47" s="3" t="str">
        <f t="shared" si="2"/>
        <v/>
      </c>
      <c r="C47" s="3" t="str">
        <f t="shared" si="0"/>
        <v/>
      </c>
      <c r="D47" s="3" t="str">
        <f t="shared" si="3"/>
        <v/>
      </c>
      <c r="E47" s="3" t="str">
        <f t="shared" si="4"/>
        <v/>
      </c>
      <c r="F47" s="3" t="str">
        <f t="shared" si="5"/>
        <v/>
      </c>
      <c r="G47" s="3">
        <f t="shared" si="6"/>
        <v>0</v>
      </c>
      <c r="H47" s="2" t="str">
        <f t="shared" si="7"/>
        <v/>
      </c>
    </row>
    <row r="48" spans="1:8" x14ac:dyDescent="0.25">
      <c r="A48" t="str">
        <f t="shared" si="1"/>
        <v/>
      </c>
      <c r="B48" s="3" t="str">
        <f t="shared" si="2"/>
        <v/>
      </c>
      <c r="C48" s="3" t="str">
        <f t="shared" si="0"/>
        <v/>
      </c>
      <c r="D48" s="3" t="str">
        <f t="shared" si="3"/>
        <v/>
      </c>
      <c r="E48" s="3" t="str">
        <f t="shared" si="4"/>
        <v/>
      </c>
      <c r="F48" s="3" t="str">
        <f t="shared" si="5"/>
        <v/>
      </c>
      <c r="G48" s="3">
        <f t="shared" si="6"/>
        <v>0</v>
      </c>
      <c r="H48" s="2" t="str">
        <f t="shared" si="7"/>
        <v/>
      </c>
    </row>
    <row r="49" spans="1:8" x14ac:dyDescent="0.25">
      <c r="A49" t="str">
        <f t="shared" si="1"/>
        <v/>
      </c>
      <c r="B49" s="3" t="str">
        <f t="shared" si="2"/>
        <v/>
      </c>
      <c r="C49" s="3" t="str">
        <f t="shared" si="0"/>
        <v/>
      </c>
      <c r="D49" s="3" t="str">
        <f t="shared" si="3"/>
        <v/>
      </c>
      <c r="E49" s="3" t="str">
        <f t="shared" si="4"/>
        <v/>
      </c>
      <c r="F49" s="3" t="str">
        <f t="shared" si="5"/>
        <v/>
      </c>
      <c r="G49" s="3">
        <f t="shared" si="6"/>
        <v>0</v>
      </c>
      <c r="H49" s="2" t="str">
        <f t="shared" si="7"/>
        <v/>
      </c>
    </row>
    <row r="50" spans="1:8" x14ac:dyDescent="0.25">
      <c r="A50" t="str">
        <f t="shared" si="1"/>
        <v/>
      </c>
      <c r="B50" s="3" t="str">
        <f t="shared" si="2"/>
        <v/>
      </c>
      <c r="C50" s="3" t="str">
        <f t="shared" si="0"/>
        <v/>
      </c>
      <c r="D50" s="3" t="str">
        <f t="shared" si="3"/>
        <v/>
      </c>
      <c r="E50" s="3" t="str">
        <f t="shared" si="4"/>
        <v/>
      </c>
      <c r="F50" s="3" t="str">
        <f t="shared" si="5"/>
        <v/>
      </c>
      <c r="G50" s="3">
        <f t="shared" si="6"/>
        <v>0</v>
      </c>
      <c r="H50" s="2" t="str">
        <f t="shared" si="7"/>
        <v/>
      </c>
    </row>
    <row r="51" spans="1:8" x14ac:dyDescent="0.25">
      <c r="A51" t="str">
        <f t="shared" si="1"/>
        <v/>
      </c>
      <c r="G51" s="3">
        <f t="shared" si="6"/>
        <v>0</v>
      </c>
      <c r="H51" s="2" t="str">
        <f t="shared" si="7"/>
        <v/>
      </c>
    </row>
    <row r="52" spans="1:8" x14ac:dyDescent="0.25">
      <c r="A52" t="str">
        <f t="shared" si="1"/>
        <v/>
      </c>
      <c r="G52" s="3">
        <f t="shared" si="6"/>
        <v>0</v>
      </c>
      <c r="H52" s="2" t="str">
        <f t="shared" si="7"/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E5406-CB8A-4A74-BEEA-593D5D349AF7}">
  <dimension ref="A1:C10"/>
  <sheetViews>
    <sheetView workbookViewId="0">
      <selection activeCell="E8" sqref="E8"/>
    </sheetView>
  </sheetViews>
  <sheetFormatPr baseColWidth="10" defaultRowHeight="15" x14ac:dyDescent="0.25"/>
  <cols>
    <col min="2" max="2" width="13.42578125" customWidth="1"/>
  </cols>
  <sheetData>
    <row r="1" spans="1:3" x14ac:dyDescent="0.25">
      <c r="A1" t="s">
        <v>32</v>
      </c>
    </row>
    <row r="3" spans="1:3" x14ac:dyDescent="0.25">
      <c r="A3" t="s">
        <v>33</v>
      </c>
    </row>
    <row r="5" spans="1:3" x14ac:dyDescent="0.25">
      <c r="A5" s="20" t="s">
        <v>34</v>
      </c>
      <c r="B5" s="20"/>
      <c r="C5" s="21">
        <v>0.05</v>
      </c>
    </row>
    <row r="6" spans="1:3" x14ac:dyDescent="0.25">
      <c r="A6" s="20" t="s">
        <v>35</v>
      </c>
      <c r="B6" s="20"/>
      <c r="C6" s="20">
        <v>10</v>
      </c>
    </row>
    <row r="7" spans="1:3" x14ac:dyDescent="0.25">
      <c r="A7" s="20" t="s">
        <v>36</v>
      </c>
      <c r="B7" s="20"/>
      <c r="C7" s="20">
        <v>90</v>
      </c>
    </row>
    <row r="8" spans="1:3" x14ac:dyDescent="0.25">
      <c r="A8" s="20" t="s">
        <v>37</v>
      </c>
      <c r="B8" s="20"/>
      <c r="C8" s="22">
        <v>100</v>
      </c>
    </row>
    <row r="9" spans="1:3" x14ac:dyDescent="0.25">
      <c r="A9" t="s">
        <v>38</v>
      </c>
      <c r="C9" s="2">
        <f>C8-C8*C5</f>
        <v>95</v>
      </c>
    </row>
    <row r="10" spans="1:3" x14ac:dyDescent="0.25">
      <c r="A10" t="s">
        <v>39</v>
      </c>
      <c r="C10" s="19">
        <f>(C8/C9)^(365/(C7-C6))-1</f>
        <v>0.26367691223587686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EFE8FB4B01724E89EE9AB504EF6D3B" ma:contentTypeVersion="8" ma:contentTypeDescription="Crear nuevo documento." ma:contentTypeScope="" ma:versionID="be92c436971397e5760f8a666f71ea22">
  <xsd:schema xmlns:xsd="http://www.w3.org/2001/XMLSchema" xmlns:xs="http://www.w3.org/2001/XMLSchema" xmlns:p="http://schemas.microsoft.com/office/2006/metadata/properties" xmlns:ns3="51934690-9054-4ebc-8c7f-32324daf95b1" targetNamespace="http://schemas.microsoft.com/office/2006/metadata/properties" ma:root="true" ma:fieldsID="ef761f8758290617257448a04cab260e" ns3:_="">
    <xsd:import namespace="51934690-9054-4ebc-8c7f-32324daf95b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934690-9054-4ebc-8c7f-32324daf95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C5C610-89D0-419F-87D9-66FDA2664705}">
  <ds:schemaRefs>
    <ds:schemaRef ds:uri="http://purl.org/dc/dcmitype/"/>
    <ds:schemaRef ds:uri="http://purl.org/dc/terms/"/>
    <ds:schemaRef ds:uri="51934690-9054-4ebc-8c7f-32324daf95b1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D144B44-8993-4B34-A45F-48AAE0EE61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934690-9054-4ebc-8c7f-32324daf95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5533DF-E6AE-4CC1-9BEC-54579519DD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Préstamos (Sist. Italiano)</vt:lpstr>
      <vt:lpstr>Préstamos (Sist. Francés)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Rodríguez</dc:creator>
  <cp:lastModifiedBy>David Rodríguez</cp:lastModifiedBy>
  <dcterms:created xsi:type="dcterms:W3CDTF">2019-11-26T12:49:32Z</dcterms:created>
  <dcterms:modified xsi:type="dcterms:W3CDTF">2020-01-14T21:34:29Z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0x01010083EFE8FB4B01724E89EE9AB504EF6D3B</vt:lpwstr>
  </property>
</Properties>
</file>