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drawings/drawing4.xml" ContentType="application/vnd.openxmlformats-officedocument.drawing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s\LU\Magistrs\Vizuala uztvere\petijums\"/>
    </mc:Choice>
  </mc:AlternateContent>
  <xr:revisionPtr revIDLastSave="0" documentId="13_ncr:1_{333DD636-0DD0-421D-A3B7-CB2D4E814878}" xr6:coauthVersionLast="47" xr6:coauthVersionMax="47" xr10:uidLastSave="{00000000-0000-0000-0000-000000000000}"/>
  <bookViews>
    <workbookView xWindow="-120" yWindow="-120" windowWidth="20730" windowHeight="11310" firstSheet="3" activeTab="5" xr2:uid="{04DA136B-EF00-4A97-A301-2870AFA831F8}"/>
  </bookViews>
  <sheets>
    <sheet name="krāsas" sheetId="1" r:id="rId1"/>
    <sheet name="rezultāti" sheetId="2" r:id="rId2"/>
    <sheet name="rezultāti - diagrammas" sheetId="3" r:id="rId3"/>
    <sheet name="pēc dzimuma" sheetId="4" r:id="rId4"/>
    <sheet name="pēc dzimuma - diagrammas" sheetId="5" r:id="rId5"/>
    <sheet name="pēc vecuma" sheetId="6" r:id="rId6"/>
    <sheet name="pēc vecuma - diagrammas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9" i="6" l="1"/>
  <c r="S9" i="6"/>
  <c r="T9" i="6"/>
  <c r="U9" i="6"/>
  <c r="V9" i="6"/>
  <c r="W9" i="6"/>
  <c r="R10" i="6"/>
  <c r="S10" i="6"/>
  <c r="T10" i="6"/>
  <c r="U10" i="6"/>
  <c r="V10" i="6"/>
  <c r="W10" i="6"/>
  <c r="R9" i="4"/>
  <c r="S9" i="4"/>
  <c r="T9" i="4"/>
  <c r="U9" i="4"/>
  <c r="V9" i="4"/>
  <c r="Q9" i="4"/>
  <c r="R8" i="4"/>
  <c r="S8" i="4"/>
  <c r="T8" i="4"/>
  <c r="U8" i="4"/>
  <c r="V8" i="4"/>
  <c r="Q8" i="4"/>
  <c r="R4" i="4"/>
  <c r="Q4" i="4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" i="1"/>
</calcChain>
</file>

<file path=xl/sharedStrings.xml><?xml version="1.0" encoding="utf-8"?>
<sst xmlns="http://schemas.openxmlformats.org/spreadsheetml/2006/main" count="744" uniqueCount="166">
  <si>
    <t>Tonis</t>
  </si>
  <si>
    <t>Piesātinājums</t>
  </si>
  <si>
    <t>Gaišums</t>
  </si>
  <si>
    <t>HEX</t>
  </si>
  <si>
    <t>#789a28</t>
  </si>
  <si>
    <t>T-18</t>
  </si>
  <si>
    <t>T+18</t>
  </si>
  <si>
    <t>P-25</t>
  </si>
  <si>
    <t>P+25</t>
  </si>
  <si>
    <t>G-5</t>
  </si>
  <si>
    <t>G+5</t>
  </si>
  <si>
    <t>#9a9a28</t>
  </si>
  <si>
    <t>#559a28</t>
  </si>
  <si>
    <t>#6e8240</t>
  </si>
  <si>
    <t>#81b210</t>
  </si>
  <si>
    <t>#6e8141</t>
  </si>
  <si>
    <t>#728b37</t>
  </si>
  <si>
    <t>#80a163</t>
  </si>
  <si>
    <t>#ceae3b</t>
  </si>
  <si>
    <t>#173c64</t>
  </si>
  <si>
    <t>#b285e0</t>
  </si>
  <si>
    <t>#e9d6f5</t>
  </si>
  <si>
    <t>#d3d83b</t>
  </si>
  <si>
    <t>#4a66d3</t>
  </si>
  <si>
    <t>#5dcb8d</t>
  </si>
  <si>
    <t>#bfd8b6</t>
  </si>
  <si>
    <t>#878421</t>
  </si>
  <si>
    <t>#565397</t>
  </si>
  <si>
    <t>#242716</t>
  </si>
  <si>
    <t>#4d9424</t>
  </si>
  <si>
    <t>#b4a1ed</t>
  </si>
  <si>
    <t>#2a521e</t>
  </si>
  <si>
    <t>#5da27c</t>
  </si>
  <si>
    <t>#f1cff2</t>
  </si>
  <si>
    <t>#adb6d1</t>
  </si>
  <si>
    <t>#93a163</t>
  </si>
  <si>
    <t>#6da163</t>
  </si>
  <si>
    <t>#828282</t>
  </si>
  <si>
    <t>#7ec144</t>
  </si>
  <si>
    <t>#739358</t>
  </si>
  <si>
    <t>#8dab73</t>
  </si>
  <si>
    <t>#ce823b</t>
  </si>
  <si>
    <t>#c2ce3b</t>
  </si>
  <si>
    <t>#af9d5a</t>
  </si>
  <si>
    <t>#edc01d</t>
  </si>
  <si>
    <t>#c0a130</t>
  </si>
  <si>
    <t>#d3b750</t>
  </si>
  <si>
    <t>#175364</t>
  </si>
  <si>
    <t>#172564</t>
  </si>
  <si>
    <t>#263c54</t>
  </si>
  <si>
    <t>#073b73</t>
  </si>
  <si>
    <t>#122f4f</t>
  </si>
  <si>
    <t>#1b4879</t>
  </si>
  <si>
    <t>#a671da</t>
  </si>
  <si>
    <t>#bf9ae5</t>
  </si>
  <si>
    <t>#dec1f0</t>
  </si>
  <si>
    <t>#f4eafa</t>
  </si>
  <si>
    <t>#cbd129</t>
  </si>
  <si>
    <t>#d8dc50</t>
  </si>
  <si>
    <t>#3654ce</t>
  </si>
  <si>
    <t>#5f77d8</t>
  </si>
  <si>
    <t>#4ac47f</t>
  </si>
  <si>
    <t>#71d19a</t>
  </si>
  <si>
    <t>#b1cfa5</t>
  </si>
  <si>
    <t>#cee1c7</t>
  </si>
  <si>
    <t>#73701c</t>
  </si>
  <si>
    <t>#9c9826</t>
  </si>
  <si>
    <t>#4d4a87</t>
  </si>
  <si>
    <t>#615ea6</t>
  </si>
  <si>
    <t>#15170d</t>
  </si>
  <si>
    <t>#33371f</t>
  </si>
  <si>
    <t>#427f1f</t>
  </si>
  <si>
    <t>#a38be9</t>
  </si>
  <si>
    <t>#c5b6f1</t>
  </si>
  <si>
    <t>#213f17</t>
  </si>
  <si>
    <t>#346525</t>
  </si>
  <si>
    <t>#549270</t>
  </si>
  <si>
    <t>#6dab89</t>
  </si>
  <si>
    <t>#ebbbec</t>
  </si>
  <si>
    <t>#f7e3f7</t>
  </si>
  <si>
    <t>#9da8c8</t>
  </si>
  <si>
    <t>#bec5da</t>
  </si>
  <si>
    <t>#db4433</t>
  </si>
  <si>
    <t>#d03625</t>
  </si>
  <si>
    <t>#df5849</t>
  </si>
  <si>
    <t>#85cce0</t>
  </si>
  <si>
    <t>#8596e0</t>
  </si>
  <si>
    <t>#b298cd</t>
  </si>
  <si>
    <t>#b272f3</t>
  </si>
  <si>
    <t>#dfd6f5</t>
  </si>
  <si>
    <t>#f2d6f5</t>
  </si>
  <si>
    <t>#e8ddee</t>
  </si>
  <si>
    <t>#ead0fb</t>
  </si>
  <si>
    <t>#d8ae3b</t>
  </si>
  <si>
    <t>#a4d83b</t>
  </si>
  <si>
    <t>#bba158</t>
  </si>
  <si>
    <t>#f6bc1e</t>
  </si>
  <si>
    <t>#4a8fd3</t>
  </si>
  <si>
    <t>#584ad3</t>
  </si>
  <si>
    <t>#6677b7</t>
  </si>
  <si>
    <t>#2e55ef</t>
  </si>
  <si>
    <t>#5dcb6c</t>
  </si>
  <si>
    <t>#5dcbad</t>
  </si>
  <si>
    <t>#78b090</t>
  </si>
  <si>
    <t>#43e589</t>
  </si>
  <si>
    <t>#c9d8b6</t>
  </si>
  <si>
    <t>#b6d8b7</t>
  </si>
  <si>
    <t>#c6cac4</t>
  </si>
  <si>
    <t>#b9e6a8</t>
  </si>
  <si>
    <t>#876521</t>
  </si>
  <si>
    <t>#6c8721</t>
  </si>
  <si>
    <t>#727036</t>
  </si>
  <si>
    <t>#9d980c</t>
  </si>
  <si>
    <t>#536597</t>
  </si>
  <si>
    <t>#6a5397</t>
  </si>
  <si>
    <t>#71717a</t>
  </si>
  <si>
    <t>#3a36b5</t>
  </si>
  <si>
    <t>#272516</t>
  </si>
  <si>
    <t>#1f2716</t>
  </si>
  <si>
    <t>#1f1f1e</t>
  </si>
  <si>
    <t>#2f2a0f</t>
  </si>
  <si>
    <t>#6e9424</t>
  </si>
  <si>
    <t>#2b9424</t>
  </si>
  <si>
    <t>#537d3b</t>
  </si>
  <si>
    <t>#47ab0d</t>
  </si>
  <si>
    <t>#a1a5ed</t>
  </si>
  <si>
    <t>#cba1ed</t>
  </si>
  <si>
    <t>#bbafdf</t>
  </si>
  <si>
    <t>#ad93fb</t>
  </si>
  <si>
    <t>#3a521e</t>
  </si>
  <si>
    <t>#1e5222</t>
  </si>
  <si>
    <t>#5da267</t>
  </si>
  <si>
    <t>#5da291</t>
  </si>
  <si>
    <t>#32442c</t>
  </si>
  <si>
    <t>#7d827f</t>
  </si>
  <si>
    <t>#3dc279</t>
  </si>
  <si>
    <t>#236010</t>
  </si>
  <si>
    <t>#e6cff2</t>
  </si>
  <si>
    <t>#f2cfe9</t>
  </si>
  <si>
    <t>#ead7ea</t>
  </si>
  <si>
    <t>#f8c7f9</t>
  </si>
  <si>
    <t>#adc1d1</t>
  </si>
  <si>
    <t>#afadd1</t>
  </si>
  <si>
    <t>#bdbec1</t>
  </si>
  <si>
    <t>#9daee1</t>
  </si>
  <si>
    <t>#db3355</t>
  </si>
  <si>
    <t>#db7633</t>
  </si>
  <si>
    <t>#bd5c51</t>
  </si>
  <si>
    <t>#f92c15</t>
  </si>
  <si>
    <t>#58a829</t>
  </si>
  <si>
    <t xml:space="preserve">Gaišums + </t>
  </si>
  <si>
    <t>Gaišums --</t>
  </si>
  <si>
    <t xml:space="preserve">Piesātinājums + </t>
  </si>
  <si>
    <t xml:space="preserve">Tonis + </t>
  </si>
  <si>
    <t>Tonis --</t>
  </si>
  <si>
    <t>Vīrieši</t>
  </si>
  <si>
    <t>Sievietes</t>
  </si>
  <si>
    <t>0-34</t>
  </si>
  <si>
    <t>35+</t>
  </si>
  <si>
    <t>Krāsa</t>
  </si>
  <si>
    <t>Variācijas</t>
  </si>
  <si>
    <t>Kopā</t>
  </si>
  <si>
    <t>Pēc dzimumiem, procentuāli</t>
  </si>
  <si>
    <t>Dzimums</t>
  </si>
  <si>
    <t>Vecums</t>
  </si>
  <si>
    <t>Pēc vecuma grupas, procentuāli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</si>
</sst>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1"/>
      <color theme="1"/>
      <name val="Calibri"/>
      <family val="2"/>
      <charset val="186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charset val="186"/>
      <scheme val="minor"/>
    </font>
    <font>
      <sz val="11"/>
      <color theme="1"/>
      <name val="Calibri"/>
      <family val="2"/>
      <charset val="186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1" fillId="0" borderId="0" xfId="0" applyFont="1" applyAlignment="1">
      <alignment vertical="center"/>
    </xf>
    <xf numFmtId="0" fontId="2" fillId="0" borderId="0" xfId="0" applyFont="1"/>
    <xf numFmtId="0" fontId="1" fillId="0" borderId="0" xfId="0" applyFont="1" applyAlignment="1">
      <alignment horizontal="center" vertical="center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3" xfId="0" applyFont="1" applyBorder="1"/>
    <xf numFmtId="0" fontId="0" fillId="0" borderId="3" xfId="0" applyBorder="1"/>
    <xf numFmtId="0" fontId="1" fillId="0" borderId="2" xfId="0" applyFont="1" applyBorder="1"/>
    <xf numFmtId="0" fontId="1" fillId="0" borderId="4" xfId="0" applyFont="1" applyBorder="1"/>
    <xf numFmtId="164" fontId="0" fillId="0" borderId="1" xfId="1" applyNumberFormat="1" applyFont="1" applyBorder="1"/>
    <xf numFmtId="164" fontId="0" fillId="0" borderId="0" xfId="0" applyNumberFormat="1"/>
  </cellXfs>
  <cellStyles count="2">
    <cellStyle name="Parasts" xfId="0" builtinId="0"/>
    <cellStyle name="Procenti" xfId="1" builtinId="5"/>
  </cellStyles>
  <dxfs count="0"/>
  <tableStyles count="0" defaultTableStyle="TableStyleMedium2" defaultPivotStyle="PivotStyleLight16"/>
  <colors>
    <mruColors>
      <color rgb="FF4A66D3"/>
      <color rgb="FFDB4433"/>
      <color rgb="FFADB6D1"/>
      <color rgb="FFF1CFF2"/>
      <color rgb="FF5DA27C"/>
      <color rgb="FF2A521E"/>
      <color rgb="FFB4A1ED"/>
      <color rgb="FF4D9424"/>
      <color rgb="FF242716"/>
      <color rgb="FF56539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lv-LV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lv-LV"/>
              <a:t>Biežāk izvēlētās krāsas parametra</a:t>
            </a:r>
            <a:r>
              <a:rPr lang="lv-LV" baseline="0"/>
              <a:t> izmaiņa</a:t>
            </a:r>
            <a:endParaRPr lang="lv-LV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v-LV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rezultāti!$O$2:$T$2</c:f>
              <c:strCache>
                <c:ptCount val="6"/>
                <c:pt idx="0">
                  <c:v>T-18</c:v>
                </c:pt>
                <c:pt idx="1">
                  <c:v>T+18</c:v>
                </c:pt>
                <c:pt idx="2">
                  <c:v>P-25</c:v>
                </c:pt>
                <c:pt idx="3">
                  <c:v>P+25</c:v>
                </c:pt>
                <c:pt idx="4">
                  <c:v>G-5</c:v>
                </c:pt>
                <c:pt idx="5">
                  <c:v>G+5</c:v>
                </c:pt>
              </c:strCache>
            </c:strRef>
          </c:cat>
          <c:val>
            <c:numRef>
              <c:f>rezultāti!$O$3:$T$3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4.5</c:v>
                </c:pt>
                <c:pt idx="4">
                  <c:v>7</c:v>
                </c:pt>
                <c:pt idx="5">
                  <c:v>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9B-4A63-B716-26F99300C5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7052032"/>
        <c:axId val="617043504"/>
      </c:barChart>
      <c:catAx>
        <c:axId val="617052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v-LV"/>
          </a:p>
        </c:txPr>
        <c:crossAx val="617043504"/>
        <c:crosses val="autoZero"/>
        <c:auto val="1"/>
        <c:lblAlgn val="ctr"/>
        <c:lblOffset val="100"/>
        <c:noMultiLvlLbl val="0"/>
      </c:catAx>
      <c:valAx>
        <c:axId val="61704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v-LV"/>
          </a:p>
        </c:txPr>
        <c:crossAx val="617052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v-LV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lv-LV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v-LV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rezultāti!$A$11</c:f>
              <c:strCache>
                <c:ptCount val="1"/>
                <c:pt idx="0">
                  <c:v>#5dcb8d</c:v>
                </c:pt>
              </c:strCache>
            </c:strRef>
          </c:tx>
          <c:spPr>
            <a:solidFill>
              <a:srgbClr val="5DCB8D"/>
            </a:solidFill>
            <a:ln>
              <a:noFill/>
            </a:ln>
            <a:effectLst/>
          </c:spPr>
          <c:invertIfNegative val="0"/>
          <c:cat>
            <c:strRef>
              <c:f>rezultāti!$B$2:$G$2</c:f>
              <c:strCache>
                <c:ptCount val="6"/>
                <c:pt idx="0">
                  <c:v>T-18</c:v>
                </c:pt>
                <c:pt idx="1">
                  <c:v>T+18</c:v>
                </c:pt>
                <c:pt idx="2">
                  <c:v>P-25</c:v>
                </c:pt>
                <c:pt idx="3">
                  <c:v>P+25</c:v>
                </c:pt>
                <c:pt idx="4">
                  <c:v>G-5</c:v>
                </c:pt>
                <c:pt idx="5">
                  <c:v>G+5</c:v>
                </c:pt>
              </c:strCache>
            </c:strRef>
          </c:cat>
          <c:val>
            <c:numRef>
              <c:f>rezultāti!$B$11:$G$11</c:f>
              <c:numCache>
                <c:formatCode>General</c:formatCode>
                <c:ptCount val="6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9B-4353-8E0B-396594BE64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2172632"/>
        <c:axId val="632177880"/>
      </c:barChart>
      <c:catAx>
        <c:axId val="632172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v-LV"/>
          </a:p>
        </c:txPr>
        <c:crossAx val="632177880"/>
        <c:crosses val="autoZero"/>
        <c:auto val="1"/>
        <c:lblAlgn val="ctr"/>
        <c:lblOffset val="100"/>
        <c:noMultiLvlLbl val="0"/>
      </c:catAx>
      <c:valAx>
        <c:axId val="632177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v-LV"/>
          </a:p>
        </c:txPr>
        <c:crossAx val="632172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v-LV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lv-LV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v-LV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rezultāti!$A$12</c:f>
              <c:strCache>
                <c:ptCount val="1"/>
                <c:pt idx="0">
                  <c:v>#bfd8b6</c:v>
                </c:pt>
              </c:strCache>
            </c:strRef>
          </c:tx>
          <c:spPr>
            <a:solidFill>
              <a:srgbClr val="BFD8B6"/>
            </a:solidFill>
            <a:ln>
              <a:noFill/>
            </a:ln>
            <a:effectLst/>
          </c:spPr>
          <c:invertIfNegative val="0"/>
          <c:cat>
            <c:strRef>
              <c:f>rezultāti!$B$2:$G$2</c:f>
              <c:strCache>
                <c:ptCount val="6"/>
                <c:pt idx="0">
                  <c:v>T-18</c:v>
                </c:pt>
                <c:pt idx="1">
                  <c:v>T+18</c:v>
                </c:pt>
                <c:pt idx="2">
                  <c:v>P-25</c:v>
                </c:pt>
                <c:pt idx="3">
                  <c:v>P+25</c:v>
                </c:pt>
                <c:pt idx="4">
                  <c:v>G-5</c:v>
                </c:pt>
                <c:pt idx="5">
                  <c:v>G+5</c:v>
                </c:pt>
              </c:strCache>
            </c:strRef>
          </c:cat>
          <c:val>
            <c:numRef>
              <c:f>rezultāti!$B$12:$G$12</c:f>
              <c:numCache>
                <c:formatCode>General</c:formatCode>
                <c:ptCount val="6"/>
                <c:pt idx="0">
                  <c:v>3</c:v>
                </c:pt>
                <c:pt idx="1">
                  <c:v>8</c:v>
                </c:pt>
                <c:pt idx="2">
                  <c:v>0</c:v>
                </c:pt>
                <c:pt idx="3">
                  <c:v>3</c:v>
                </c:pt>
                <c:pt idx="4">
                  <c:v>6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0A-47F4-9F11-C97962F4FD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2172632"/>
        <c:axId val="632177880"/>
      </c:barChart>
      <c:catAx>
        <c:axId val="632172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v-LV"/>
          </a:p>
        </c:txPr>
        <c:crossAx val="632177880"/>
        <c:crosses val="autoZero"/>
        <c:auto val="1"/>
        <c:lblAlgn val="ctr"/>
        <c:lblOffset val="100"/>
        <c:noMultiLvlLbl val="0"/>
      </c:catAx>
      <c:valAx>
        <c:axId val="632177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v-LV"/>
          </a:p>
        </c:txPr>
        <c:crossAx val="632172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v-LV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lv-LV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v-LV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rezultāti!$A$13</c:f>
              <c:strCache>
                <c:ptCount val="1"/>
                <c:pt idx="0">
                  <c:v>#878421</c:v>
                </c:pt>
              </c:strCache>
            </c:strRef>
          </c:tx>
          <c:spPr>
            <a:solidFill>
              <a:srgbClr val="878421"/>
            </a:solidFill>
            <a:ln>
              <a:noFill/>
            </a:ln>
            <a:effectLst/>
          </c:spPr>
          <c:invertIfNegative val="0"/>
          <c:cat>
            <c:strRef>
              <c:f>rezultāti!$B$2:$G$2</c:f>
              <c:strCache>
                <c:ptCount val="6"/>
                <c:pt idx="0">
                  <c:v>T-18</c:v>
                </c:pt>
                <c:pt idx="1">
                  <c:v>T+18</c:v>
                </c:pt>
                <c:pt idx="2">
                  <c:v>P-25</c:v>
                </c:pt>
                <c:pt idx="3">
                  <c:v>P+25</c:v>
                </c:pt>
                <c:pt idx="4">
                  <c:v>G-5</c:v>
                </c:pt>
                <c:pt idx="5">
                  <c:v>G+5</c:v>
                </c:pt>
              </c:strCache>
            </c:strRef>
          </c:cat>
          <c:val>
            <c:numRef>
              <c:f>rezultāti!$B$13:$G$13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10</c:v>
                </c:pt>
                <c:pt idx="4">
                  <c:v>4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D2-490E-ABCD-5425B6ED1D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2172632"/>
        <c:axId val="632177880"/>
      </c:barChart>
      <c:catAx>
        <c:axId val="632172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v-LV"/>
          </a:p>
        </c:txPr>
        <c:crossAx val="632177880"/>
        <c:crosses val="autoZero"/>
        <c:auto val="1"/>
        <c:lblAlgn val="ctr"/>
        <c:lblOffset val="100"/>
        <c:noMultiLvlLbl val="0"/>
      </c:catAx>
      <c:valAx>
        <c:axId val="632177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v-LV"/>
          </a:p>
        </c:txPr>
        <c:crossAx val="632172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v-LV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lv-LV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v-LV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rezultāti!$A$14</c:f>
              <c:strCache>
                <c:ptCount val="1"/>
                <c:pt idx="0">
                  <c:v>#565397</c:v>
                </c:pt>
              </c:strCache>
            </c:strRef>
          </c:tx>
          <c:spPr>
            <a:solidFill>
              <a:srgbClr val="565397"/>
            </a:solidFill>
            <a:ln>
              <a:noFill/>
            </a:ln>
            <a:effectLst/>
          </c:spPr>
          <c:invertIfNegative val="0"/>
          <c:cat>
            <c:strRef>
              <c:f>rezultāti!$B$2:$G$2</c:f>
              <c:strCache>
                <c:ptCount val="6"/>
                <c:pt idx="0">
                  <c:v>T-18</c:v>
                </c:pt>
                <c:pt idx="1">
                  <c:v>T+18</c:v>
                </c:pt>
                <c:pt idx="2">
                  <c:v>P-25</c:v>
                </c:pt>
                <c:pt idx="3">
                  <c:v>P+25</c:v>
                </c:pt>
                <c:pt idx="4">
                  <c:v>G-5</c:v>
                </c:pt>
                <c:pt idx="5">
                  <c:v>G+5</c:v>
                </c:pt>
              </c:strCache>
            </c:strRef>
          </c:cat>
          <c:val>
            <c:numRef>
              <c:f>rezultāti!$B$14:$G$14</c:f>
              <c:numCache>
                <c:formatCode>General</c:formatCode>
                <c:ptCount val="6"/>
                <c:pt idx="0">
                  <c:v>1</c:v>
                </c:pt>
                <c:pt idx="1">
                  <c:v>6</c:v>
                </c:pt>
                <c:pt idx="2">
                  <c:v>0</c:v>
                </c:pt>
                <c:pt idx="3">
                  <c:v>1</c:v>
                </c:pt>
                <c:pt idx="4">
                  <c:v>5</c:v>
                </c:pt>
                <c:pt idx="5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28-4E6E-B6B2-777A17850D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2172632"/>
        <c:axId val="632177880"/>
      </c:barChart>
      <c:catAx>
        <c:axId val="632172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v-LV"/>
          </a:p>
        </c:txPr>
        <c:crossAx val="632177880"/>
        <c:crosses val="autoZero"/>
        <c:auto val="1"/>
        <c:lblAlgn val="ctr"/>
        <c:lblOffset val="100"/>
        <c:noMultiLvlLbl val="0"/>
      </c:catAx>
      <c:valAx>
        <c:axId val="632177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v-LV"/>
          </a:p>
        </c:txPr>
        <c:crossAx val="632172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v-LV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lv-LV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v-LV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rezultāti!$A$15</c:f>
              <c:strCache>
                <c:ptCount val="1"/>
                <c:pt idx="0">
                  <c:v>#242716</c:v>
                </c:pt>
              </c:strCache>
            </c:strRef>
          </c:tx>
          <c:spPr>
            <a:solidFill>
              <a:srgbClr val="242716"/>
            </a:solidFill>
            <a:ln>
              <a:noFill/>
            </a:ln>
            <a:effectLst/>
          </c:spPr>
          <c:invertIfNegative val="0"/>
          <c:cat>
            <c:strRef>
              <c:f>rezultāti!$B$2:$G$2</c:f>
              <c:strCache>
                <c:ptCount val="6"/>
                <c:pt idx="0">
                  <c:v>T-18</c:v>
                </c:pt>
                <c:pt idx="1">
                  <c:v>T+18</c:v>
                </c:pt>
                <c:pt idx="2">
                  <c:v>P-25</c:v>
                </c:pt>
                <c:pt idx="3">
                  <c:v>P+25</c:v>
                </c:pt>
                <c:pt idx="4">
                  <c:v>G-5</c:v>
                </c:pt>
                <c:pt idx="5">
                  <c:v>G+5</c:v>
                </c:pt>
              </c:strCache>
            </c:strRef>
          </c:cat>
          <c:val>
            <c:numRef>
              <c:f>rezultāti!$B$15:$G$15</c:f>
              <c:numCache>
                <c:formatCode>General</c:formatCode>
                <c:ptCount val="6"/>
                <c:pt idx="0">
                  <c:v>7</c:v>
                </c:pt>
                <c:pt idx="1">
                  <c:v>3</c:v>
                </c:pt>
                <c:pt idx="2">
                  <c:v>4</c:v>
                </c:pt>
                <c:pt idx="3">
                  <c:v>0</c:v>
                </c:pt>
                <c:pt idx="4">
                  <c:v>9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BE-4C4D-965B-59A1E9241B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2172632"/>
        <c:axId val="632177880"/>
      </c:barChart>
      <c:catAx>
        <c:axId val="632172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v-LV"/>
          </a:p>
        </c:txPr>
        <c:crossAx val="632177880"/>
        <c:crosses val="autoZero"/>
        <c:auto val="1"/>
        <c:lblAlgn val="ctr"/>
        <c:lblOffset val="100"/>
        <c:noMultiLvlLbl val="0"/>
      </c:catAx>
      <c:valAx>
        <c:axId val="632177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v-LV"/>
          </a:p>
        </c:txPr>
        <c:crossAx val="632172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v-LV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lv-LV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v-LV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rezultāti!$A$16</c:f>
              <c:strCache>
                <c:ptCount val="1"/>
                <c:pt idx="0">
                  <c:v>#4d9424</c:v>
                </c:pt>
              </c:strCache>
            </c:strRef>
          </c:tx>
          <c:spPr>
            <a:solidFill>
              <a:srgbClr val="4D9424"/>
            </a:solidFill>
            <a:ln>
              <a:noFill/>
            </a:ln>
            <a:effectLst/>
          </c:spPr>
          <c:invertIfNegative val="0"/>
          <c:cat>
            <c:strRef>
              <c:f>rezultāti!$B$2:$G$2</c:f>
              <c:strCache>
                <c:ptCount val="6"/>
                <c:pt idx="0">
                  <c:v>T-18</c:v>
                </c:pt>
                <c:pt idx="1">
                  <c:v>T+18</c:v>
                </c:pt>
                <c:pt idx="2">
                  <c:v>P-25</c:v>
                </c:pt>
                <c:pt idx="3">
                  <c:v>P+25</c:v>
                </c:pt>
                <c:pt idx="4">
                  <c:v>G-5</c:v>
                </c:pt>
                <c:pt idx="5">
                  <c:v>G+5</c:v>
                </c:pt>
              </c:strCache>
            </c:strRef>
          </c:cat>
          <c:val>
            <c:numRef>
              <c:f>rezultāti!$B$16:$G$16</c:f>
              <c:numCache>
                <c:formatCode>General</c:formatCode>
                <c:ptCount val="6"/>
                <c:pt idx="0">
                  <c:v>3</c:v>
                </c:pt>
                <c:pt idx="1">
                  <c:v>6</c:v>
                </c:pt>
                <c:pt idx="2">
                  <c:v>0</c:v>
                </c:pt>
                <c:pt idx="3">
                  <c:v>3</c:v>
                </c:pt>
                <c:pt idx="4">
                  <c:v>4</c:v>
                </c:pt>
                <c:pt idx="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DB-4679-B320-3BCC641969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2172632"/>
        <c:axId val="632177880"/>
      </c:barChart>
      <c:catAx>
        <c:axId val="632172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v-LV"/>
          </a:p>
        </c:txPr>
        <c:crossAx val="632177880"/>
        <c:crosses val="autoZero"/>
        <c:auto val="1"/>
        <c:lblAlgn val="ctr"/>
        <c:lblOffset val="100"/>
        <c:noMultiLvlLbl val="0"/>
      </c:catAx>
      <c:valAx>
        <c:axId val="632177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v-LV"/>
          </a:p>
        </c:txPr>
        <c:crossAx val="632172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v-LV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lv-LV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v-LV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rezultāti!$A$17</c:f>
              <c:strCache>
                <c:ptCount val="1"/>
                <c:pt idx="0">
                  <c:v>#b4a1ed</c:v>
                </c:pt>
              </c:strCache>
            </c:strRef>
          </c:tx>
          <c:spPr>
            <a:solidFill>
              <a:srgbClr val="B4A1ED"/>
            </a:solidFill>
            <a:ln>
              <a:noFill/>
            </a:ln>
            <a:effectLst/>
          </c:spPr>
          <c:invertIfNegative val="0"/>
          <c:cat>
            <c:strRef>
              <c:f>rezultāti!$B$2:$G$2</c:f>
              <c:strCache>
                <c:ptCount val="6"/>
                <c:pt idx="0">
                  <c:v>T-18</c:v>
                </c:pt>
                <c:pt idx="1">
                  <c:v>T+18</c:v>
                </c:pt>
                <c:pt idx="2">
                  <c:v>P-25</c:v>
                </c:pt>
                <c:pt idx="3">
                  <c:v>P+25</c:v>
                </c:pt>
                <c:pt idx="4">
                  <c:v>G-5</c:v>
                </c:pt>
                <c:pt idx="5">
                  <c:v>G+5</c:v>
                </c:pt>
              </c:strCache>
            </c:strRef>
          </c:cat>
          <c:val>
            <c:numRef>
              <c:f>rezultāti!$B$17:$G$17</c:f>
              <c:numCache>
                <c:formatCode>General</c:formatCode>
                <c:ptCount val="6"/>
                <c:pt idx="0">
                  <c:v>1</c:v>
                </c:pt>
                <c:pt idx="1">
                  <c:v>5</c:v>
                </c:pt>
                <c:pt idx="2">
                  <c:v>1</c:v>
                </c:pt>
                <c:pt idx="3">
                  <c:v>8</c:v>
                </c:pt>
                <c:pt idx="4">
                  <c:v>1</c:v>
                </c:pt>
                <c:pt idx="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80-4EEC-868D-685D5E75EF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2172632"/>
        <c:axId val="632177880"/>
      </c:barChart>
      <c:catAx>
        <c:axId val="632172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v-LV"/>
          </a:p>
        </c:txPr>
        <c:crossAx val="632177880"/>
        <c:crosses val="autoZero"/>
        <c:auto val="1"/>
        <c:lblAlgn val="ctr"/>
        <c:lblOffset val="100"/>
        <c:noMultiLvlLbl val="0"/>
      </c:catAx>
      <c:valAx>
        <c:axId val="632177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v-LV"/>
          </a:p>
        </c:txPr>
        <c:crossAx val="632172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v-LV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lv-LV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v-LV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rezultāti!$A$18</c:f>
              <c:strCache>
                <c:ptCount val="1"/>
                <c:pt idx="0">
                  <c:v>#2a521e</c:v>
                </c:pt>
              </c:strCache>
            </c:strRef>
          </c:tx>
          <c:spPr>
            <a:solidFill>
              <a:srgbClr val="2A521E"/>
            </a:solidFill>
            <a:ln>
              <a:noFill/>
            </a:ln>
            <a:effectLst/>
          </c:spPr>
          <c:invertIfNegative val="0"/>
          <c:cat>
            <c:strRef>
              <c:f>rezultāti!$B$2:$G$2</c:f>
              <c:strCache>
                <c:ptCount val="6"/>
                <c:pt idx="0">
                  <c:v>T-18</c:v>
                </c:pt>
                <c:pt idx="1">
                  <c:v>T+18</c:v>
                </c:pt>
                <c:pt idx="2">
                  <c:v>P-25</c:v>
                </c:pt>
                <c:pt idx="3">
                  <c:v>P+25</c:v>
                </c:pt>
                <c:pt idx="4">
                  <c:v>G-5</c:v>
                </c:pt>
                <c:pt idx="5">
                  <c:v>G+5</c:v>
                </c:pt>
              </c:strCache>
            </c:strRef>
          </c:cat>
          <c:val>
            <c:numRef>
              <c:f>rezultāti!$B$18:$G$18</c:f>
              <c:numCache>
                <c:formatCode>General</c:formatCode>
                <c:ptCount val="6"/>
                <c:pt idx="0">
                  <c:v>5</c:v>
                </c:pt>
                <c:pt idx="1">
                  <c:v>8</c:v>
                </c:pt>
                <c:pt idx="2">
                  <c:v>0</c:v>
                </c:pt>
                <c:pt idx="3">
                  <c:v>5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13-435B-9316-1576CDFEA6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2172632"/>
        <c:axId val="632177880"/>
      </c:barChart>
      <c:catAx>
        <c:axId val="632172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v-LV"/>
          </a:p>
        </c:txPr>
        <c:crossAx val="632177880"/>
        <c:crosses val="autoZero"/>
        <c:auto val="1"/>
        <c:lblAlgn val="ctr"/>
        <c:lblOffset val="100"/>
        <c:noMultiLvlLbl val="0"/>
      </c:catAx>
      <c:valAx>
        <c:axId val="632177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v-LV"/>
          </a:p>
        </c:txPr>
        <c:crossAx val="632172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v-LV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lv-LV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v-LV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rezultāti!$A$19</c:f>
              <c:strCache>
                <c:ptCount val="1"/>
                <c:pt idx="0">
                  <c:v>#5da27c</c:v>
                </c:pt>
              </c:strCache>
            </c:strRef>
          </c:tx>
          <c:spPr>
            <a:solidFill>
              <a:srgbClr val="5DA27C"/>
            </a:solidFill>
            <a:ln>
              <a:noFill/>
            </a:ln>
            <a:effectLst/>
          </c:spPr>
          <c:invertIfNegative val="0"/>
          <c:cat>
            <c:strRef>
              <c:f>rezultāti!$B$2:$G$2</c:f>
              <c:strCache>
                <c:ptCount val="6"/>
                <c:pt idx="0">
                  <c:v>T-18</c:v>
                </c:pt>
                <c:pt idx="1">
                  <c:v>T+18</c:v>
                </c:pt>
                <c:pt idx="2">
                  <c:v>P-25</c:v>
                </c:pt>
                <c:pt idx="3">
                  <c:v>P+25</c:v>
                </c:pt>
                <c:pt idx="4">
                  <c:v>G-5</c:v>
                </c:pt>
                <c:pt idx="5">
                  <c:v>G+5</c:v>
                </c:pt>
              </c:strCache>
            </c:strRef>
          </c:cat>
          <c:val>
            <c:numRef>
              <c:f>rezultāti!$B$19:$G$19</c:f>
              <c:numCache>
                <c:formatCode>General</c:formatCode>
                <c:ptCount val="6"/>
                <c:pt idx="0">
                  <c:v>4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  <c:pt idx="4">
                  <c:v>4</c:v>
                </c:pt>
                <c:pt idx="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FF-49BD-972D-A8F1BC2CED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2172632"/>
        <c:axId val="632177880"/>
      </c:barChart>
      <c:catAx>
        <c:axId val="632172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v-LV"/>
          </a:p>
        </c:txPr>
        <c:crossAx val="632177880"/>
        <c:crosses val="autoZero"/>
        <c:auto val="1"/>
        <c:lblAlgn val="ctr"/>
        <c:lblOffset val="100"/>
        <c:noMultiLvlLbl val="0"/>
      </c:catAx>
      <c:valAx>
        <c:axId val="632177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v-LV"/>
          </a:p>
        </c:txPr>
        <c:crossAx val="632172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v-LV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lv-LV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v-LV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rezultāti!$A$20</c:f>
              <c:strCache>
                <c:ptCount val="1"/>
                <c:pt idx="0">
                  <c:v>#f1cff2</c:v>
                </c:pt>
              </c:strCache>
            </c:strRef>
          </c:tx>
          <c:spPr>
            <a:solidFill>
              <a:srgbClr val="F1CFF2"/>
            </a:solidFill>
            <a:ln>
              <a:noFill/>
            </a:ln>
            <a:effectLst/>
          </c:spPr>
          <c:invertIfNegative val="0"/>
          <c:cat>
            <c:strRef>
              <c:f>rezultāti!$B$2:$G$2</c:f>
              <c:strCache>
                <c:ptCount val="6"/>
                <c:pt idx="0">
                  <c:v>T-18</c:v>
                </c:pt>
                <c:pt idx="1">
                  <c:v>T+18</c:v>
                </c:pt>
                <c:pt idx="2">
                  <c:v>P-25</c:v>
                </c:pt>
                <c:pt idx="3">
                  <c:v>P+25</c:v>
                </c:pt>
                <c:pt idx="4">
                  <c:v>G-5</c:v>
                </c:pt>
                <c:pt idx="5">
                  <c:v>G+5</c:v>
                </c:pt>
              </c:strCache>
            </c:strRef>
          </c:cat>
          <c:val>
            <c:numRef>
              <c:f>rezultāti!$B$20:$G$20</c:f>
              <c:numCache>
                <c:formatCode>General</c:formatCode>
                <c:ptCount val="6"/>
                <c:pt idx="0">
                  <c:v>0</c:v>
                </c:pt>
                <c:pt idx="1">
                  <c:v>3</c:v>
                </c:pt>
                <c:pt idx="2">
                  <c:v>1</c:v>
                </c:pt>
                <c:pt idx="3">
                  <c:v>13</c:v>
                </c:pt>
                <c:pt idx="4">
                  <c:v>4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5A-4275-89EF-0960329C79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2172632"/>
        <c:axId val="632177880"/>
      </c:barChart>
      <c:catAx>
        <c:axId val="632172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v-LV"/>
          </a:p>
        </c:txPr>
        <c:crossAx val="632177880"/>
        <c:crosses val="autoZero"/>
        <c:auto val="1"/>
        <c:lblAlgn val="ctr"/>
        <c:lblOffset val="100"/>
        <c:noMultiLvlLbl val="0"/>
      </c:catAx>
      <c:valAx>
        <c:axId val="632177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v-LV"/>
          </a:p>
        </c:txPr>
        <c:crossAx val="632172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v-LV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lv-LV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v-LV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rezultāti!$A$3</c:f>
              <c:strCache>
                <c:ptCount val="1"/>
                <c:pt idx="0">
                  <c:v>#789a28</c:v>
                </c:pt>
              </c:strCache>
            </c:strRef>
          </c:tx>
          <c:spPr>
            <a:solidFill>
              <a:srgbClr val="789A28"/>
            </a:solidFill>
            <a:ln>
              <a:noFill/>
            </a:ln>
            <a:effectLst/>
          </c:spPr>
          <c:invertIfNegative val="0"/>
          <c:cat>
            <c:strRef>
              <c:f>rezultāti!$B$2:$G$2</c:f>
              <c:strCache>
                <c:ptCount val="6"/>
                <c:pt idx="0">
                  <c:v>T-18</c:v>
                </c:pt>
                <c:pt idx="1">
                  <c:v>T+18</c:v>
                </c:pt>
                <c:pt idx="2">
                  <c:v>P-25</c:v>
                </c:pt>
                <c:pt idx="3">
                  <c:v>P+25</c:v>
                </c:pt>
                <c:pt idx="4">
                  <c:v>G-5</c:v>
                </c:pt>
                <c:pt idx="5">
                  <c:v>G+5</c:v>
                </c:pt>
              </c:strCache>
            </c:strRef>
          </c:cat>
          <c:val>
            <c:numRef>
              <c:f>rezultāti!$B$3:$G$3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3</c:v>
                </c:pt>
                <c:pt idx="3">
                  <c:v>5</c:v>
                </c:pt>
                <c:pt idx="4">
                  <c:v>1</c:v>
                </c:pt>
                <c:pt idx="5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BC-4F5B-B9CF-54CCE56FD8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1067488"/>
        <c:axId val="631067160"/>
      </c:barChart>
      <c:catAx>
        <c:axId val="631067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v-LV"/>
          </a:p>
        </c:txPr>
        <c:crossAx val="631067160"/>
        <c:crosses val="autoZero"/>
        <c:auto val="1"/>
        <c:lblAlgn val="ctr"/>
        <c:lblOffset val="100"/>
        <c:noMultiLvlLbl val="0"/>
      </c:catAx>
      <c:valAx>
        <c:axId val="631067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v-LV"/>
          </a:p>
        </c:txPr>
        <c:crossAx val="631067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v-LV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lv-LV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v-LV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rezultāti!$A$21</c:f>
              <c:strCache>
                <c:ptCount val="1"/>
                <c:pt idx="0">
                  <c:v>#adb6d1</c:v>
                </c:pt>
              </c:strCache>
            </c:strRef>
          </c:tx>
          <c:spPr>
            <a:solidFill>
              <a:srgbClr val="ADB6D1"/>
            </a:solidFill>
            <a:ln>
              <a:noFill/>
            </a:ln>
            <a:effectLst/>
          </c:spPr>
          <c:invertIfNegative val="0"/>
          <c:cat>
            <c:strRef>
              <c:f>rezultāti!$B$2:$G$2</c:f>
              <c:strCache>
                <c:ptCount val="6"/>
                <c:pt idx="0">
                  <c:v>T-18</c:v>
                </c:pt>
                <c:pt idx="1">
                  <c:v>T+18</c:v>
                </c:pt>
                <c:pt idx="2">
                  <c:v>P-25</c:v>
                </c:pt>
                <c:pt idx="3">
                  <c:v>P+25</c:v>
                </c:pt>
                <c:pt idx="4">
                  <c:v>G-5</c:v>
                </c:pt>
                <c:pt idx="5">
                  <c:v>G+5</c:v>
                </c:pt>
              </c:strCache>
            </c:strRef>
          </c:cat>
          <c:val>
            <c:numRef>
              <c:f>rezultāti!$B$21:$G$21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1</c:v>
                </c:pt>
                <c:pt idx="4">
                  <c:v>12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0F-4B5D-94F9-0C586F942E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2172632"/>
        <c:axId val="632177880"/>
      </c:barChart>
      <c:catAx>
        <c:axId val="632172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v-LV"/>
          </a:p>
        </c:txPr>
        <c:crossAx val="632177880"/>
        <c:crosses val="autoZero"/>
        <c:auto val="1"/>
        <c:lblAlgn val="ctr"/>
        <c:lblOffset val="100"/>
        <c:noMultiLvlLbl val="0"/>
      </c:catAx>
      <c:valAx>
        <c:axId val="632177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v-LV"/>
          </a:p>
        </c:txPr>
        <c:crossAx val="632172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v-LV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lv-LV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v-LV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rezultāti!$A$22</c:f>
              <c:strCache>
                <c:ptCount val="1"/>
                <c:pt idx="0">
                  <c:v>#db4433</c:v>
                </c:pt>
              </c:strCache>
            </c:strRef>
          </c:tx>
          <c:spPr>
            <a:solidFill>
              <a:srgbClr val="DB4433"/>
            </a:solidFill>
            <a:ln>
              <a:noFill/>
            </a:ln>
            <a:effectLst/>
          </c:spPr>
          <c:invertIfNegative val="0"/>
          <c:cat>
            <c:strRef>
              <c:f>rezultāti!$B$2:$G$2</c:f>
              <c:strCache>
                <c:ptCount val="6"/>
                <c:pt idx="0">
                  <c:v>T-18</c:v>
                </c:pt>
                <c:pt idx="1">
                  <c:v>T+18</c:v>
                </c:pt>
                <c:pt idx="2">
                  <c:v>P-25</c:v>
                </c:pt>
                <c:pt idx="3">
                  <c:v>P+25</c:v>
                </c:pt>
                <c:pt idx="4">
                  <c:v>G-5</c:v>
                </c:pt>
                <c:pt idx="5">
                  <c:v>G+5</c:v>
                </c:pt>
              </c:strCache>
            </c:strRef>
          </c:cat>
          <c:val>
            <c:numRef>
              <c:f>rezultāti!$B$22:$G$22</c:f>
              <c:numCache>
                <c:formatCode>General</c:formatCode>
                <c:ptCount val="6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4</c:v>
                </c:pt>
                <c:pt idx="4">
                  <c:v>12</c:v>
                </c:pt>
                <c:pt idx="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B2-45BC-BE92-6ACCFB540C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2172632"/>
        <c:axId val="632177880"/>
      </c:barChart>
      <c:catAx>
        <c:axId val="632172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v-LV"/>
          </a:p>
        </c:txPr>
        <c:crossAx val="632177880"/>
        <c:crosses val="autoZero"/>
        <c:auto val="1"/>
        <c:lblAlgn val="ctr"/>
        <c:lblOffset val="100"/>
        <c:noMultiLvlLbl val="0"/>
      </c:catAx>
      <c:valAx>
        <c:axId val="632177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v-LV"/>
          </a:p>
        </c:txPr>
        <c:crossAx val="632172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v-LV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lv-LV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'pēc dzimuma'!$A$2:$B$2</c:f>
              <c:strCache>
                <c:ptCount val="2"/>
                <c:pt idx="0">
                  <c:v>#789a28</c:v>
                </c:pt>
                <c:pt idx="1">
                  <c:v>Vīrieši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'pēc dzimuma'!$C$1:$H$1</c:f>
              <c:strCache>
                <c:ptCount val="6"/>
                <c:pt idx="0">
                  <c:v>T-18</c:v>
                </c:pt>
                <c:pt idx="1">
                  <c:v>T+18</c:v>
                </c:pt>
                <c:pt idx="2">
                  <c:v>P-25</c:v>
                </c:pt>
                <c:pt idx="3">
                  <c:v>P+25</c:v>
                </c:pt>
                <c:pt idx="4">
                  <c:v>G-5</c:v>
                </c:pt>
                <c:pt idx="5">
                  <c:v>G+5</c:v>
                </c:pt>
              </c:strCache>
            </c:strRef>
          </c:cat>
          <c:val>
            <c:numRef>
              <c:f>'pēc dzimuma'!$C$2:$H$2</c:f>
              <c:numCache>
                <c:formatCode>General</c:formatCode>
                <c:ptCount val="6"/>
                <c:pt idx="0">
                  <c:v>1</c:v>
                </c:pt>
                <c:pt idx="1">
                  <c:v>0</c:v>
                </c:pt>
                <c:pt idx="2">
                  <c:v>2</c:v>
                </c:pt>
                <c:pt idx="3">
                  <c:v>3</c:v>
                </c:pt>
                <c:pt idx="4">
                  <c:v>0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58-46F3-9DC6-73D814AF5C50}"/>
            </c:ext>
          </c:extLst>
        </c:ser>
        <c:ser>
          <c:idx val="1"/>
          <c:order val="1"/>
          <c:tx>
            <c:strRef>
              <c:f>'pēc dzimuma'!$A$3:$B$3</c:f>
              <c:strCache>
                <c:ptCount val="2"/>
                <c:pt idx="0">
                  <c:v>#789a28</c:v>
                </c:pt>
                <c:pt idx="1">
                  <c:v>Sievietes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'pēc dzimuma'!$C$1:$H$1</c:f>
              <c:strCache>
                <c:ptCount val="6"/>
                <c:pt idx="0">
                  <c:v>T-18</c:v>
                </c:pt>
                <c:pt idx="1">
                  <c:v>T+18</c:v>
                </c:pt>
                <c:pt idx="2">
                  <c:v>P-25</c:v>
                </c:pt>
                <c:pt idx="3">
                  <c:v>P+25</c:v>
                </c:pt>
                <c:pt idx="4">
                  <c:v>G-5</c:v>
                </c:pt>
                <c:pt idx="5">
                  <c:v>G+5</c:v>
                </c:pt>
              </c:strCache>
            </c:strRef>
          </c:cat>
          <c:val>
            <c:numRef>
              <c:f>'pēc dzimuma'!$C$3:$H$3</c:f>
              <c:numCache>
                <c:formatCode>General</c:formatCode>
                <c:ptCount val="6"/>
                <c:pt idx="0">
                  <c:v>0</c:v>
                </c:pt>
                <c:pt idx="1">
                  <c:v>3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58-46F3-9DC6-73D814AF5C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5293744"/>
        <c:axId val="615292760"/>
      </c:barChart>
      <c:catAx>
        <c:axId val="615293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v-LV"/>
          </a:p>
        </c:txPr>
        <c:crossAx val="615292760"/>
        <c:crosses val="autoZero"/>
        <c:auto val="1"/>
        <c:lblAlgn val="ctr"/>
        <c:lblOffset val="100"/>
        <c:noMultiLvlLbl val="0"/>
      </c:catAx>
      <c:valAx>
        <c:axId val="615292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v-LV"/>
          </a:p>
        </c:txPr>
        <c:crossAx val="615293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v-LV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v-LV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lv-LV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'pēc dzimuma'!$A$4:$B$4</c:f>
              <c:strCache>
                <c:ptCount val="2"/>
                <c:pt idx="0">
                  <c:v>#80a163</c:v>
                </c:pt>
                <c:pt idx="1">
                  <c:v>Vīrieši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'pēc dzimuma'!$C$1:$H$1</c:f>
              <c:strCache>
                <c:ptCount val="6"/>
                <c:pt idx="0">
                  <c:v>T-18</c:v>
                </c:pt>
                <c:pt idx="1">
                  <c:v>T+18</c:v>
                </c:pt>
                <c:pt idx="2">
                  <c:v>P-25</c:v>
                </c:pt>
                <c:pt idx="3">
                  <c:v>P+25</c:v>
                </c:pt>
                <c:pt idx="4">
                  <c:v>G-5</c:v>
                </c:pt>
                <c:pt idx="5">
                  <c:v>G+5</c:v>
                </c:pt>
              </c:strCache>
            </c:strRef>
          </c:cat>
          <c:val>
            <c:numRef>
              <c:f>'pēc dzimuma'!$C$4:$H$4</c:f>
              <c:numCache>
                <c:formatCode>General</c:formatCode>
                <c:ptCount val="6"/>
                <c:pt idx="0">
                  <c:v>3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45-4E32-9D38-D584D4AA1B81}"/>
            </c:ext>
          </c:extLst>
        </c:ser>
        <c:ser>
          <c:idx val="1"/>
          <c:order val="1"/>
          <c:tx>
            <c:strRef>
              <c:f>'pēc dzimuma'!$A$5:$B$5</c:f>
              <c:strCache>
                <c:ptCount val="2"/>
                <c:pt idx="0">
                  <c:v>#80a163</c:v>
                </c:pt>
                <c:pt idx="1">
                  <c:v>Sievietes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'pēc dzimuma'!$C$1:$H$1</c:f>
              <c:strCache>
                <c:ptCount val="6"/>
                <c:pt idx="0">
                  <c:v>T-18</c:v>
                </c:pt>
                <c:pt idx="1">
                  <c:v>T+18</c:v>
                </c:pt>
                <c:pt idx="2">
                  <c:v>P-25</c:v>
                </c:pt>
                <c:pt idx="3">
                  <c:v>P+25</c:v>
                </c:pt>
                <c:pt idx="4">
                  <c:v>G-5</c:v>
                </c:pt>
                <c:pt idx="5">
                  <c:v>G+5</c:v>
                </c:pt>
              </c:strCache>
            </c:strRef>
          </c:cat>
          <c:val>
            <c:numRef>
              <c:f>'pēc dzimuma'!$C$5:$H$5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9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45-4E32-9D38-D584D4AA1B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5293744"/>
        <c:axId val="615292760"/>
      </c:barChart>
      <c:catAx>
        <c:axId val="615293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v-LV"/>
          </a:p>
        </c:txPr>
        <c:crossAx val="615292760"/>
        <c:crosses val="autoZero"/>
        <c:auto val="1"/>
        <c:lblAlgn val="ctr"/>
        <c:lblOffset val="100"/>
        <c:noMultiLvlLbl val="0"/>
      </c:catAx>
      <c:valAx>
        <c:axId val="615292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v-LV"/>
          </a:p>
        </c:txPr>
        <c:crossAx val="615293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v-LV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v-LV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lv-LV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'pēc dzimuma'!$A$6:$B$6</c:f>
              <c:strCache>
                <c:ptCount val="2"/>
                <c:pt idx="0">
                  <c:v>#ceae3b</c:v>
                </c:pt>
                <c:pt idx="1">
                  <c:v>Vīrieši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'pēc dzimuma'!$C$1:$H$1</c:f>
              <c:strCache>
                <c:ptCount val="6"/>
                <c:pt idx="0">
                  <c:v>T-18</c:v>
                </c:pt>
                <c:pt idx="1">
                  <c:v>T+18</c:v>
                </c:pt>
                <c:pt idx="2">
                  <c:v>P-25</c:v>
                </c:pt>
                <c:pt idx="3">
                  <c:v>P+25</c:v>
                </c:pt>
                <c:pt idx="4">
                  <c:v>G-5</c:v>
                </c:pt>
                <c:pt idx="5">
                  <c:v>G+5</c:v>
                </c:pt>
              </c:strCache>
            </c:strRef>
          </c:cat>
          <c:val>
            <c:numRef>
              <c:f>'pēc dzimuma'!$C$6:$H$6</c:f>
              <c:numCache>
                <c:formatCode>General</c:formatCode>
                <c:ptCount val="6"/>
                <c:pt idx="0">
                  <c:v>1</c:v>
                </c:pt>
                <c:pt idx="1">
                  <c:v>0</c:v>
                </c:pt>
                <c:pt idx="2">
                  <c:v>3</c:v>
                </c:pt>
                <c:pt idx="3">
                  <c:v>1</c:v>
                </c:pt>
                <c:pt idx="4">
                  <c:v>3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75-4ECC-8967-AE92CB04F3AA}"/>
            </c:ext>
          </c:extLst>
        </c:ser>
        <c:ser>
          <c:idx val="1"/>
          <c:order val="1"/>
          <c:tx>
            <c:strRef>
              <c:f>'pēc dzimuma'!$A$7:$B$7</c:f>
              <c:strCache>
                <c:ptCount val="2"/>
                <c:pt idx="0">
                  <c:v>#ceae3b</c:v>
                </c:pt>
                <c:pt idx="1">
                  <c:v>Sievietes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'pēc dzimuma'!$C$1:$H$1</c:f>
              <c:strCache>
                <c:ptCount val="6"/>
                <c:pt idx="0">
                  <c:v>T-18</c:v>
                </c:pt>
                <c:pt idx="1">
                  <c:v>T+18</c:v>
                </c:pt>
                <c:pt idx="2">
                  <c:v>P-25</c:v>
                </c:pt>
                <c:pt idx="3">
                  <c:v>P+25</c:v>
                </c:pt>
                <c:pt idx="4">
                  <c:v>G-5</c:v>
                </c:pt>
                <c:pt idx="5">
                  <c:v>G+5</c:v>
                </c:pt>
              </c:strCache>
            </c:strRef>
          </c:cat>
          <c:val>
            <c:numRef>
              <c:f>'pēc dzimuma'!$C$7:$H$7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</c:v>
                </c:pt>
                <c:pt idx="4">
                  <c:v>6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75-4ECC-8967-AE92CB04F3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5293744"/>
        <c:axId val="615292760"/>
      </c:barChart>
      <c:catAx>
        <c:axId val="615293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v-LV"/>
          </a:p>
        </c:txPr>
        <c:crossAx val="615292760"/>
        <c:crosses val="autoZero"/>
        <c:auto val="1"/>
        <c:lblAlgn val="ctr"/>
        <c:lblOffset val="100"/>
        <c:noMultiLvlLbl val="0"/>
      </c:catAx>
      <c:valAx>
        <c:axId val="615292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v-LV"/>
          </a:p>
        </c:txPr>
        <c:crossAx val="615293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v-LV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v-LV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lv-LV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'pēc dzimuma'!$A$8:$B$8</c:f>
              <c:strCache>
                <c:ptCount val="2"/>
                <c:pt idx="0">
                  <c:v>#173c64</c:v>
                </c:pt>
                <c:pt idx="1">
                  <c:v>Vīrieši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'pēc dzimuma'!$C$1:$H$1</c:f>
              <c:strCache>
                <c:ptCount val="6"/>
                <c:pt idx="0">
                  <c:v>T-18</c:v>
                </c:pt>
                <c:pt idx="1">
                  <c:v>T+18</c:v>
                </c:pt>
                <c:pt idx="2">
                  <c:v>P-25</c:v>
                </c:pt>
                <c:pt idx="3">
                  <c:v>P+25</c:v>
                </c:pt>
                <c:pt idx="4">
                  <c:v>G-5</c:v>
                </c:pt>
                <c:pt idx="5">
                  <c:v>G+5</c:v>
                </c:pt>
              </c:strCache>
            </c:strRef>
          </c:cat>
          <c:val>
            <c:numRef>
              <c:f>'pēc dzimuma'!$C$8:$H$8</c:f>
              <c:numCache>
                <c:formatCode>General</c:formatCode>
                <c:ptCount val="6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5</c:v>
                </c:pt>
                <c:pt idx="4">
                  <c:v>3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E3-4DE5-886D-E453D3E7059E}"/>
            </c:ext>
          </c:extLst>
        </c:ser>
        <c:ser>
          <c:idx val="1"/>
          <c:order val="1"/>
          <c:tx>
            <c:strRef>
              <c:f>'pēc dzimuma'!$A$9:$B$9</c:f>
              <c:strCache>
                <c:ptCount val="2"/>
                <c:pt idx="0">
                  <c:v>#173c64</c:v>
                </c:pt>
                <c:pt idx="1">
                  <c:v>Sievietes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'pēc dzimuma'!$C$1:$H$1</c:f>
              <c:strCache>
                <c:ptCount val="6"/>
                <c:pt idx="0">
                  <c:v>T-18</c:v>
                </c:pt>
                <c:pt idx="1">
                  <c:v>T+18</c:v>
                </c:pt>
                <c:pt idx="2">
                  <c:v>P-25</c:v>
                </c:pt>
                <c:pt idx="3">
                  <c:v>P+25</c:v>
                </c:pt>
                <c:pt idx="4">
                  <c:v>G-5</c:v>
                </c:pt>
                <c:pt idx="5">
                  <c:v>G+5</c:v>
                </c:pt>
              </c:strCache>
            </c:strRef>
          </c:cat>
          <c:val>
            <c:numRef>
              <c:f>'pēc dzimuma'!$C$9:$H$9</c:f>
              <c:numCache>
                <c:formatCode>General</c:formatCode>
                <c:ptCount val="6"/>
                <c:pt idx="0">
                  <c:v>1</c:v>
                </c:pt>
                <c:pt idx="1">
                  <c:v>0</c:v>
                </c:pt>
                <c:pt idx="2">
                  <c:v>2</c:v>
                </c:pt>
                <c:pt idx="3">
                  <c:v>7</c:v>
                </c:pt>
                <c:pt idx="4">
                  <c:v>1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E3-4DE5-886D-E453D3E705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5293744"/>
        <c:axId val="615292760"/>
      </c:barChart>
      <c:catAx>
        <c:axId val="615293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v-LV"/>
          </a:p>
        </c:txPr>
        <c:crossAx val="615292760"/>
        <c:crosses val="autoZero"/>
        <c:auto val="1"/>
        <c:lblAlgn val="ctr"/>
        <c:lblOffset val="100"/>
        <c:noMultiLvlLbl val="0"/>
      </c:catAx>
      <c:valAx>
        <c:axId val="615292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v-LV"/>
          </a:p>
        </c:txPr>
        <c:crossAx val="615293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v-LV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v-LV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lv-LV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'pēc dzimuma'!$A$10:$B$10</c:f>
              <c:strCache>
                <c:ptCount val="2"/>
                <c:pt idx="0">
                  <c:v>#b285e0</c:v>
                </c:pt>
                <c:pt idx="1">
                  <c:v>Vīrieši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'pēc dzimuma'!$C$1:$H$1</c:f>
              <c:strCache>
                <c:ptCount val="6"/>
                <c:pt idx="0">
                  <c:v>T-18</c:v>
                </c:pt>
                <c:pt idx="1">
                  <c:v>T+18</c:v>
                </c:pt>
                <c:pt idx="2">
                  <c:v>P-25</c:v>
                </c:pt>
                <c:pt idx="3">
                  <c:v>P+25</c:v>
                </c:pt>
                <c:pt idx="4">
                  <c:v>G-5</c:v>
                </c:pt>
                <c:pt idx="5">
                  <c:v>G+5</c:v>
                </c:pt>
              </c:strCache>
            </c:strRef>
          </c:cat>
          <c:val>
            <c:numRef>
              <c:f>'pēc dzimuma'!$C$10:$H$10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64-4D99-9DC6-7B578CFC3894}"/>
            </c:ext>
          </c:extLst>
        </c:ser>
        <c:ser>
          <c:idx val="1"/>
          <c:order val="1"/>
          <c:tx>
            <c:strRef>
              <c:f>'pēc dzimuma'!$A$11:$B$11</c:f>
              <c:strCache>
                <c:ptCount val="2"/>
                <c:pt idx="0">
                  <c:v>#b285e0</c:v>
                </c:pt>
                <c:pt idx="1">
                  <c:v>Sievietes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'pēc dzimuma'!$C$1:$H$1</c:f>
              <c:strCache>
                <c:ptCount val="6"/>
                <c:pt idx="0">
                  <c:v>T-18</c:v>
                </c:pt>
                <c:pt idx="1">
                  <c:v>T+18</c:v>
                </c:pt>
                <c:pt idx="2">
                  <c:v>P-25</c:v>
                </c:pt>
                <c:pt idx="3">
                  <c:v>P+25</c:v>
                </c:pt>
                <c:pt idx="4">
                  <c:v>G-5</c:v>
                </c:pt>
                <c:pt idx="5">
                  <c:v>G+5</c:v>
                </c:pt>
              </c:strCache>
            </c:strRef>
          </c:cat>
          <c:val>
            <c:numRef>
              <c:f>'pēc dzimuma'!$C$11:$H$11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4</c:v>
                </c:pt>
                <c:pt idx="4">
                  <c:v>7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64-4D99-9DC6-7B578CFC38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5293744"/>
        <c:axId val="615292760"/>
      </c:barChart>
      <c:catAx>
        <c:axId val="615293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v-LV"/>
          </a:p>
        </c:txPr>
        <c:crossAx val="615292760"/>
        <c:crosses val="autoZero"/>
        <c:auto val="1"/>
        <c:lblAlgn val="ctr"/>
        <c:lblOffset val="100"/>
        <c:noMultiLvlLbl val="0"/>
      </c:catAx>
      <c:valAx>
        <c:axId val="615292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v-LV"/>
          </a:p>
        </c:txPr>
        <c:crossAx val="615293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v-LV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v-LV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lv-LV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'pēc dzimuma'!$A$12:$B$12</c:f>
              <c:strCache>
                <c:ptCount val="2"/>
                <c:pt idx="0">
                  <c:v>#e9d6f5</c:v>
                </c:pt>
                <c:pt idx="1">
                  <c:v>Vīrieši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'pēc dzimuma'!$C$1:$H$1</c:f>
              <c:strCache>
                <c:ptCount val="6"/>
                <c:pt idx="0">
                  <c:v>T-18</c:v>
                </c:pt>
                <c:pt idx="1">
                  <c:v>T+18</c:v>
                </c:pt>
                <c:pt idx="2">
                  <c:v>P-25</c:v>
                </c:pt>
                <c:pt idx="3">
                  <c:v>P+25</c:v>
                </c:pt>
                <c:pt idx="4">
                  <c:v>G-5</c:v>
                </c:pt>
                <c:pt idx="5">
                  <c:v>G+5</c:v>
                </c:pt>
              </c:strCache>
            </c:strRef>
          </c:cat>
          <c:val>
            <c:numRef>
              <c:f>'pēc dzimuma'!$C$12:$H$12</c:f>
              <c:numCache>
                <c:formatCode>General</c:formatCode>
                <c:ptCount val="6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5</c:v>
                </c:pt>
                <c:pt idx="4">
                  <c:v>1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19-43FC-A2A0-A38A7F38F56D}"/>
            </c:ext>
          </c:extLst>
        </c:ser>
        <c:ser>
          <c:idx val="1"/>
          <c:order val="1"/>
          <c:tx>
            <c:strRef>
              <c:f>'pēc dzimuma'!$A$13:$B$13</c:f>
              <c:strCache>
                <c:ptCount val="2"/>
                <c:pt idx="0">
                  <c:v>#e9d6f5</c:v>
                </c:pt>
                <c:pt idx="1">
                  <c:v>Sievietes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'pēc dzimuma'!$C$1:$H$1</c:f>
              <c:strCache>
                <c:ptCount val="6"/>
                <c:pt idx="0">
                  <c:v>T-18</c:v>
                </c:pt>
                <c:pt idx="1">
                  <c:v>T+18</c:v>
                </c:pt>
                <c:pt idx="2">
                  <c:v>P-25</c:v>
                </c:pt>
                <c:pt idx="3">
                  <c:v>P+25</c:v>
                </c:pt>
                <c:pt idx="4">
                  <c:v>G-5</c:v>
                </c:pt>
                <c:pt idx="5">
                  <c:v>G+5</c:v>
                </c:pt>
              </c:strCache>
            </c:strRef>
          </c:cat>
          <c:val>
            <c:numRef>
              <c:f>'pēc dzimuma'!$C$13:$H$13</c:f>
              <c:numCache>
                <c:formatCode>General</c:formatCode>
                <c:ptCount val="6"/>
                <c:pt idx="0">
                  <c:v>3</c:v>
                </c:pt>
                <c:pt idx="1">
                  <c:v>3</c:v>
                </c:pt>
                <c:pt idx="2">
                  <c:v>2</c:v>
                </c:pt>
                <c:pt idx="3">
                  <c:v>4</c:v>
                </c:pt>
                <c:pt idx="4">
                  <c:v>2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19-43FC-A2A0-A38A7F38F5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5293744"/>
        <c:axId val="615292760"/>
      </c:barChart>
      <c:catAx>
        <c:axId val="615293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v-LV"/>
          </a:p>
        </c:txPr>
        <c:crossAx val="615292760"/>
        <c:crosses val="autoZero"/>
        <c:auto val="1"/>
        <c:lblAlgn val="ctr"/>
        <c:lblOffset val="100"/>
        <c:noMultiLvlLbl val="0"/>
      </c:catAx>
      <c:valAx>
        <c:axId val="615292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v-LV"/>
          </a:p>
        </c:txPr>
        <c:crossAx val="615293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v-LV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v-LV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lv-LV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'pēc dzimuma'!$A$14:$B$14</c:f>
              <c:strCache>
                <c:ptCount val="2"/>
                <c:pt idx="0">
                  <c:v>#d3d83b</c:v>
                </c:pt>
                <c:pt idx="1">
                  <c:v>Vīrieši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'pēc dzimuma'!$C$1:$H$1</c:f>
              <c:strCache>
                <c:ptCount val="6"/>
                <c:pt idx="0">
                  <c:v>T-18</c:v>
                </c:pt>
                <c:pt idx="1">
                  <c:v>T+18</c:v>
                </c:pt>
                <c:pt idx="2">
                  <c:v>P-25</c:v>
                </c:pt>
                <c:pt idx="3">
                  <c:v>P+25</c:v>
                </c:pt>
                <c:pt idx="4">
                  <c:v>G-5</c:v>
                </c:pt>
                <c:pt idx="5">
                  <c:v>G+5</c:v>
                </c:pt>
              </c:strCache>
            </c:strRef>
          </c:cat>
          <c:val>
            <c:numRef>
              <c:f>'pēc dzimuma'!$C$14:$H$14</c:f>
              <c:numCache>
                <c:formatCode>General</c:formatCode>
                <c:ptCount val="6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2C-487E-AB7E-66AC5B28EC0A}"/>
            </c:ext>
          </c:extLst>
        </c:ser>
        <c:ser>
          <c:idx val="1"/>
          <c:order val="1"/>
          <c:tx>
            <c:strRef>
              <c:f>'pēc dzimuma'!$A$15:$B$15</c:f>
              <c:strCache>
                <c:ptCount val="2"/>
                <c:pt idx="0">
                  <c:v>#d3d83b</c:v>
                </c:pt>
                <c:pt idx="1">
                  <c:v>Sievietes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'pēc dzimuma'!$C$1:$H$1</c:f>
              <c:strCache>
                <c:ptCount val="6"/>
                <c:pt idx="0">
                  <c:v>T-18</c:v>
                </c:pt>
                <c:pt idx="1">
                  <c:v>T+18</c:v>
                </c:pt>
                <c:pt idx="2">
                  <c:v>P-25</c:v>
                </c:pt>
                <c:pt idx="3">
                  <c:v>P+25</c:v>
                </c:pt>
                <c:pt idx="4">
                  <c:v>G-5</c:v>
                </c:pt>
                <c:pt idx="5">
                  <c:v>G+5</c:v>
                </c:pt>
              </c:strCache>
            </c:strRef>
          </c:cat>
          <c:val>
            <c:numRef>
              <c:f>'pēc dzimuma'!$C$15:$H$15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8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2C-487E-AB7E-66AC5B28EC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5293744"/>
        <c:axId val="615292760"/>
      </c:barChart>
      <c:catAx>
        <c:axId val="615293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v-LV"/>
          </a:p>
        </c:txPr>
        <c:crossAx val="615292760"/>
        <c:crosses val="autoZero"/>
        <c:auto val="1"/>
        <c:lblAlgn val="ctr"/>
        <c:lblOffset val="100"/>
        <c:noMultiLvlLbl val="0"/>
      </c:catAx>
      <c:valAx>
        <c:axId val="615292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v-LV"/>
          </a:p>
        </c:txPr>
        <c:crossAx val="615293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v-LV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v-LV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lv-LV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'pēc dzimuma'!$A$16:$B$16</c:f>
              <c:strCache>
                <c:ptCount val="2"/>
                <c:pt idx="0">
                  <c:v>#4a66d3</c:v>
                </c:pt>
                <c:pt idx="1">
                  <c:v>Vīrieši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'pēc dzimuma'!$C$1:$H$1</c:f>
              <c:strCache>
                <c:ptCount val="6"/>
                <c:pt idx="0">
                  <c:v>T-18</c:v>
                </c:pt>
                <c:pt idx="1">
                  <c:v>T+18</c:v>
                </c:pt>
                <c:pt idx="2">
                  <c:v>P-25</c:v>
                </c:pt>
                <c:pt idx="3">
                  <c:v>P+25</c:v>
                </c:pt>
                <c:pt idx="4">
                  <c:v>G-5</c:v>
                </c:pt>
                <c:pt idx="5">
                  <c:v>G+5</c:v>
                </c:pt>
              </c:strCache>
            </c:strRef>
          </c:cat>
          <c:val>
            <c:numRef>
              <c:f>'pēc dzimuma'!$C$16:$H$16</c:f>
              <c:numCache>
                <c:formatCode>General</c:formatCode>
                <c:ptCount val="6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3</c:v>
                </c:pt>
                <c:pt idx="4">
                  <c:v>0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92-4B3B-8A40-55C1E65BC2F3}"/>
            </c:ext>
          </c:extLst>
        </c:ser>
        <c:ser>
          <c:idx val="1"/>
          <c:order val="1"/>
          <c:tx>
            <c:strRef>
              <c:f>'pēc dzimuma'!$A$17:$B$17</c:f>
              <c:strCache>
                <c:ptCount val="2"/>
                <c:pt idx="0">
                  <c:v>#4a66d3</c:v>
                </c:pt>
                <c:pt idx="1">
                  <c:v>Sievietes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'pēc dzimuma'!$C$1:$H$1</c:f>
              <c:strCache>
                <c:ptCount val="6"/>
                <c:pt idx="0">
                  <c:v>T-18</c:v>
                </c:pt>
                <c:pt idx="1">
                  <c:v>T+18</c:v>
                </c:pt>
                <c:pt idx="2">
                  <c:v>P-25</c:v>
                </c:pt>
                <c:pt idx="3">
                  <c:v>P+25</c:v>
                </c:pt>
                <c:pt idx="4">
                  <c:v>G-5</c:v>
                </c:pt>
                <c:pt idx="5">
                  <c:v>G+5</c:v>
                </c:pt>
              </c:strCache>
            </c:strRef>
          </c:cat>
          <c:val>
            <c:numRef>
              <c:f>'pēc dzimuma'!$C$17:$H$17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2</c:v>
                </c:pt>
                <c:pt idx="4">
                  <c:v>6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92-4B3B-8A40-55C1E65BC2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5293744"/>
        <c:axId val="615292760"/>
      </c:barChart>
      <c:catAx>
        <c:axId val="615293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v-LV"/>
          </a:p>
        </c:txPr>
        <c:crossAx val="615292760"/>
        <c:crosses val="autoZero"/>
        <c:auto val="1"/>
        <c:lblAlgn val="ctr"/>
        <c:lblOffset val="100"/>
        <c:noMultiLvlLbl val="0"/>
      </c:catAx>
      <c:valAx>
        <c:axId val="615292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v-LV"/>
          </a:p>
        </c:txPr>
        <c:crossAx val="615293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v-LV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v-LV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lv-LV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v-LV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rezultāti!$A$4</c:f>
              <c:strCache>
                <c:ptCount val="1"/>
                <c:pt idx="0">
                  <c:v>#80a163</c:v>
                </c:pt>
              </c:strCache>
            </c:strRef>
          </c:tx>
          <c:spPr>
            <a:solidFill>
              <a:srgbClr val="80A163"/>
            </a:solidFill>
            <a:ln>
              <a:noFill/>
            </a:ln>
            <a:effectLst/>
          </c:spPr>
          <c:invertIfNegative val="0"/>
          <c:cat>
            <c:strRef>
              <c:f>rezultāti!$B$2:$G$2</c:f>
              <c:strCache>
                <c:ptCount val="6"/>
                <c:pt idx="0">
                  <c:v>T-18</c:v>
                </c:pt>
                <c:pt idx="1">
                  <c:v>T+18</c:v>
                </c:pt>
                <c:pt idx="2">
                  <c:v>P-25</c:v>
                </c:pt>
                <c:pt idx="3">
                  <c:v>P+25</c:v>
                </c:pt>
                <c:pt idx="4">
                  <c:v>G-5</c:v>
                </c:pt>
                <c:pt idx="5">
                  <c:v>G+5</c:v>
                </c:pt>
              </c:strCache>
            </c:strRef>
          </c:cat>
          <c:val>
            <c:numRef>
              <c:f>rezultāti!$B$4:$G$4</c:f>
              <c:numCache>
                <c:formatCode>General</c:formatCode>
                <c:ptCount val="6"/>
                <c:pt idx="0">
                  <c:v>4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11</c:v>
                </c:pt>
                <c:pt idx="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7B-42C9-A711-23AD0DFD45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2172632"/>
        <c:axId val="632177880"/>
      </c:barChart>
      <c:catAx>
        <c:axId val="632172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v-LV"/>
          </a:p>
        </c:txPr>
        <c:crossAx val="632177880"/>
        <c:crosses val="autoZero"/>
        <c:auto val="1"/>
        <c:lblAlgn val="ctr"/>
        <c:lblOffset val="100"/>
        <c:noMultiLvlLbl val="0"/>
      </c:catAx>
      <c:valAx>
        <c:axId val="632177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v-LV"/>
          </a:p>
        </c:txPr>
        <c:crossAx val="632172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v-LV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lv-LV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'pēc dzimuma'!$A$18:$B$18</c:f>
              <c:strCache>
                <c:ptCount val="2"/>
                <c:pt idx="0">
                  <c:v>#5dcb8d</c:v>
                </c:pt>
                <c:pt idx="1">
                  <c:v>Vīrieši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'pēc dzimuma'!$C$1:$H$1</c:f>
              <c:strCache>
                <c:ptCount val="6"/>
                <c:pt idx="0">
                  <c:v>T-18</c:v>
                </c:pt>
                <c:pt idx="1">
                  <c:v>T+18</c:v>
                </c:pt>
                <c:pt idx="2">
                  <c:v>P-25</c:v>
                </c:pt>
                <c:pt idx="3">
                  <c:v>P+25</c:v>
                </c:pt>
                <c:pt idx="4">
                  <c:v>G-5</c:v>
                </c:pt>
                <c:pt idx="5">
                  <c:v>G+5</c:v>
                </c:pt>
              </c:strCache>
            </c:strRef>
          </c:cat>
          <c:val>
            <c:numRef>
              <c:f>'pēc dzimuma'!$C$18:$H$18</c:f>
              <c:numCache>
                <c:formatCode>General</c:formatCode>
                <c:ptCount val="6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A1-4BF1-9582-2E33605B9DEB}"/>
            </c:ext>
          </c:extLst>
        </c:ser>
        <c:ser>
          <c:idx val="1"/>
          <c:order val="1"/>
          <c:tx>
            <c:strRef>
              <c:f>'pēc dzimuma'!$A$19:$B$19</c:f>
              <c:strCache>
                <c:ptCount val="2"/>
                <c:pt idx="0">
                  <c:v>#5dcb8d</c:v>
                </c:pt>
                <c:pt idx="1">
                  <c:v>Sievietes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'pēc dzimuma'!$C$1:$H$1</c:f>
              <c:strCache>
                <c:ptCount val="6"/>
                <c:pt idx="0">
                  <c:v>T-18</c:v>
                </c:pt>
                <c:pt idx="1">
                  <c:v>T+18</c:v>
                </c:pt>
                <c:pt idx="2">
                  <c:v>P-25</c:v>
                </c:pt>
                <c:pt idx="3">
                  <c:v>P+25</c:v>
                </c:pt>
                <c:pt idx="4">
                  <c:v>G-5</c:v>
                </c:pt>
                <c:pt idx="5">
                  <c:v>G+5</c:v>
                </c:pt>
              </c:strCache>
            </c:strRef>
          </c:cat>
          <c:val>
            <c:numRef>
              <c:f>'pēc dzimuma'!$C$19:$H$19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A1-4BF1-9582-2E33605B9D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5293744"/>
        <c:axId val="615292760"/>
      </c:barChart>
      <c:catAx>
        <c:axId val="615293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v-LV"/>
          </a:p>
        </c:txPr>
        <c:crossAx val="615292760"/>
        <c:crosses val="autoZero"/>
        <c:auto val="1"/>
        <c:lblAlgn val="ctr"/>
        <c:lblOffset val="100"/>
        <c:noMultiLvlLbl val="0"/>
      </c:catAx>
      <c:valAx>
        <c:axId val="615292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v-LV"/>
          </a:p>
        </c:txPr>
        <c:crossAx val="615293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v-LV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v-LV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lv-LV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'pēc dzimuma'!$A$20:$B$20</c:f>
              <c:strCache>
                <c:ptCount val="2"/>
                <c:pt idx="0">
                  <c:v>#bfd8b6</c:v>
                </c:pt>
                <c:pt idx="1">
                  <c:v>Vīrieši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'pēc dzimuma'!$C$1:$H$1</c:f>
              <c:strCache>
                <c:ptCount val="6"/>
                <c:pt idx="0">
                  <c:v>T-18</c:v>
                </c:pt>
                <c:pt idx="1">
                  <c:v>T+18</c:v>
                </c:pt>
                <c:pt idx="2">
                  <c:v>P-25</c:v>
                </c:pt>
                <c:pt idx="3">
                  <c:v>P+25</c:v>
                </c:pt>
                <c:pt idx="4">
                  <c:v>G-5</c:v>
                </c:pt>
                <c:pt idx="5">
                  <c:v>G+5</c:v>
                </c:pt>
              </c:strCache>
            </c:strRef>
          </c:cat>
          <c:val>
            <c:numRef>
              <c:f>'pēc dzimuma'!$C$20:$H$20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4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16-4033-A134-85DF0BD0482F}"/>
            </c:ext>
          </c:extLst>
        </c:ser>
        <c:ser>
          <c:idx val="1"/>
          <c:order val="1"/>
          <c:tx>
            <c:strRef>
              <c:f>'pēc dzimuma'!$A$21:$B$21</c:f>
              <c:strCache>
                <c:ptCount val="2"/>
                <c:pt idx="0">
                  <c:v>#bfd8b6</c:v>
                </c:pt>
                <c:pt idx="1">
                  <c:v>Sievietes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'pēc dzimuma'!$C$1:$H$1</c:f>
              <c:strCache>
                <c:ptCount val="6"/>
                <c:pt idx="0">
                  <c:v>T-18</c:v>
                </c:pt>
                <c:pt idx="1">
                  <c:v>T+18</c:v>
                </c:pt>
                <c:pt idx="2">
                  <c:v>P-25</c:v>
                </c:pt>
                <c:pt idx="3">
                  <c:v>P+25</c:v>
                </c:pt>
                <c:pt idx="4">
                  <c:v>G-5</c:v>
                </c:pt>
                <c:pt idx="5">
                  <c:v>G+5</c:v>
                </c:pt>
              </c:strCache>
            </c:strRef>
          </c:cat>
          <c:val>
            <c:numRef>
              <c:f>'pēc dzimuma'!$C$21:$H$21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0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16-4033-A134-85DF0BD048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5293744"/>
        <c:axId val="615292760"/>
      </c:barChart>
      <c:catAx>
        <c:axId val="615293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v-LV"/>
          </a:p>
        </c:txPr>
        <c:crossAx val="615292760"/>
        <c:crosses val="autoZero"/>
        <c:auto val="1"/>
        <c:lblAlgn val="ctr"/>
        <c:lblOffset val="100"/>
        <c:noMultiLvlLbl val="0"/>
      </c:catAx>
      <c:valAx>
        <c:axId val="615292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v-LV"/>
          </a:p>
        </c:txPr>
        <c:crossAx val="615293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v-LV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v-LV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lv-LV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'pēc dzimuma'!$A$22:$B$22</c:f>
              <c:strCache>
                <c:ptCount val="2"/>
                <c:pt idx="0">
                  <c:v>#878421</c:v>
                </c:pt>
                <c:pt idx="1">
                  <c:v>Vīrieši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'pēc dzimuma'!$C$1:$H$1</c:f>
              <c:strCache>
                <c:ptCount val="6"/>
                <c:pt idx="0">
                  <c:v>T-18</c:v>
                </c:pt>
                <c:pt idx="1">
                  <c:v>T+18</c:v>
                </c:pt>
                <c:pt idx="2">
                  <c:v>P-25</c:v>
                </c:pt>
                <c:pt idx="3">
                  <c:v>P+25</c:v>
                </c:pt>
                <c:pt idx="4">
                  <c:v>G-5</c:v>
                </c:pt>
                <c:pt idx="5">
                  <c:v>G+5</c:v>
                </c:pt>
              </c:strCache>
            </c:strRef>
          </c:cat>
          <c:val>
            <c:numRef>
              <c:f>'pēc dzimuma'!$C$22:$H$22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5</c:v>
                </c:pt>
                <c:pt idx="4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8F-4177-A885-F5C920AAE26F}"/>
            </c:ext>
          </c:extLst>
        </c:ser>
        <c:ser>
          <c:idx val="1"/>
          <c:order val="1"/>
          <c:tx>
            <c:strRef>
              <c:f>'pēc dzimuma'!$A$23:$B$23</c:f>
              <c:strCache>
                <c:ptCount val="2"/>
                <c:pt idx="0">
                  <c:v>#878421</c:v>
                </c:pt>
                <c:pt idx="1">
                  <c:v>Sievietes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'pēc dzimuma'!$C$1:$H$1</c:f>
              <c:strCache>
                <c:ptCount val="6"/>
                <c:pt idx="0">
                  <c:v>T-18</c:v>
                </c:pt>
                <c:pt idx="1">
                  <c:v>T+18</c:v>
                </c:pt>
                <c:pt idx="2">
                  <c:v>P-25</c:v>
                </c:pt>
                <c:pt idx="3">
                  <c:v>P+25</c:v>
                </c:pt>
                <c:pt idx="4">
                  <c:v>G-5</c:v>
                </c:pt>
                <c:pt idx="5">
                  <c:v>G+5</c:v>
                </c:pt>
              </c:strCache>
            </c:strRef>
          </c:cat>
          <c:val>
            <c:numRef>
              <c:f>'pēc dzimuma'!$C$23:$H$23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2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8F-4177-A885-F5C920AAE2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5293744"/>
        <c:axId val="615292760"/>
      </c:barChart>
      <c:catAx>
        <c:axId val="615293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v-LV"/>
          </a:p>
        </c:txPr>
        <c:crossAx val="615292760"/>
        <c:crosses val="autoZero"/>
        <c:auto val="1"/>
        <c:lblAlgn val="ctr"/>
        <c:lblOffset val="100"/>
        <c:noMultiLvlLbl val="0"/>
      </c:catAx>
      <c:valAx>
        <c:axId val="615292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v-LV"/>
          </a:p>
        </c:txPr>
        <c:crossAx val="615293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v-LV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v-LV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lv-LV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'pēc dzimuma'!$A$24:$B$24</c:f>
              <c:strCache>
                <c:ptCount val="2"/>
                <c:pt idx="0">
                  <c:v>#565397</c:v>
                </c:pt>
                <c:pt idx="1">
                  <c:v>Vīrieši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'pēc dzimuma'!$C$1:$H$1</c:f>
              <c:strCache>
                <c:ptCount val="6"/>
                <c:pt idx="0">
                  <c:v>T-18</c:v>
                </c:pt>
                <c:pt idx="1">
                  <c:v>T+18</c:v>
                </c:pt>
                <c:pt idx="2">
                  <c:v>P-25</c:v>
                </c:pt>
                <c:pt idx="3">
                  <c:v>P+25</c:v>
                </c:pt>
                <c:pt idx="4">
                  <c:v>G-5</c:v>
                </c:pt>
                <c:pt idx="5">
                  <c:v>G+5</c:v>
                </c:pt>
              </c:strCache>
            </c:strRef>
          </c:cat>
          <c:val>
            <c:numRef>
              <c:f>'pēc dzimuma'!$C$24:$H$24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E8-40E7-8616-135DEE2DB7F8}"/>
            </c:ext>
          </c:extLst>
        </c:ser>
        <c:ser>
          <c:idx val="1"/>
          <c:order val="1"/>
          <c:tx>
            <c:strRef>
              <c:f>'pēc dzimuma'!$A$25:$B$25</c:f>
              <c:strCache>
                <c:ptCount val="2"/>
                <c:pt idx="0">
                  <c:v>#565397</c:v>
                </c:pt>
                <c:pt idx="1">
                  <c:v>Sievietes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'pēc dzimuma'!$C$1:$H$1</c:f>
              <c:strCache>
                <c:ptCount val="6"/>
                <c:pt idx="0">
                  <c:v>T-18</c:v>
                </c:pt>
                <c:pt idx="1">
                  <c:v>T+18</c:v>
                </c:pt>
                <c:pt idx="2">
                  <c:v>P-25</c:v>
                </c:pt>
                <c:pt idx="3">
                  <c:v>P+25</c:v>
                </c:pt>
                <c:pt idx="4">
                  <c:v>G-5</c:v>
                </c:pt>
                <c:pt idx="5">
                  <c:v>G+5</c:v>
                </c:pt>
              </c:strCache>
            </c:strRef>
          </c:cat>
          <c:val>
            <c:numRef>
              <c:f>'pēc dzimuma'!$C$25:$H$25</c:f>
              <c:numCache>
                <c:formatCode>General</c:formatCode>
                <c:ptCount val="6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1</c:v>
                </c:pt>
                <c:pt idx="4">
                  <c:v>3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E8-40E7-8616-135DEE2DB7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5293744"/>
        <c:axId val="615292760"/>
      </c:barChart>
      <c:catAx>
        <c:axId val="615293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v-LV"/>
          </a:p>
        </c:txPr>
        <c:crossAx val="615292760"/>
        <c:crosses val="autoZero"/>
        <c:auto val="1"/>
        <c:lblAlgn val="ctr"/>
        <c:lblOffset val="100"/>
        <c:noMultiLvlLbl val="0"/>
      </c:catAx>
      <c:valAx>
        <c:axId val="615292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v-LV"/>
          </a:p>
        </c:txPr>
        <c:crossAx val="615293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v-LV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v-LV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lv-LV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'pēc dzimuma'!$A$26:$B$26</c:f>
              <c:strCache>
                <c:ptCount val="2"/>
                <c:pt idx="0">
                  <c:v>#242716</c:v>
                </c:pt>
                <c:pt idx="1">
                  <c:v>Vīrieši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'pēc dzimuma'!$C$1:$H$1</c:f>
              <c:strCache>
                <c:ptCount val="6"/>
                <c:pt idx="0">
                  <c:v>T-18</c:v>
                </c:pt>
                <c:pt idx="1">
                  <c:v>T+18</c:v>
                </c:pt>
                <c:pt idx="2">
                  <c:v>P-25</c:v>
                </c:pt>
                <c:pt idx="3">
                  <c:v>P+25</c:v>
                </c:pt>
                <c:pt idx="4">
                  <c:v>G-5</c:v>
                </c:pt>
                <c:pt idx="5">
                  <c:v>G+5</c:v>
                </c:pt>
              </c:strCache>
            </c:strRef>
          </c:cat>
          <c:val>
            <c:numRef>
              <c:f>'pēc dzimuma'!$C$26:$H$26</c:f>
              <c:numCache>
                <c:formatCode>General</c:formatCode>
                <c:ptCount val="6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6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CB-462F-B1EB-275F01D06BF8}"/>
            </c:ext>
          </c:extLst>
        </c:ser>
        <c:ser>
          <c:idx val="1"/>
          <c:order val="1"/>
          <c:tx>
            <c:strRef>
              <c:f>'pēc dzimuma'!$A$27:$B$27</c:f>
              <c:strCache>
                <c:ptCount val="2"/>
                <c:pt idx="0">
                  <c:v>#242716</c:v>
                </c:pt>
                <c:pt idx="1">
                  <c:v>Sievietes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'pēc dzimuma'!$C$1:$H$1</c:f>
              <c:strCache>
                <c:ptCount val="6"/>
                <c:pt idx="0">
                  <c:v>T-18</c:v>
                </c:pt>
                <c:pt idx="1">
                  <c:v>T+18</c:v>
                </c:pt>
                <c:pt idx="2">
                  <c:v>P-25</c:v>
                </c:pt>
                <c:pt idx="3">
                  <c:v>P+25</c:v>
                </c:pt>
                <c:pt idx="4">
                  <c:v>G-5</c:v>
                </c:pt>
                <c:pt idx="5">
                  <c:v>G+5</c:v>
                </c:pt>
              </c:strCache>
            </c:strRef>
          </c:cat>
          <c:val>
            <c:numRef>
              <c:f>'pēc dzimuma'!$C$27:$H$27</c:f>
              <c:numCache>
                <c:formatCode>General</c:formatCode>
                <c:ptCount val="6"/>
                <c:pt idx="0">
                  <c:v>5</c:v>
                </c:pt>
                <c:pt idx="1">
                  <c:v>2</c:v>
                </c:pt>
                <c:pt idx="2">
                  <c:v>3</c:v>
                </c:pt>
                <c:pt idx="3">
                  <c:v>0</c:v>
                </c:pt>
                <c:pt idx="4">
                  <c:v>3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CB-462F-B1EB-275F01D06B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5293744"/>
        <c:axId val="615292760"/>
      </c:barChart>
      <c:catAx>
        <c:axId val="615293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v-LV"/>
          </a:p>
        </c:txPr>
        <c:crossAx val="615292760"/>
        <c:crosses val="autoZero"/>
        <c:auto val="1"/>
        <c:lblAlgn val="ctr"/>
        <c:lblOffset val="100"/>
        <c:noMultiLvlLbl val="0"/>
      </c:catAx>
      <c:valAx>
        <c:axId val="615292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v-LV"/>
          </a:p>
        </c:txPr>
        <c:crossAx val="615293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v-LV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v-LV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lv-LV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'pēc dzimuma'!$A$28:$B$28</c:f>
              <c:strCache>
                <c:ptCount val="2"/>
                <c:pt idx="0">
                  <c:v>#4d9424</c:v>
                </c:pt>
                <c:pt idx="1">
                  <c:v>Vīrieši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'pēc dzimuma'!$C$1:$H$1</c:f>
              <c:strCache>
                <c:ptCount val="6"/>
                <c:pt idx="0">
                  <c:v>T-18</c:v>
                </c:pt>
                <c:pt idx="1">
                  <c:v>T+18</c:v>
                </c:pt>
                <c:pt idx="2">
                  <c:v>P-25</c:v>
                </c:pt>
                <c:pt idx="3">
                  <c:v>P+25</c:v>
                </c:pt>
                <c:pt idx="4">
                  <c:v>G-5</c:v>
                </c:pt>
                <c:pt idx="5">
                  <c:v>G+5</c:v>
                </c:pt>
              </c:strCache>
            </c:strRef>
          </c:cat>
          <c:val>
            <c:numRef>
              <c:f>'pēc dzimuma'!$C$28:$H$28</c:f>
              <c:numCache>
                <c:formatCode>General</c:formatCode>
                <c:ptCount val="6"/>
                <c:pt idx="0">
                  <c:v>3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A6-41E2-8BF5-743693CA92C4}"/>
            </c:ext>
          </c:extLst>
        </c:ser>
        <c:ser>
          <c:idx val="1"/>
          <c:order val="1"/>
          <c:tx>
            <c:strRef>
              <c:f>'pēc dzimuma'!$A$29:$B$29</c:f>
              <c:strCache>
                <c:ptCount val="2"/>
                <c:pt idx="0">
                  <c:v>#4d9424</c:v>
                </c:pt>
                <c:pt idx="1">
                  <c:v>Sievietes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'pēc dzimuma'!$C$1:$H$1</c:f>
              <c:strCache>
                <c:ptCount val="6"/>
                <c:pt idx="0">
                  <c:v>T-18</c:v>
                </c:pt>
                <c:pt idx="1">
                  <c:v>T+18</c:v>
                </c:pt>
                <c:pt idx="2">
                  <c:v>P-25</c:v>
                </c:pt>
                <c:pt idx="3">
                  <c:v>P+25</c:v>
                </c:pt>
                <c:pt idx="4">
                  <c:v>G-5</c:v>
                </c:pt>
                <c:pt idx="5">
                  <c:v>G+5</c:v>
                </c:pt>
              </c:strCache>
            </c:strRef>
          </c:cat>
          <c:val>
            <c:numRef>
              <c:f>'pēc dzimuma'!$C$29:$H$29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A6-41E2-8BF5-743693CA92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5293744"/>
        <c:axId val="615292760"/>
      </c:barChart>
      <c:catAx>
        <c:axId val="615293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v-LV"/>
          </a:p>
        </c:txPr>
        <c:crossAx val="615292760"/>
        <c:crosses val="autoZero"/>
        <c:auto val="1"/>
        <c:lblAlgn val="ctr"/>
        <c:lblOffset val="100"/>
        <c:noMultiLvlLbl val="0"/>
      </c:catAx>
      <c:valAx>
        <c:axId val="615292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v-LV"/>
          </a:p>
        </c:txPr>
        <c:crossAx val="615293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v-LV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v-LV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lv-LV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'pēc dzimuma'!$A$30:$B$30</c:f>
              <c:strCache>
                <c:ptCount val="2"/>
                <c:pt idx="0">
                  <c:v>#b4a1ed</c:v>
                </c:pt>
                <c:pt idx="1">
                  <c:v>Vīrieši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'pēc dzimuma'!$C$1:$H$1</c:f>
              <c:strCache>
                <c:ptCount val="6"/>
                <c:pt idx="0">
                  <c:v>T-18</c:v>
                </c:pt>
                <c:pt idx="1">
                  <c:v>T+18</c:v>
                </c:pt>
                <c:pt idx="2">
                  <c:v>P-25</c:v>
                </c:pt>
                <c:pt idx="3">
                  <c:v>P+25</c:v>
                </c:pt>
                <c:pt idx="4">
                  <c:v>G-5</c:v>
                </c:pt>
                <c:pt idx="5">
                  <c:v>G+5</c:v>
                </c:pt>
              </c:strCache>
            </c:strRef>
          </c:cat>
          <c:val>
            <c:numRef>
              <c:f>'pēc dzimuma'!$C$30:$H$30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0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B6-4D46-A829-C8BE0BD2FDAD}"/>
            </c:ext>
          </c:extLst>
        </c:ser>
        <c:ser>
          <c:idx val="1"/>
          <c:order val="1"/>
          <c:tx>
            <c:strRef>
              <c:f>'pēc dzimuma'!$A$31:$B$31</c:f>
              <c:strCache>
                <c:ptCount val="2"/>
                <c:pt idx="0">
                  <c:v>#b4a1ed</c:v>
                </c:pt>
                <c:pt idx="1">
                  <c:v>Sievietes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'pēc dzimuma'!$C$1:$H$1</c:f>
              <c:strCache>
                <c:ptCount val="6"/>
                <c:pt idx="0">
                  <c:v>T-18</c:v>
                </c:pt>
                <c:pt idx="1">
                  <c:v>T+18</c:v>
                </c:pt>
                <c:pt idx="2">
                  <c:v>P-25</c:v>
                </c:pt>
                <c:pt idx="3">
                  <c:v>P+25</c:v>
                </c:pt>
                <c:pt idx="4">
                  <c:v>G-5</c:v>
                </c:pt>
                <c:pt idx="5">
                  <c:v>G+5</c:v>
                </c:pt>
              </c:strCache>
            </c:strRef>
          </c:cat>
          <c:val>
            <c:numRef>
              <c:f>'pēc dzimuma'!$C$31:$H$31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6</c:v>
                </c:pt>
                <c:pt idx="4">
                  <c:v>1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B6-4D46-A829-C8BE0BD2FD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5293744"/>
        <c:axId val="615292760"/>
      </c:barChart>
      <c:catAx>
        <c:axId val="615293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v-LV"/>
          </a:p>
        </c:txPr>
        <c:crossAx val="615292760"/>
        <c:crosses val="autoZero"/>
        <c:auto val="1"/>
        <c:lblAlgn val="ctr"/>
        <c:lblOffset val="100"/>
        <c:noMultiLvlLbl val="0"/>
      </c:catAx>
      <c:valAx>
        <c:axId val="615292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v-LV"/>
          </a:p>
        </c:txPr>
        <c:crossAx val="615293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v-LV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v-LV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lv-LV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'pēc dzimuma'!$A$32:$B$32</c:f>
              <c:strCache>
                <c:ptCount val="2"/>
                <c:pt idx="0">
                  <c:v>#2a521e</c:v>
                </c:pt>
                <c:pt idx="1">
                  <c:v>Vīrieši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'pēc dzimuma'!$C$1:$H$1</c:f>
              <c:strCache>
                <c:ptCount val="6"/>
                <c:pt idx="0">
                  <c:v>T-18</c:v>
                </c:pt>
                <c:pt idx="1">
                  <c:v>T+18</c:v>
                </c:pt>
                <c:pt idx="2">
                  <c:v>P-25</c:v>
                </c:pt>
                <c:pt idx="3">
                  <c:v>P+25</c:v>
                </c:pt>
                <c:pt idx="4">
                  <c:v>G-5</c:v>
                </c:pt>
                <c:pt idx="5">
                  <c:v>G+5</c:v>
                </c:pt>
              </c:strCache>
            </c:strRef>
          </c:cat>
          <c:val>
            <c:numRef>
              <c:f>'pēc dzimuma'!$C$32:$H$32</c:f>
              <c:numCache>
                <c:formatCode>General</c:formatCode>
                <c:ptCount val="6"/>
                <c:pt idx="0">
                  <c:v>4</c:v>
                </c:pt>
                <c:pt idx="1">
                  <c:v>1</c:v>
                </c:pt>
                <c:pt idx="2">
                  <c:v>0</c:v>
                </c:pt>
                <c:pt idx="3">
                  <c:v>3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CF-4CA0-B372-CF99AB4ADD88}"/>
            </c:ext>
          </c:extLst>
        </c:ser>
        <c:ser>
          <c:idx val="1"/>
          <c:order val="1"/>
          <c:tx>
            <c:strRef>
              <c:f>'pēc dzimuma'!$A$33:$B$33</c:f>
              <c:strCache>
                <c:ptCount val="2"/>
                <c:pt idx="0">
                  <c:v>#2a521e</c:v>
                </c:pt>
                <c:pt idx="1">
                  <c:v>Sievietes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'pēc dzimuma'!$C$1:$H$1</c:f>
              <c:strCache>
                <c:ptCount val="6"/>
                <c:pt idx="0">
                  <c:v>T-18</c:v>
                </c:pt>
                <c:pt idx="1">
                  <c:v>T+18</c:v>
                </c:pt>
                <c:pt idx="2">
                  <c:v>P-25</c:v>
                </c:pt>
                <c:pt idx="3">
                  <c:v>P+25</c:v>
                </c:pt>
                <c:pt idx="4">
                  <c:v>G-5</c:v>
                </c:pt>
                <c:pt idx="5">
                  <c:v>G+5</c:v>
                </c:pt>
              </c:strCache>
            </c:strRef>
          </c:cat>
          <c:val>
            <c:numRef>
              <c:f>'pēc dzimuma'!$C$33:$H$33</c:f>
              <c:numCache>
                <c:formatCode>General</c:formatCode>
                <c:ptCount val="6"/>
                <c:pt idx="0">
                  <c:v>1</c:v>
                </c:pt>
                <c:pt idx="1">
                  <c:v>7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CF-4CA0-B372-CF99AB4ADD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5293744"/>
        <c:axId val="615292760"/>
      </c:barChart>
      <c:catAx>
        <c:axId val="615293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v-LV"/>
          </a:p>
        </c:txPr>
        <c:crossAx val="615292760"/>
        <c:crosses val="autoZero"/>
        <c:auto val="1"/>
        <c:lblAlgn val="ctr"/>
        <c:lblOffset val="100"/>
        <c:noMultiLvlLbl val="0"/>
      </c:catAx>
      <c:valAx>
        <c:axId val="615292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v-LV"/>
          </a:p>
        </c:txPr>
        <c:crossAx val="615293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v-LV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v-LV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lv-LV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'pēc dzimuma'!$A$34:$B$34</c:f>
              <c:strCache>
                <c:ptCount val="2"/>
                <c:pt idx="0">
                  <c:v>#5da27c</c:v>
                </c:pt>
                <c:pt idx="1">
                  <c:v>Vīrieši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'pēc dzimuma'!$C$1:$H$1</c:f>
              <c:strCache>
                <c:ptCount val="6"/>
                <c:pt idx="0">
                  <c:v>T-18</c:v>
                </c:pt>
                <c:pt idx="1">
                  <c:v>T+18</c:v>
                </c:pt>
                <c:pt idx="2">
                  <c:v>P-25</c:v>
                </c:pt>
                <c:pt idx="3">
                  <c:v>P+25</c:v>
                </c:pt>
                <c:pt idx="4">
                  <c:v>G-5</c:v>
                </c:pt>
                <c:pt idx="5">
                  <c:v>G+5</c:v>
                </c:pt>
              </c:strCache>
            </c:strRef>
          </c:cat>
          <c:val>
            <c:numRef>
              <c:f>'pēc dzimuma'!$C$34:$H$34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46-49D6-BAF0-72CE1DBB5476}"/>
            </c:ext>
          </c:extLst>
        </c:ser>
        <c:ser>
          <c:idx val="1"/>
          <c:order val="1"/>
          <c:tx>
            <c:strRef>
              <c:f>'pēc dzimuma'!$A$35:$B$35</c:f>
              <c:strCache>
                <c:ptCount val="2"/>
                <c:pt idx="0">
                  <c:v>#5da27c</c:v>
                </c:pt>
                <c:pt idx="1">
                  <c:v>Sievietes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'pēc dzimuma'!$C$1:$H$1</c:f>
              <c:strCache>
                <c:ptCount val="6"/>
                <c:pt idx="0">
                  <c:v>T-18</c:v>
                </c:pt>
                <c:pt idx="1">
                  <c:v>T+18</c:v>
                </c:pt>
                <c:pt idx="2">
                  <c:v>P-25</c:v>
                </c:pt>
                <c:pt idx="3">
                  <c:v>P+25</c:v>
                </c:pt>
                <c:pt idx="4">
                  <c:v>G-5</c:v>
                </c:pt>
                <c:pt idx="5">
                  <c:v>G+5</c:v>
                </c:pt>
              </c:strCache>
            </c:strRef>
          </c:cat>
          <c:val>
            <c:numRef>
              <c:f>'pēc dzimuma'!$C$35:$H$35</c:f>
              <c:numCache>
                <c:formatCode>General</c:formatCode>
                <c:ptCount val="6"/>
                <c:pt idx="0">
                  <c:v>2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4</c:v>
                </c:pt>
                <c:pt idx="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46-49D6-BAF0-72CE1DBB54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5293744"/>
        <c:axId val="615292760"/>
      </c:barChart>
      <c:catAx>
        <c:axId val="615293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v-LV"/>
          </a:p>
        </c:txPr>
        <c:crossAx val="615292760"/>
        <c:crosses val="autoZero"/>
        <c:auto val="1"/>
        <c:lblAlgn val="ctr"/>
        <c:lblOffset val="100"/>
        <c:noMultiLvlLbl val="0"/>
      </c:catAx>
      <c:valAx>
        <c:axId val="615292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v-LV"/>
          </a:p>
        </c:txPr>
        <c:crossAx val="615293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v-LV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v-LV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lv-LV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'pēc dzimuma'!$A$36:$B$36</c:f>
              <c:strCache>
                <c:ptCount val="2"/>
                <c:pt idx="0">
                  <c:v>#f1cff2</c:v>
                </c:pt>
                <c:pt idx="1">
                  <c:v>Vīrieši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'pēc dzimuma'!$C$1:$H$1</c:f>
              <c:strCache>
                <c:ptCount val="6"/>
                <c:pt idx="0">
                  <c:v>T-18</c:v>
                </c:pt>
                <c:pt idx="1">
                  <c:v>T+18</c:v>
                </c:pt>
                <c:pt idx="2">
                  <c:v>P-25</c:v>
                </c:pt>
                <c:pt idx="3">
                  <c:v>P+25</c:v>
                </c:pt>
                <c:pt idx="4">
                  <c:v>G-5</c:v>
                </c:pt>
                <c:pt idx="5">
                  <c:v>G+5</c:v>
                </c:pt>
              </c:strCache>
            </c:strRef>
          </c:cat>
          <c:val>
            <c:numRef>
              <c:f>'pēc dzimuma'!$C$36:$H$36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6</c:v>
                </c:pt>
                <c:pt idx="4">
                  <c:v>0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91-4723-B1EC-5AF56343A4AB}"/>
            </c:ext>
          </c:extLst>
        </c:ser>
        <c:ser>
          <c:idx val="1"/>
          <c:order val="1"/>
          <c:tx>
            <c:strRef>
              <c:f>'pēc dzimuma'!$A$37:$B$37</c:f>
              <c:strCache>
                <c:ptCount val="2"/>
                <c:pt idx="0">
                  <c:v>#f1cff2</c:v>
                </c:pt>
                <c:pt idx="1">
                  <c:v>Sievietes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'pēc dzimuma'!$C$1:$H$1</c:f>
              <c:strCache>
                <c:ptCount val="6"/>
                <c:pt idx="0">
                  <c:v>T-18</c:v>
                </c:pt>
                <c:pt idx="1">
                  <c:v>T+18</c:v>
                </c:pt>
                <c:pt idx="2">
                  <c:v>P-25</c:v>
                </c:pt>
                <c:pt idx="3">
                  <c:v>P+25</c:v>
                </c:pt>
                <c:pt idx="4">
                  <c:v>G-5</c:v>
                </c:pt>
                <c:pt idx="5">
                  <c:v>G+5</c:v>
                </c:pt>
              </c:strCache>
            </c:strRef>
          </c:cat>
          <c:val>
            <c:numRef>
              <c:f>'pēc dzimuma'!$C$37:$H$37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7</c:v>
                </c:pt>
                <c:pt idx="4">
                  <c:v>4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91-4723-B1EC-5AF56343A4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5293744"/>
        <c:axId val="615292760"/>
      </c:barChart>
      <c:catAx>
        <c:axId val="615293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v-LV"/>
          </a:p>
        </c:txPr>
        <c:crossAx val="615292760"/>
        <c:crosses val="autoZero"/>
        <c:auto val="1"/>
        <c:lblAlgn val="ctr"/>
        <c:lblOffset val="100"/>
        <c:noMultiLvlLbl val="0"/>
      </c:catAx>
      <c:valAx>
        <c:axId val="615292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v-LV"/>
          </a:p>
        </c:txPr>
        <c:crossAx val="615293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v-LV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v-LV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lv-LV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v-LV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rezultāti!$A$5</c:f>
              <c:strCache>
                <c:ptCount val="1"/>
                <c:pt idx="0">
                  <c:v>#ceae3b</c:v>
                </c:pt>
              </c:strCache>
            </c:strRef>
          </c:tx>
          <c:spPr>
            <a:solidFill>
              <a:srgbClr val="CEAE3B"/>
            </a:solidFill>
            <a:ln>
              <a:noFill/>
            </a:ln>
            <a:effectLst/>
          </c:spPr>
          <c:invertIfNegative val="0"/>
          <c:cat>
            <c:strRef>
              <c:f>rezultāti!$B$2:$G$2</c:f>
              <c:strCache>
                <c:ptCount val="6"/>
                <c:pt idx="0">
                  <c:v>T-18</c:v>
                </c:pt>
                <c:pt idx="1">
                  <c:v>T+18</c:v>
                </c:pt>
                <c:pt idx="2">
                  <c:v>P-25</c:v>
                </c:pt>
                <c:pt idx="3">
                  <c:v>P+25</c:v>
                </c:pt>
                <c:pt idx="4">
                  <c:v>G-5</c:v>
                </c:pt>
                <c:pt idx="5">
                  <c:v>G+5</c:v>
                </c:pt>
              </c:strCache>
            </c:strRef>
          </c:cat>
          <c:val>
            <c:numRef>
              <c:f>rezultāti!$B$5:$G$5</c:f>
              <c:numCache>
                <c:formatCode>General</c:formatCode>
                <c:ptCount val="6"/>
                <c:pt idx="0">
                  <c:v>1</c:v>
                </c:pt>
                <c:pt idx="1">
                  <c:v>0</c:v>
                </c:pt>
                <c:pt idx="2">
                  <c:v>3</c:v>
                </c:pt>
                <c:pt idx="3">
                  <c:v>7</c:v>
                </c:pt>
                <c:pt idx="4">
                  <c:v>9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A4-4790-819C-7DA1BB8F9C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2172632"/>
        <c:axId val="632177880"/>
      </c:barChart>
      <c:catAx>
        <c:axId val="632172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v-LV"/>
          </a:p>
        </c:txPr>
        <c:crossAx val="632177880"/>
        <c:crosses val="autoZero"/>
        <c:auto val="1"/>
        <c:lblAlgn val="ctr"/>
        <c:lblOffset val="100"/>
        <c:noMultiLvlLbl val="0"/>
      </c:catAx>
      <c:valAx>
        <c:axId val="632177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v-LV"/>
          </a:p>
        </c:txPr>
        <c:crossAx val="632172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v-LV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lv-LV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'pēc dzimuma'!$A$38:$B$38</c:f>
              <c:strCache>
                <c:ptCount val="2"/>
                <c:pt idx="0">
                  <c:v>#adb6d1</c:v>
                </c:pt>
                <c:pt idx="1">
                  <c:v>Vīrieši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'pēc dzimuma'!$C$1:$H$1</c:f>
              <c:strCache>
                <c:ptCount val="6"/>
                <c:pt idx="0">
                  <c:v>T-18</c:v>
                </c:pt>
                <c:pt idx="1">
                  <c:v>T+18</c:v>
                </c:pt>
                <c:pt idx="2">
                  <c:v>P-25</c:v>
                </c:pt>
                <c:pt idx="3">
                  <c:v>P+25</c:v>
                </c:pt>
                <c:pt idx="4">
                  <c:v>G-5</c:v>
                </c:pt>
                <c:pt idx="5">
                  <c:v>G+5</c:v>
                </c:pt>
              </c:strCache>
            </c:strRef>
          </c:cat>
          <c:val>
            <c:numRef>
              <c:f>'pēc dzimuma'!$C$38:$H$38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4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DB-4E6A-96F7-390865F5111E}"/>
            </c:ext>
          </c:extLst>
        </c:ser>
        <c:ser>
          <c:idx val="1"/>
          <c:order val="1"/>
          <c:tx>
            <c:strRef>
              <c:f>'pēc dzimuma'!$A$39:$B$39</c:f>
              <c:strCache>
                <c:ptCount val="2"/>
                <c:pt idx="0">
                  <c:v>#adb6d1</c:v>
                </c:pt>
                <c:pt idx="1">
                  <c:v>Sievietes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'pēc dzimuma'!$C$1:$H$1</c:f>
              <c:strCache>
                <c:ptCount val="6"/>
                <c:pt idx="0">
                  <c:v>T-18</c:v>
                </c:pt>
                <c:pt idx="1">
                  <c:v>T+18</c:v>
                </c:pt>
                <c:pt idx="2">
                  <c:v>P-25</c:v>
                </c:pt>
                <c:pt idx="3">
                  <c:v>P+25</c:v>
                </c:pt>
                <c:pt idx="4">
                  <c:v>G-5</c:v>
                </c:pt>
                <c:pt idx="5">
                  <c:v>G+5</c:v>
                </c:pt>
              </c:strCache>
            </c:strRef>
          </c:cat>
          <c:val>
            <c:numRef>
              <c:f>'pēc dzimuma'!$C$39:$H$39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1</c:v>
                </c:pt>
                <c:pt idx="4">
                  <c:v>8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DB-4E6A-96F7-390865F511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5293744"/>
        <c:axId val="615292760"/>
      </c:barChart>
      <c:catAx>
        <c:axId val="615293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v-LV"/>
          </a:p>
        </c:txPr>
        <c:crossAx val="615292760"/>
        <c:crosses val="autoZero"/>
        <c:auto val="1"/>
        <c:lblAlgn val="ctr"/>
        <c:lblOffset val="100"/>
        <c:noMultiLvlLbl val="0"/>
      </c:catAx>
      <c:valAx>
        <c:axId val="615292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v-LV"/>
          </a:p>
        </c:txPr>
        <c:crossAx val="615293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v-LV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v-LV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lv-LV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'pēc dzimuma'!$A$40:$B$40</c:f>
              <c:strCache>
                <c:ptCount val="2"/>
                <c:pt idx="0">
                  <c:v>#db4433</c:v>
                </c:pt>
                <c:pt idx="1">
                  <c:v>Vīrieši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'pēc dzimuma'!$C$1:$H$1</c:f>
              <c:strCache>
                <c:ptCount val="6"/>
                <c:pt idx="0">
                  <c:v>T-18</c:v>
                </c:pt>
                <c:pt idx="1">
                  <c:v>T+18</c:v>
                </c:pt>
                <c:pt idx="2">
                  <c:v>P-25</c:v>
                </c:pt>
                <c:pt idx="3">
                  <c:v>P+25</c:v>
                </c:pt>
                <c:pt idx="4">
                  <c:v>G-5</c:v>
                </c:pt>
                <c:pt idx="5">
                  <c:v>G+5</c:v>
                </c:pt>
              </c:strCache>
            </c:strRef>
          </c:cat>
          <c:val>
            <c:numRef>
              <c:f>'pēc dzimuma'!$C$40:$H$40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7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FD-4140-BBBF-4B2433A5B1BE}"/>
            </c:ext>
          </c:extLst>
        </c:ser>
        <c:ser>
          <c:idx val="1"/>
          <c:order val="1"/>
          <c:tx>
            <c:strRef>
              <c:f>'pēc dzimuma'!$A$41:$B$41</c:f>
              <c:strCache>
                <c:ptCount val="2"/>
                <c:pt idx="0">
                  <c:v>#db4433</c:v>
                </c:pt>
                <c:pt idx="1">
                  <c:v>Sievietes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'pēc dzimuma'!$C$1:$H$1</c:f>
              <c:strCache>
                <c:ptCount val="6"/>
                <c:pt idx="0">
                  <c:v>T-18</c:v>
                </c:pt>
                <c:pt idx="1">
                  <c:v>T+18</c:v>
                </c:pt>
                <c:pt idx="2">
                  <c:v>P-25</c:v>
                </c:pt>
                <c:pt idx="3">
                  <c:v>P+25</c:v>
                </c:pt>
                <c:pt idx="4">
                  <c:v>G-5</c:v>
                </c:pt>
                <c:pt idx="5">
                  <c:v>G+5</c:v>
                </c:pt>
              </c:strCache>
            </c:strRef>
          </c:cat>
          <c:val>
            <c:numRef>
              <c:f>'pēc dzimuma'!$C$41:$H$41</c:f>
              <c:numCache>
                <c:formatCode>General</c:formatCode>
                <c:ptCount val="6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3</c:v>
                </c:pt>
                <c:pt idx="4">
                  <c:v>5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FD-4140-BBBF-4B2433A5B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5293744"/>
        <c:axId val="615292760"/>
      </c:barChart>
      <c:catAx>
        <c:axId val="615293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v-LV"/>
          </a:p>
        </c:txPr>
        <c:crossAx val="615292760"/>
        <c:crosses val="autoZero"/>
        <c:auto val="1"/>
        <c:lblAlgn val="ctr"/>
        <c:lblOffset val="100"/>
        <c:noMultiLvlLbl val="0"/>
      </c:catAx>
      <c:valAx>
        <c:axId val="615292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v-LV"/>
          </a:p>
        </c:txPr>
        <c:crossAx val="615293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v-LV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v-LV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lv-LV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'pēc vecuma'!$A$2:$B$2</c:f>
              <c:strCache>
                <c:ptCount val="2"/>
                <c:pt idx="0">
                  <c:v>#789a28</c:v>
                </c:pt>
                <c:pt idx="1">
                  <c:v>0-34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'pēc vecuma'!$C$1:$H$1</c:f>
              <c:strCache>
                <c:ptCount val="6"/>
                <c:pt idx="0">
                  <c:v>T-18</c:v>
                </c:pt>
                <c:pt idx="1">
                  <c:v>T+18</c:v>
                </c:pt>
                <c:pt idx="2">
                  <c:v>P-25</c:v>
                </c:pt>
                <c:pt idx="3">
                  <c:v>P+25</c:v>
                </c:pt>
                <c:pt idx="4">
                  <c:v>G-5</c:v>
                </c:pt>
                <c:pt idx="5">
                  <c:v>G+5</c:v>
                </c:pt>
              </c:strCache>
            </c:strRef>
          </c:cat>
          <c:val>
            <c:numRef>
              <c:f>'pēc vecuma'!$C$2:$H$2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1</c:v>
                </c:pt>
                <c:pt idx="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07-4476-A240-0734CA86DE27}"/>
            </c:ext>
          </c:extLst>
        </c:ser>
        <c:ser>
          <c:idx val="1"/>
          <c:order val="1"/>
          <c:tx>
            <c:strRef>
              <c:f>'pēc vecuma'!$A$3:$B$3</c:f>
              <c:strCache>
                <c:ptCount val="2"/>
                <c:pt idx="0">
                  <c:v>#789a28</c:v>
                </c:pt>
                <c:pt idx="1">
                  <c:v>35+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'pēc vecuma'!$C$1:$H$1</c:f>
              <c:strCache>
                <c:ptCount val="6"/>
                <c:pt idx="0">
                  <c:v>T-18</c:v>
                </c:pt>
                <c:pt idx="1">
                  <c:v>T+18</c:v>
                </c:pt>
                <c:pt idx="2">
                  <c:v>P-25</c:v>
                </c:pt>
                <c:pt idx="3">
                  <c:v>P+25</c:v>
                </c:pt>
                <c:pt idx="4">
                  <c:v>G-5</c:v>
                </c:pt>
                <c:pt idx="5">
                  <c:v>G+5</c:v>
                </c:pt>
              </c:strCache>
            </c:strRef>
          </c:cat>
          <c:val>
            <c:numRef>
              <c:f>'pēc vecuma'!$C$3:$H$3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07-4476-A240-0734CA86DE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8441296"/>
        <c:axId val="608450152"/>
      </c:barChart>
      <c:catAx>
        <c:axId val="608441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v-LV"/>
          </a:p>
        </c:txPr>
        <c:crossAx val="608450152"/>
        <c:crosses val="autoZero"/>
        <c:auto val="1"/>
        <c:lblAlgn val="ctr"/>
        <c:lblOffset val="100"/>
        <c:noMultiLvlLbl val="0"/>
      </c:catAx>
      <c:valAx>
        <c:axId val="608450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v-LV"/>
          </a:p>
        </c:txPr>
        <c:crossAx val="608441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v-LV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v-LV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lv-LV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'pēc vecuma'!$A$4:$B$4</c:f>
              <c:strCache>
                <c:ptCount val="2"/>
                <c:pt idx="0">
                  <c:v>#80a163</c:v>
                </c:pt>
                <c:pt idx="1">
                  <c:v>0-34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'pēc vecuma'!$C$1:$H$1</c:f>
              <c:strCache>
                <c:ptCount val="6"/>
                <c:pt idx="0">
                  <c:v>T-18</c:v>
                </c:pt>
                <c:pt idx="1">
                  <c:v>T+18</c:v>
                </c:pt>
                <c:pt idx="2">
                  <c:v>P-25</c:v>
                </c:pt>
                <c:pt idx="3">
                  <c:v>P+25</c:v>
                </c:pt>
                <c:pt idx="4">
                  <c:v>G-5</c:v>
                </c:pt>
                <c:pt idx="5">
                  <c:v>G+5</c:v>
                </c:pt>
              </c:strCache>
            </c:strRef>
          </c:cat>
          <c:val>
            <c:numRef>
              <c:f>'pēc vecuma'!$C$4:$H$4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7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45-4EE2-942F-1EFCA7E227EE}"/>
            </c:ext>
          </c:extLst>
        </c:ser>
        <c:ser>
          <c:idx val="1"/>
          <c:order val="1"/>
          <c:tx>
            <c:strRef>
              <c:f>'pēc vecuma'!$A$5:$B$5</c:f>
              <c:strCache>
                <c:ptCount val="2"/>
                <c:pt idx="0">
                  <c:v>#80a163</c:v>
                </c:pt>
                <c:pt idx="1">
                  <c:v>35+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'pēc vecuma'!$C$1:$H$1</c:f>
              <c:strCache>
                <c:ptCount val="6"/>
                <c:pt idx="0">
                  <c:v>T-18</c:v>
                </c:pt>
                <c:pt idx="1">
                  <c:v>T+18</c:v>
                </c:pt>
                <c:pt idx="2">
                  <c:v>P-25</c:v>
                </c:pt>
                <c:pt idx="3">
                  <c:v>P+25</c:v>
                </c:pt>
                <c:pt idx="4">
                  <c:v>G-5</c:v>
                </c:pt>
                <c:pt idx="5">
                  <c:v>G+5</c:v>
                </c:pt>
              </c:strCache>
            </c:strRef>
          </c:cat>
          <c:val>
            <c:numRef>
              <c:f>'pēc vecuma'!$C$5:$H$5</c:f>
              <c:numCache>
                <c:formatCode>General</c:formatCode>
                <c:ptCount val="6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45-4EE2-942F-1EFCA7E227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7111784"/>
        <c:axId val="599734920"/>
      </c:barChart>
      <c:catAx>
        <c:axId val="457111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v-LV"/>
          </a:p>
        </c:txPr>
        <c:crossAx val="599734920"/>
        <c:crosses val="autoZero"/>
        <c:auto val="1"/>
        <c:lblAlgn val="ctr"/>
        <c:lblOffset val="100"/>
        <c:noMultiLvlLbl val="0"/>
      </c:catAx>
      <c:valAx>
        <c:axId val="599734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v-LV"/>
          </a:p>
        </c:txPr>
        <c:crossAx val="457111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v-LV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v-LV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lv-LV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'pēc vecuma'!$A$6:$B$6</c:f>
              <c:strCache>
                <c:ptCount val="2"/>
                <c:pt idx="0">
                  <c:v>#ceae3b</c:v>
                </c:pt>
                <c:pt idx="1">
                  <c:v>0-34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'pēc vecuma'!$C$1:$H$1</c:f>
              <c:strCache>
                <c:ptCount val="6"/>
                <c:pt idx="0">
                  <c:v>T-18</c:v>
                </c:pt>
                <c:pt idx="1">
                  <c:v>T+18</c:v>
                </c:pt>
                <c:pt idx="2">
                  <c:v>P-25</c:v>
                </c:pt>
                <c:pt idx="3">
                  <c:v>P+25</c:v>
                </c:pt>
                <c:pt idx="4">
                  <c:v>G-5</c:v>
                </c:pt>
                <c:pt idx="5">
                  <c:v>G+5</c:v>
                </c:pt>
              </c:strCache>
            </c:strRef>
          </c:cat>
          <c:val>
            <c:numRef>
              <c:f>'pēc vecuma'!$C$6:$H$6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5</c:v>
                </c:pt>
                <c:pt idx="4">
                  <c:v>5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76-40F5-BED9-D508EF4132DD}"/>
            </c:ext>
          </c:extLst>
        </c:ser>
        <c:ser>
          <c:idx val="1"/>
          <c:order val="1"/>
          <c:tx>
            <c:strRef>
              <c:f>'pēc vecuma'!$A$7:$B$7</c:f>
              <c:strCache>
                <c:ptCount val="2"/>
                <c:pt idx="0">
                  <c:v>#ceae3b</c:v>
                </c:pt>
                <c:pt idx="1">
                  <c:v>35+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'pēc vecuma'!$C$1:$H$1</c:f>
              <c:strCache>
                <c:ptCount val="6"/>
                <c:pt idx="0">
                  <c:v>T-18</c:v>
                </c:pt>
                <c:pt idx="1">
                  <c:v>T+18</c:v>
                </c:pt>
                <c:pt idx="2">
                  <c:v>P-25</c:v>
                </c:pt>
                <c:pt idx="3">
                  <c:v>P+25</c:v>
                </c:pt>
                <c:pt idx="4">
                  <c:v>G-5</c:v>
                </c:pt>
                <c:pt idx="5">
                  <c:v>G+5</c:v>
                </c:pt>
              </c:strCache>
            </c:strRef>
          </c:cat>
          <c:val>
            <c:numRef>
              <c:f>'pēc vecuma'!$C$7:$H$7</c:f>
              <c:numCache>
                <c:formatCode>General</c:formatCode>
                <c:ptCount val="6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76-40F5-BED9-D508EF4132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7111784"/>
        <c:axId val="599734920"/>
      </c:barChart>
      <c:catAx>
        <c:axId val="457111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v-LV"/>
          </a:p>
        </c:txPr>
        <c:crossAx val="599734920"/>
        <c:crosses val="autoZero"/>
        <c:auto val="1"/>
        <c:lblAlgn val="ctr"/>
        <c:lblOffset val="100"/>
        <c:noMultiLvlLbl val="0"/>
      </c:catAx>
      <c:valAx>
        <c:axId val="599734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v-LV"/>
          </a:p>
        </c:txPr>
        <c:crossAx val="457111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v-LV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v-LV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lv-LV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'pēc vecuma'!$A$8:$B$8</c:f>
              <c:strCache>
                <c:ptCount val="2"/>
                <c:pt idx="0">
                  <c:v>#173c64</c:v>
                </c:pt>
                <c:pt idx="1">
                  <c:v>0-34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'pēc vecuma'!$C$1:$H$1</c:f>
              <c:strCache>
                <c:ptCount val="6"/>
                <c:pt idx="0">
                  <c:v>T-18</c:v>
                </c:pt>
                <c:pt idx="1">
                  <c:v>T+18</c:v>
                </c:pt>
                <c:pt idx="2">
                  <c:v>P-25</c:v>
                </c:pt>
                <c:pt idx="3">
                  <c:v>P+25</c:v>
                </c:pt>
                <c:pt idx="4">
                  <c:v>G-5</c:v>
                </c:pt>
                <c:pt idx="5">
                  <c:v>G+5</c:v>
                </c:pt>
              </c:strCache>
            </c:strRef>
          </c:cat>
          <c:val>
            <c:numRef>
              <c:f>'pēc vecuma'!$C$8:$H$8</c:f>
              <c:numCache>
                <c:formatCode>General</c:formatCode>
                <c:ptCount val="6"/>
                <c:pt idx="0">
                  <c:v>1</c:v>
                </c:pt>
                <c:pt idx="1">
                  <c:v>0</c:v>
                </c:pt>
                <c:pt idx="2">
                  <c:v>2</c:v>
                </c:pt>
                <c:pt idx="3">
                  <c:v>8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6A-419F-AE98-B75A4550B4DF}"/>
            </c:ext>
          </c:extLst>
        </c:ser>
        <c:ser>
          <c:idx val="1"/>
          <c:order val="1"/>
          <c:tx>
            <c:strRef>
              <c:f>'pēc vecuma'!$A$9:$B$9</c:f>
              <c:strCache>
                <c:ptCount val="2"/>
                <c:pt idx="0">
                  <c:v>#173c64</c:v>
                </c:pt>
                <c:pt idx="1">
                  <c:v>35+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'pēc vecuma'!$C$1:$H$1</c:f>
              <c:strCache>
                <c:ptCount val="6"/>
                <c:pt idx="0">
                  <c:v>T-18</c:v>
                </c:pt>
                <c:pt idx="1">
                  <c:v>T+18</c:v>
                </c:pt>
                <c:pt idx="2">
                  <c:v>P-25</c:v>
                </c:pt>
                <c:pt idx="3">
                  <c:v>P+25</c:v>
                </c:pt>
                <c:pt idx="4">
                  <c:v>G-5</c:v>
                </c:pt>
                <c:pt idx="5">
                  <c:v>G+5</c:v>
                </c:pt>
              </c:strCache>
            </c:strRef>
          </c:cat>
          <c:val>
            <c:numRef>
              <c:f>'pēc vecuma'!$C$9:$H$9</c:f>
              <c:numCache>
                <c:formatCode>General</c:formatCode>
                <c:ptCount val="6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4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6A-419F-AE98-B75A4550B4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7111784"/>
        <c:axId val="599734920"/>
      </c:barChart>
      <c:catAx>
        <c:axId val="457111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v-LV"/>
          </a:p>
        </c:txPr>
        <c:crossAx val="599734920"/>
        <c:crosses val="autoZero"/>
        <c:auto val="1"/>
        <c:lblAlgn val="ctr"/>
        <c:lblOffset val="100"/>
        <c:noMultiLvlLbl val="0"/>
      </c:catAx>
      <c:valAx>
        <c:axId val="599734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v-LV"/>
          </a:p>
        </c:txPr>
        <c:crossAx val="457111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v-LV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v-LV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lv-LV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'pēc vecuma'!$A$10:$B$10</c:f>
              <c:strCache>
                <c:ptCount val="2"/>
                <c:pt idx="0">
                  <c:v>#b285e0</c:v>
                </c:pt>
                <c:pt idx="1">
                  <c:v>0-34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'pēc vecuma'!$C$1:$H$1</c:f>
              <c:strCache>
                <c:ptCount val="6"/>
                <c:pt idx="0">
                  <c:v>T-18</c:v>
                </c:pt>
                <c:pt idx="1">
                  <c:v>T+18</c:v>
                </c:pt>
                <c:pt idx="2">
                  <c:v>P-25</c:v>
                </c:pt>
                <c:pt idx="3">
                  <c:v>P+25</c:v>
                </c:pt>
                <c:pt idx="4">
                  <c:v>G-5</c:v>
                </c:pt>
                <c:pt idx="5">
                  <c:v>G+5</c:v>
                </c:pt>
              </c:strCache>
            </c:strRef>
          </c:cat>
          <c:val>
            <c:numRef>
              <c:f>'pēc vecuma'!$C$10:$H$10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35-495E-9585-5FD4805ED4E9}"/>
            </c:ext>
          </c:extLst>
        </c:ser>
        <c:ser>
          <c:idx val="1"/>
          <c:order val="1"/>
          <c:tx>
            <c:strRef>
              <c:f>'pēc vecuma'!$A$11:$B$11</c:f>
              <c:strCache>
                <c:ptCount val="2"/>
                <c:pt idx="0">
                  <c:v>#b285e0</c:v>
                </c:pt>
                <c:pt idx="1">
                  <c:v>35+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'pēc vecuma'!$C$1:$H$1</c:f>
              <c:strCache>
                <c:ptCount val="6"/>
                <c:pt idx="0">
                  <c:v>T-18</c:v>
                </c:pt>
                <c:pt idx="1">
                  <c:v>T+18</c:v>
                </c:pt>
                <c:pt idx="2">
                  <c:v>P-25</c:v>
                </c:pt>
                <c:pt idx="3">
                  <c:v>P+25</c:v>
                </c:pt>
                <c:pt idx="4">
                  <c:v>G-5</c:v>
                </c:pt>
                <c:pt idx="5">
                  <c:v>G+5</c:v>
                </c:pt>
              </c:strCache>
            </c:strRef>
          </c:cat>
          <c:val>
            <c:numRef>
              <c:f>'pēc vecuma'!$C$11:$H$11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35-495E-9585-5FD4805ED4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7111784"/>
        <c:axId val="599734920"/>
      </c:barChart>
      <c:catAx>
        <c:axId val="457111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v-LV"/>
          </a:p>
        </c:txPr>
        <c:crossAx val="599734920"/>
        <c:crosses val="autoZero"/>
        <c:auto val="1"/>
        <c:lblAlgn val="ctr"/>
        <c:lblOffset val="100"/>
        <c:noMultiLvlLbl val="0"/>
      </c:catAx>
      <c:valAx>
        <c:axId val="599734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v-LV"/>
          </a:p>
        </c:txPr>
        <c:crossAx val="457111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v-LV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v-LV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lv-LV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'pēc vecuma'!$A$12:$B$12</c:f>
              <c:strCache>
                <c:ptCount val="2"/>
                <c:pt idx="0">
                  <c:v>#e9d6f5</c:v>
                </c:pt>
                <c:pt idx="1">
                  <c:v>0-34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'pēc vecuma'!$C$1:$H$1</c:f>
              <c:strCache>
                <c:ptCount val="6"/>
                <c:pt idx="0">
                  <c:v>T-18</c:v>
                </c:pt>
                <c:pt idx="1">
                  <c:v>T+18</c:v>
                </c:pt>
                <c:pt idx="2">
                  <c:v>P-25</c:v>
                </c:pt>
                <c:pt idx="3">
                  <c:v>P+25</c:v>
                </c:pt>
                <c:pt idx="4">
                  <c:v>G-5</c:v>
                </c:pt>
                <c:pt idx="5">
                  <c:v>G+5</c:v>
                </c:pt>
              </c:strCache>
            </c:strRef>
          </c:cat>
          <c:val>
            <c:numRef>
              <c:f>'pēc vecuma'!$C$12:$H$12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5</c:v>
                </c:pt>
                <c:pt idx="4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6F-48FA-898D-1A2EDA5BE6A8}"/>
            </c:ext>
          </c:extLst>
        </c:ser>
        <c:ser>
          <c:idx val="1"/>
          <c:order val="1"/>
          <c:tx>
            <c:strRef>
              <c:f>'pēc vecuma'!$A$13:$B$13</c:f>
              <c:strCache>
                <c:ptCount val="2"/>
                <c:pt idx="0">
                  <c:v>#e9d6f5</c:v>
                </c:pt>
                <c:pt idx="1">
                  <c:v>35+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'pēc vecuma'!$C$1:$H$1</c:f>
              <c:strCache>
                <c:ptCount val="6"/>
                <c:pt idx="0">
                  <c:v>T-18</c:v>
                </c:pt>
                <c:pt idx="1">
                  <c:v>T+18</c:v>
                </c:pt>
                <c:pt idx="2">
                  <c:v>P-25</c:v>
                </c:pt>
                <c:pt idx="3">
                  <c:v>P+25</c:v>
                </c:pt>
                <c:pt idx="4">
                  <c:v>G-5</c:v>
                </c:pt>
                <c:pt idx="5">
                  <c:v>G+5</c:v>
                </c:pt>
              </c:strCache>
            </c:strRef>
          </c:cat>
          <c:val>
            <c:numRef>
              <c:f>'pēc vecuma'!$C$13:$H$13</c:f>
              <c:numCache>
                <c:formatCode>General</c:formatCode>
                <c:ptCount val="6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4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6F-48FA-898D-1A2EDA5BE6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7111784"/>
        <c:axId val="599734920"/>
      </c:barChart>
      <c:catAx>
        <c:axId val="457111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v-LV"/>
          </a:p>
        </c:txPr>
        <c:crossAx val="599734920"/>
        <c:crosses val="autoZero"/>
        <c:auto val="1"/>
        <c:lblAlgn val="ctr"/>
        <c:lblOffset val="100"/>
        <c:noMultiLvlLbl val="0"/>
      </c:catAx>
      <c:valAx>
        <c:axId val="599734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v-LV"/>
          </a:p>
        </c:txPr>
        <c:crossAx val="457111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v-LV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v-LV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lv-LV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'pēc vecuma'!$A$14:$B$14</c:f>
              <c:strCache>
                <c:ptCount val="2"/>
                <c:pt idx="0">
                  <c:v>#d3d83b</c:v>
                </c:pt>
                <c:pt idx="1">
                  <c:v>0-34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'pēc vecuma'!$C$1:$H$1</c:f>
              <c:strCache>
                <c:ptCount val="6"/>
                <c:pt idx="0">
                  <c:v>T-18</c:v>
                </c:pt>
                <c:pt idx="1">
                  <c:v>T+18</c:v>
                </c:pt>
                <c:pt idx="2">
                  <c:v>P-25</c:v>
                </c:pt>
                <c:pt idx="3">
                  <c:v>P+25</c:v>
                </c:pt>
                <c:pt idx="4">
                  <c:v>G-5</c:v>
                </c:pt>
                <c:pt idx="5">
                  <c:v>G+5</c:v>
                </c:pt>
              </c:strCache>
            </c:strRef>
          </c:cat>
          <c:val>
            <c:numRef>
              <c:f>'pēc vecuma'!$C$14:$H$14</c:f>
              <c:numCache>
                <c:formatCode>General</c:formatCode>
                <c:ptCount val="6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12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43-44DB-867B-DB44B91CEC5B}"/>
            </c:ext>
          </c:extLst>
        </c:ser>
        <c:ser>
          <c:idx val="1"/>
          <c:order val="1"/>
          <c:tx>
            <c:strRef>
              <c:f>'pēc vecuma'!$A$15:$B$15</c:f>
              <c:strCache>
                <c:ptCount val="2"/>
                <c:pt idx="0">
                  <c:v>#d3d83b</c:v>
                </c:pt>
                <c:pt idx="1">
                  <c:v>35+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'pēc vecuma'!$C$1:$H$1</c:f>
              <c:strCache>
                <c:ptCount val="6"/>
                <c:pt idx="0">
                  <c:v>T-18</c:v>
                </c:pt>
                <c:pt idx="1">
                  <c:v>T+18</c:v>
                </c:pt>
                <c:pt idx="2">
                  <c:v>P-25</c:v>
                </c:pt>
                <c:pt idx="3">
                  <c:v>P+25</c:v>
                </c:pt>
                <c:pt idx="4">
                  <c:v>G-5</c:v>
                </c:pt>
                <c:pt idx="5">
                  <c:v>G+5</c:v>
                </c:pt>
              </c:strCache>
            </c:strRef>
          </c:cat>
          <c:val>
            <c:numRef>
              <c:f>'pēc vecuma'!$C$15:$H$15</c:f>
              <c:numCache>
                <c:formatCode>General</c:formatCode>
                <c:ptCount val="6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43-44DB-867B-DB44B91CEC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7111784"/>
        <c:axId val="599734920"/>
      </c:barChart>
      <c:catAx>
        <c:axId val="457111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v-LV"/>
          </a:p>
        </c:txPr>
        <c:crossAx val="599734920"/>
        <c:crosses val="autoZero"/>
        <c:auto val="1"/>
        <c:lblAlgn val="ctr"/>
        <c:lblOffset val="100"/>
        <c:noMultiLvlLbl val="0"/>
      </c:catAx>
      <c:valAx>
        <c:axId val="599734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v-LV"/>
          </a:p>
        </c:txPr>
        <c:crossAx val="457111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v-LV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v-LV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lv-LV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'pēc vecuma'!$A$16:$B$16</c:f>
              <c:strCache>
                <c:ptCount val="2"/>
                <c:pt idx="0">
                  <c:v>#4a66d3</c:v>
                </c:pt>
                <c:pt idx="1">
                  <c:v>0-34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'pēc vecuma'!$C$1:$H$1</c:f>
              <c:strCache>
                <c:ptCount val="6"/>
                <c:pt idx="0">
                  <c:v>T-18</c:v>
                </c:pt>
                <c:pt idx="1">
                  <c:v>T+18</c:v>
                </c:pt>
                <c:pt idx="2">
                  <c:v>P-25</c:v>
                </c:pt>
                <c:pt idx="3">
                  <c:v>P+25</c:v>
                </c:pt>
                <c:pt idx="4">
                  <c:v>G-5</c:v>
                </c:pt>
                <c:pt idx="5">
                  <c:v>G+5</c:v>
                </c:pt>
              </c:strCache>
            </c:strRef>
          </c:cat>
          <c:val>
            <c:numRef>
              <c:f>'pēc vecuma'!$C$16:$H$16</c:f>
              <c:numCache>
                <c:formatCode>General</c:formatCode>
                <c:ptCount val="6"/>
                <c:pt idx="0">
                  <c:v>3</c:v>
                </c:pt>
                <c:pt idx="1">
                  <c:v>1</c:v>
                </c:pt>
                <c:pt idx="2">
                  <c:v>0</c:v>
                </c:pt>
                <c:pt idx="3">
                  <c:v>2</c:v>
                </c:pt>
                <c:pt idx="4">
                  <c:v>3</c:v>
                </c:pt>
                <c:pt idx="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61-46CA-B2F8-7B2AA1D09864}"/>
            </c:ext>
          </c:extLst>
        </c:ser>
        <c:ser>
          <c:idx val="1"/>
          <c:order val="1"/>
          <c:tx>
            <c:strRef>
              <c:f>'pēc vecuma'!$A$17:$B$17</c:f>
              <c:strCache>
                <c:ptCount val="2"/>
                <c:pt idx="0">
                  <c:v>#4a66d3</c:v>
                </c:pt>
                <c:pt idx="1">
                  <c:v>35+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'pēc vecuma'!$C$1:$H$1</c:f>
              <c:strCache>
                <c:ptCount val="6"/>
                <c:pt idx="0">
                  <c:v>T-18</c:v>
                </c:pt>
                <c:pt idx="1">
                  <c:v>T+18</c:v>
                </c:pt>
                <c:pt idx="2">
                  <c:v>P-25</c:v>
                </c:pt>
                <c:pt idx="3">
                  <c:v>P+25</c:v>
                </c:pt>
                <c:pt idx="4">
                  <c:v>G-5</c:v>
                </c:pt>
                <c:pt idx="5">
                  <c:v>G+5</c:v>
                </c:pt>
              </c:strCache>
            </c:strRef>
          </c:cat>
          <c:val>
            <c:numRef>
              <c:f>'pēc vecuma'!$C$17:$H$17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3</c:v>
                </c:pt>
                <c:pt idx="4">
                  <c:v>3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61-46CA-B2F8-7B2AA1D098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7111784"/>
        <c:axId val="599734920"/>
      </c:barChart>
      <c:catAx>
        <c:axId val="457111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v-LV"/>
          </a:p>
        </c:txPr>
        <c:crossAx val="599734920"/>
        <c:crosses val="autoZero"/>
        <c:auto val="1"/>
        <c:lblAlgn val="ctr"/>
        <c:lblOffset val="100"/>
        <c:noMultiLvlLbl val="0"/>
      </c:catAx>
      <c:valAx>
        <c:axId val="599734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v-LV"/>
          </a:p>
        </c:txPr>
        <c:crossAx val="457111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v-LV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v-LV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lv-LV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v-LV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rezultāti!$A$6</c:f>
              <c:strCache>
                <c:ptCount val="1"/>
                <c:pt idx="0">
                  <c:v>#173c64</c:v>
                </c:pt>
              </c:strCache>
            </c:strRef>
          </c:tx>
          <c:spPr>
            <a:solidFill>
              <a:srgbClr val="173C64"/>
            </a:solidFill>
            <a:ln>
              <a:noFill/>
            </a:ln>
            <a:effectLst/>
          </c:spPr>
          <c:invertIfNegative val="0"/>
          <c:cat>
            <c:strRef>
              <c:f>rezultāti!$B$2:$G$2</c:f>
              <c:strCache>
                <c:ptCount val="6"/>
                <c:pt idx="0">
                  <c:v>T-18</c:v>
                </c:pt>
                <c:pt idx="1">
                  <c:v>T+18</c:v>
                </c:pt>
                <c:pt idx="2">
                  <c:v>P-25</c:v>
                </c:pt>
                <c:pt idx="3">
                  <c:v>P+25</c:v>
                </c:pt>
                <c:pt idx="4">
                  <c:v>G-5</c:v>
                </c:pt>
                <c:pt idx="5">
                  <c:v>G+5</c:v>
                </c:pt>
              </c:strCache>
            </c:strRef>
          </c:cat>
          <c:val>
            <c:numRef>
              <c:f>rezultāti!$B$6:$G$6</c:f>
              <c:numCache>
                <c:formatCode>General</c:formatCode>
                <c:ptCount val="6"/>
                <c:pt idx="0">
                  <c:v>2</c:v>
                </c:pt>
                <c:pt idx="1">
                  <c:v>0</c:v>
                </c:pt>
                <c:pt idx="2">
                  <c:v>2</c:v>
                </c:pt>
                <c:pt idx="3">
                  <c:v>12</c:v>
                </c:pt>
                <c:pt idx="4">
                  <c:v>4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7B-425F-9B9A-05EB2D9213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2172632"/>
        <c:axId val="632177880"/>
      </c:barChart>
      <c:catAx>
        <c:axId val="632172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v-LV"/>
          </a:p>
        </c:txPr>
        <c:crossAx val="632177880"/>
        <c:crosses val="autoZero"/>
        <c:auto val="1"/>
        <c:lblAlgn val="ctr"/>
        <c:lblOffset val="100"/>
        <c:noMultiLvlLbl val="0"/>
      </c:catAx>
      <c:valAx>
        <c:axId val="632177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v-LV"/>
          </a:p>
        </c:txPr>
        <c:crossAx val="632172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v-LV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lv-LV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'pēc vecuma'!$A$18:$B$18</c:f>
              <c:strCache>
                <c:ptCount val="2"/>
                <c:pt idx="0">
                  <c:v>#5dcb8d</c:v>
                </c:pt>
                <c:pt idx="1">
                  <c:v>0-34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'pēc vecuma'!$C$1:$H$1</c:f>
              <c:strCache>
                <c:ptCount val="6"/>
                <c:pt idx="0">
                  <c:v>T-18</c:v>
                </c:pt>
                <c:pt idx="1">
                  <c:v>T+18</c:v>
                </c:pt>
                <c:pt idx="2">
                  <c:v>P-25</c:v>
                </c:pt>
                <c:pt idx="3">
                  <c:v>P+25</c:v>
                </c:pt>
                <c:pt idx="4">
                  <c:v>G-5</c:v>
                </c:pt>
                <c:pt idx="5">
                  <c:v>G+5</c:v>
                </c:pt>
              </c:strCache>
            </c:strRef>
          </c:cat>
          <c:val>
            <c:numRef>
              <c:f>'pēc vecuma'!$C$18:$H$18</c:f>
              <c:numCache>
                <c:formatCode>General</c:formatCode>
                <c:ptCount val="6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  <c:pt idx="4">
                  <c:v>2</c:v>
                </c:pt>
                <c:pt idx="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3F-40F6-9F0C-AD509FDFAC42}"/>
            </c:ext>
          </c:extLst>
        </c:ser>
        <c:ser>
          <c:idx val="1"/>
          <c:order val="1"/>
          <c:tx>
            <c:strRef>
              <c:f>'pēc vecuma'!$A$19:$B$19</c:f>
              <c:strCache>
                <c:ptCount val="2"/>
                <c:pt idx="0">
                  <c:v>#5dcb8d</c:v>
                </c:pt>
                <c:pt idx="1">
                  <c:v>35+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'pēc vecuma'!$C$1:$H$1</c:f>
              <c:strCache>
                <c:ptCount val="6"/>
                <c:pt idx="0">
                  <c:v>T-18</c:v>
                </c:pt>
                <c:pt idx="1">
                  <c:v>T+18</c:v>
                </c:pt>
                <c:pt idx="2">
                  <c:v>P-25</c:v>
                </c:pt>
                <c:pt idx="3">
                  <c:v>P+25</c:v>
                </c:pt>
                <c:pt idx="4">
                  <c:v>G-5</c:v>
                </c:pt>
                <c:pt idx="5">
                  <c:v>G+5</c:v>
                </c:pt>
              </c:strCache>
            </c:strRef>
          </c:cat>
          <c:val>
            <c:numRef>
              <c:f>'pēc vecuma'!$C$19:$H$19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3F-40F6-9F0C-AD509FDFAC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7111784"/>
        <c:axId val="599734920"/>
      </c:barChart>
      <c:catAx>
        <c:axId val="457111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v-LV"/>
          </a:p>
        </c:txPr>
        <c:crossAx val="599734920"/>
        <c:crosses val="autoZero"/>
        <c:auto val="1"/>
        <c:lblAlgn val="ctr"/>
        <c:lblOffset val="100"/>
        <c:noMultiLvlLbl val="0"/>
      </c:catAx>
      <c:valAx>
        <c:axId val="599734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v-LV"/>
          </a:p>
        </c:txPr>
        <c:crossAx val="457111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v-LV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v-LV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lv-LV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'pēc vecuma'!$A$20:$B$20</c:f>
              <c:strCache>
                <c:ptCount val="2"/>
                <c:pt idx="0">
                  <c:v>#bfd8b6</c:v>
                </c:pt>
                <c:pt idx="1">
                  <c:v>0-34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'pēc vecuma'!$C$1:$H$1</c:f>
              <c:strCache>
                <c:ptCount val="6"/>
                <c:pt idx="0">
                  <c:v>T-18</c:v>
                </c:pt>
                <c:pt idx="1">
                  <c:v>T+18</c:v>
                </c:pt>
                <c:pt idx="2">
                  <c:v>P-25</c:v>
                </c:pt>
                <c:pt idx="3">
                  <c:v>P+25</c:v>
                </c:pt>
                <c:pt idx="4">
                  <c:v>G-5</c:v>
                </c:pt>
                <c:pt idx="5">
                  <c:v>G+5</c:v>
                </c:pt>
              </c:strCache>
            </c:strRef>
          </c:cat>
          <c:val>
            <c:numRef>
              <c:f>'pēc vecuma'!$C$20:$H$20</c:f>
              <c:numCache>
                <c:formatCode>General</c:formatCode>
                <c:ptCount val="6"/>
                <c:pt idx="0">
                  <c:v>3</c:v>
                </c:pt>
                <c:pt idx="1">
                  <c:v>6</c:v>
                </c:pt>
                <c:pt idx="2">
                  <c:v>0</c:v>
                </c:pt>
                <c:pt idx="3">
                  <c:v>1</c:v>
                </c:pt>
                <c:pt idx="4">
                  <c:v>4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EF-432B-B1A3-D7CEEF9F2BE2}"/>
            </c:ext>
          </c:extLst>
        </c:ser>
        <c:ser>
          <c:idx val="1"/>
          <c:order val="1"/>
          <c:tx>
            <c:strRef>
              <c:f>'pēc vecuma'!$A$21:$B$21</c:f>
              <c:strCache>
                <c:ptCount val="2"/>
                <c:pt idx="0">
                  <c:v>#bfd8b6</c:v>
                </c:pt>
                <c:pt idx="1">
                  <c:v>35+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'pēc vecuma'!$C$1:$H$1</c:f>
              <c:strCache>
                <c:ptCount val="6"/>
                <c:pt idx="0">
                  <c:v>T-18</c:v>
                </c:pt>
                <c:pt idx="1">
                  <c:v>T+18</c:v>
                </c:pt>
                <c:pt idx="2">
                  <c:v>P-25</c:v>
                </c:pt>
                <c:pt idx="3">
                  <c:v>P+25</c:v>
                </c:pt>
                <c:pt idx="4">
                  <c:v>G-5</c:v>
                </c:pt>
                <c:pt idx="5">
                  <c:v>G+5</c:v>
                </c:pt>
              </c:strCache>
            </c:strRef>
          </c:cat>
          <c:val>
            <c:numRef>
              <c:f>'pēc vecuma'!$C$21:$H$21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EF-432B-B1A3-D7CEEF9F2B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7111784"/>
        <c:axId val="599734920"/>
      </c:barChart>
      <c:catAx>
        <c:axId val="457111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v-LV"/>
          </a:p>
        </c:txPr>
        <c:crossAx val="599734920"/>
        <c:crosses val="autoZero"/>
        <c:auto val="1"/>
        <c:lblAlgn val="ctr"/>
        <c:lblOffset val="100"/>
        <c:noMultiLvlLbl val="0"/>
      </c:catAx>
      <c:valAx>
        <c:axId val="599734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v-LV"/>
          </a:p>
        </c:txPr>
        <c:crossAx val="457111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v-LV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v-LV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lv-LV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'pēc vecuma'!$A$22:$B$22</c:f>
              <c:strCache>
                <c:ptCount val="2"/>
                <c:pt idx="0">
                  <c:v>#878421</c:v>
                </c:pt>
                <c:pt idx="1">
                  <c:v>0-34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'pēc vecuma'!$C$1:$H$1</c:f>
              <c:strCache>
                <c:ptCount val="6"/>
                <c:pt idx="0">
                  <c:v>T-18</c:v>
                </c:pt>
                <c:pt idx="1">
                  <c:v>T+18</c:v>
                </c:pt>
                <c:pt idx="2">
                  <c:v>P-25</c:v>
                </c:pt>
                <c:pt idx="3">
                  <c:v>P+25</c:v>
                </c:pt>
                <c:pt idx="4">
                  <c:v>G-5</c:v>
                </c:pt>
                <c:pt idx="5">
                  <c:v>G+5</c:v>
                </c:pt>
              </c:strCache>
            </c:strRef>
          </c:cat>
          <c:val>
            <c:numRef>
              <c:f>'pēc vecuma'!$C$22:$H$22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8</c:v>
                </c:pt>
                <c:pt idx="4">
                  <c:v>4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E6-4C8F-97BD-79E8AC3B1D11}"/>
            </c:ext>
          </c:extLst>
        </c:ser>
        <c:ser>
          <c:idx val="1"/>
          <c:order val="1"/>
          <c:tx>
            <c:strRef>
              <c:f>'pēc vecuma'!$A$23:$B$23</c:f>
              <c:strCache>
                <c:ptCount val="2"/>
                <c:pt idx="0">
                  <c:v>#878421</c:v>
                </c:pt>
                <c:pt idx="1">
                  <c:v>35+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'pēc vecuma'!$C$1:$H$1</c:f>
              <c:strCache>
                <c:ptCount val="6"/>
                <c:pt idx="0">
                  <c:v>T-18</c:v>
                </c:pt>
                <c:pt idx="1">
                  <c:v>T+18</c:v>
                </c:pt>
                <c:pt idx="2">
                  <c:v>P-25</c:v>
                </c:pt>
                <c:pt idx="3">
                  <c:v>P+25</c:v>
                </c:pt>
                <c:pt idx="4">
                  <c:v>G-5</c:v>
                </c:pt>
                <c:pt idx="5">
                  <c:v>G+5</c:v>
                </c:pt>
              </c:strCache>
            </c:strRef>
          </c:cat>
          <c:val>
            <c:numRef>
              <c:f>'pēc vecuma'!$C$23:$H$23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0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E6-4C8F-97BD-79E8AC3B1D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7111784"/>
        <c:axId val="599734920"/>
      </c:barChart>
      <c:catAx>
        <c:axId val="457111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v-LV"/>
          </a:p>
        </c:txPr>
        <c:crossAx val="599734920"/>
        <c:crosses val="autoZero"/>
        <c:auto val="1"/>
        <c:lblAlgn val="ctr"/>
        <c:lblOffset val="100"/>
        <c:noMultiLvlLbl val="0"/>
      </c:catAx>
      <c:valAx>
        <c:axId val="599734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v-LV"/>
          </a:p>
        </c:txPr>
        <c:crossAx val="457111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v-LV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v-LV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lv-LV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'pēc vecuma'!$A$24:$B$24</c:f>
              <c:strCache>
                <c:ptCount val="2"/>
                <c:pt idx="0">
                  <c:v>#565397</c:v>
                </c:pt>
                <c:pt idx="1">
                  <c:v>0-34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'pēc vecuma'!$C$1:$H$1</c:f>
              <c:strCache>
                <c:ptCount val="6"/>
                <c:pt idx="0">
                  <c:v>T-18</c:v>
                </c:pt>
                <c:pt idx="1">
                  <c:v>T+18</c:v>
                </c:pt>
                <c:pt idx="2">
                  <c:v>P-25</c:v>
                </c:pt>
                <c:pt idx="3">
                  <c:v>P+25</c:v>
                </c:pt>
                <c:pt idx="4">
                  <c:v>G-5</c:v>
                </c:pt>
                <c:pt idx="5">
                  <c:v>G+5</c:v>
                </c:pt>
              </c:strCache>
            </c:strRef>
          </c:cat>
          <c:val>
            <c:numRef>
              <c:f>'pēc vecuma'!$C$24:$H$24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4</c:v>
                </c:pt>
                <c:pt idx="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9A-41B5-A967-183F39E5CEC4}"/>
            </c:ext>
          </c:extLst>
        </c:ser>
        <c:ser>
          <c:idx val="1"/>
          <c:order val="1"/>
          <c:tx>
            <c:strRef>
              <c:f>'pēc vecuma'!$A$25:$B$25</c:f>
              <c:strCache>
                <c:ptCount val="2"/>
                <c:pt idx="0">
                  <c:v>#565397</c:v>
                </c:pt>
                <c:pt idx="1">
                  <c:v>35+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'pēc vecuma'!$C$1:$H$1</c:f>
              <c:strCache>
                <c:ptCount val="6"/>
                <c:pt idx="0">
                  <c:v>T-18</c:v>
                </c:pt>
                <c:pt idx="1">
                  <c:v>T+18</c:v>
                </c:pt>
                <c:pt idx="2">
                  <c:v>P-25</c:v>
                </c:pt>
                <c:pt idx="3">
                  <c:v>P+25</c:v>
                </c:pt>
                <c:pt idx="4">
                  <c:v>G-5</c:v>
                </c:pt>
                <c:pt idx="5">
                  <c:v>G+5</c:v>
                </c:pt>
              </c:strCache>
            </c:strRef>
          </c:cat>
          <c:val>
            <c:numRef>
              <c:f>'pēc vecuma'!$C$25:$H$25</c:f>
              <c:numCache>
                <c:formatCode>General</c:formatCode>
                <c:ptCount val="6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9A-41B5-A967-183F39E5CE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7111784"/>
        <c:axId val="599734920"/>
      </c:barChart>
      <c:catAx>
        <c:axId val="457111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v-LV"/>
          </a:p>
        </c:txPr>
        <c:crossAx val="599734920"/>
        <c:crosses val="autoZero"/>
        <c:auto val="1"/>
        <c:lblAlgn val="ctr"/>
        <c:lblOffset val="100"/>
        <c:noMultiLvlLbl val="0"/>
      </c:catAx>
      <c:valAx>
        <c:axId val="599734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v-LV"/>
          </a:p>
        </c:txPr>
        <c:crossAx val="457111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v-LV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v-LV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lv-LV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'pēc vecuma'!$A$26:$B$26</c:f>
              <c:strCache>
                <c:ptCount val="2"/>
                <c:pt idx="0">
                  <c:v>#242716</c:v>
                </c:pt>
                <c:pt idx="1">
                  <c:v>0-34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'pēc vecuma'!$C$1:$H$1</c:f>
              <c:strCache>
                <c:ptCount val="6"/>
                <c:pt idx="0">
                  <c:v>T-18</c:v>
                </c:pt>
                <c:pt idx="1">
                  <c:v>T+18</c:v>
                </c:pt>
                <c:pt idx="2">
                  <c:v>P-25</c:v>
                </c:pt>
                <c:pt idx="3">
                  <c:v>P+25</c:v>
                </c:pt>
                <c:pt idx="4">
                  <c:v>G-5</c:v>
                </c:pt>
                <c:pt idx="5">
                  <c:v>G+5</c:v>
                </c:pt>
              </c:strCache>
            </c:strRef>
          </c:cat>
          <c:val>
            <c:numRef>
              <c:f>'pēc vecuma'!$C$26:$H$26</c:f>
              <c:numCache>
                <c:formatCode>General</c:formatCode>
                <c:ptCount val="6"/>
                <c:pt idx="0">
                  <c:v>6</c:v>
                </c:pt>
                <c:pt idx="1">
                  <c:v>1</c:v>
                </c:pt>
                <c:pt idx="2">
                  <c:v>4</c:v>
                </c:pt>
                <c:pt idx="3">
                  <c:v>0</c:v>
                </c:pt>
                <c:pt idx="4">
                  <c:v>6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74-4C08-BA55-B8EDDD3EDE3C}"/>
            </c:ext>
          </c:extLst>
        </c:ser>
        <c:ser>
          <c:idx val="1"/>
          <c:order val="1"/>
          <c:tx>
            <c:strRef>
              <c:f>'pēc vecuma'!$A$27:$B$27</c:f>
              <c:strCache>
                <c:ptCount val="2"/>
                <c:pt idx="0">
                  <c:v>#242716</c:v>
                </c:pt>
                <c:pt idx="1">
                  <c:v>35+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'pēc vecuma'!$C$1:$H$1</c:f>
              <c:strCache>
                <c:ptCount val="6"/>
                <c:pt idx="0">
                  <c:v>T-18</c:v>
                </c:pt>
                <c:pt idx="1">
                  <c:v>T+18</c:v>
                </c:pt>
                <c:pt idx="2">
                  <c:v>P-25</c:v>
                </c:pt>
                <c:pt idx="3">
                  <c:v>P+25</c:v>
                </c:pt>
                <c:pt idx="4">
                  <c:v>G-5</c:v>
                </c:pt>
                <c:pt idx="5">
                  <c:v>G+5</c:v>
                </c:pt>
              </c:strCache>
            </c:strRef>
          </c:cat>
          <c:val>
            <c:numRef>
              <c:f>'pēc vecuma'!$C$27:$H$27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74-4C08-BA55-B8EDDD3EDE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7111784"/>
        <c:axId val="599734920"/>
      </c:barChart>
      <c:catAx>
        <c:axId val="457111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v-LV"/>
          </a:p>
        </c:txPr>
        <c:crossAx val="599734920"/>
        <c:crosses val="autoZero"/>
        <c:auto val="1"/>
        <c:lblAlgn val="ctr"/>
        <c:lblOffset val="100"/>
        <c:noMultiLvlLbl val="0"/>
      </c:catAx>
      <c:valAx>
        <c:axId val="599734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v-LV"/>
          </a:p>
        </c:txPr>
        <c:crossAx val="457111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v-LV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v-LV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lv-LV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'pēc vecuma'!$A$28:$B$28</c:f>
              <c:strCache>
                <c:ptCount val="2"/>
                <c:pt idx="0">
                  <c:v>#4d9424</c:v>
                </c:pt>
                <c:pt idx="1">
                  <c:v>0-34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'pēc vecuma'!$C$1:$H$1</c:f>
              <c:strCache>
                <c:ptCount val="6"/>
                <c:pt idx="0">
                  <c:v>T-18</c:v>
                </c:pt>
                <c:pt idx="1">
                  <c:v>T+18</c:v>
                </c:pt>
                <c:pt idx="2">
                  <c:v>P-25</c:v>
                </c:pt>
                <c:pt idx="3">
                  <c:v>P+25</c:v>
                </c:pt>
                <c:pt idx="4">
                  <c:v>G-5</c:v>
                </c:pt>
                <c:pt idx="5">
                  <c:v>G+5</c:v>
                </c:pt>
              </c:strCache>
            </c:strRef>
          </c:cat>
          <c:val>
            <c:numRef>
              <c:f>'pēc vecuma'!$C$28:$H$28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0</c:v>
                </c:pt>
                <c:pt idx="3">
                  <c:v>3</c:v>
                </c:pt>
                <c:pt idx="4">
                  <c:v>3</c:v>
                </c:pt>
                <c:pt idx="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69-4A0C-9C52-55FE389B5B8B}"/>
            </c:ext>
          </c:extLst>
        </c:ser>
        <c:ser>
          <c:idx val="1"/>
          <c:order val="1"/>
          <c:tx>
            <c:strRef>
              <c:f>'pēc vecuma'!$A$29:$B$29</c:f>
              <c:strCache>
                <c:ptCount val="2"/>
                <c:pt idx="0">
                  <c:v>#4d9424</c:v>
                </c:pt>
                <c:pt idx="1">
                  <c:v>35+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'pēc vecuma'!$C$1:$H$1</c:f>
              <c:strCache>
                <c:ptCount val="6"/>
                <c:pt idx="0">
                  <c:v>T-18</c:v>
                </c:pt>
                <c:pt idx="1">
                  <c:v>T+18</c:v>
                </c:pt>
                <c:pt idx="2">
                  <c:v>P-25</c:v>
                </c:pt>
                <c:pt idx="3">
                  <c:v>P+25</c:v>
                </c:pt>
                <c:pt idx="4">
                  <c:v>G-5</c:v>
                </c:pt>
                <c:pt idx="5">
                  <c:v>G+5</c:v>
                </c:pt>
              </c:strCache>
            </c:strRef>
          </c:cat>
          <c:val>
            <c:numRef>
              <c:f>'pēc vecuma'!$C$29:$H$29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69-4A0C-9C52-55FE389B5B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7111784"/>
        <c:axId val="599734920"/>
      </c:barChart>
      <c:catAx>
        <c:axId val="457111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v-LV"/>
          </a:p>
        </c:txPr>
        <c:crossAx val="599734920"/>
        <c:crosses val="autoZero"/>
        <c:auto val="1"/>
        <c:lblAlgn val="ctr"/>
        <c:lblOffset val="100"/>
        <c:noMultiLvlLbl val="0"/>
      </c:catAx>
      <c:valAx>
        <c:axId val="599734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v-LV"/>
          </a:p>
        </c:txPr>
        <c:crossAx val="457111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v-LV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v-LV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lv-LV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'pēc vecuma'!$A$30:$B$30</c:f>
              <c:strCache>
                <c:ptCount val="2"/>
                <c:pt idx="0">
                  <c:v>#b4a1ed</c:v>
                </c:pt>
                <c:pt idx="1">
                  <c:v>0-34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'pēc vecuma'!$C$1:$H$1</c:f>
              <c:strCache>
                <c:ptCount val="6"/>
                <c:pt idx="0">
                  <c:v>T-18</c:v>
                </c:pt>
                <c:pt idx="1">
                  <c:v>T+18</c:v>
                </c:pt>
                <c:pt idx="2">
                  <c:v>P-25</c:v>
                </c:pt>
                <c:pt idx="3">
                  <c:v>P+25</c:v>
                </c:pt>
                <c:pt idx="4">
                  <c:v>G-5</c:v>
                </c:pt>
                <c:pt idx="5">
                  <c:v>G+5</c:v>
                </c:pt>
              </c:strCache>
            </c:strRef>
          </c:cat>
          <c:val>
            <c:numRef>
              <c:f>'pēc vecuma'!$C$30:$H$30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1</c:v>
                </c:pt>
                <c:pt idx="3">
                  <c:v>5</c:v>
                </c:pt>
                <c:pt idx="4">
                  <c:v>0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EF-49BF-8365-9EA21994C3EF}"/>
            </c:ext>
          </c:extLst>
        </c:ser>
        <c:ser>
          <c:idx val="1"/>
          <c:order val="1"/>
          <c:tx>
            <c:strRef>
              <c:f>'pēc vecuma'!$A$31:$B$31</c:f>
              <c:strCache>
                <c:ptCount val="2"/>
                <c:pt idx="0">
                  <c:v>#b4a1ed</c:v>
                </c:pt>
                <c:pt idx="1">
                  <c:v>35+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'pēc vecuma'!$C$1:$H$1</c:f>
              <c:strCache>
                <c:ptCount val="6"/>
                <c:pt idx="0">
                  <c:v>T-18</c:v>
                </c:pt>
                <c:pt idx="1">
                  <c:v>T+18</c:v>
                </c:pt>
                <c:pt idx="2">
                  <c:v>P-25</c:v>
                </c:pt>
                <c:pt idx="3">
                  <c:v>P+25</c:v>
                </c:pt>
                <c:pt idx="4">
                  <c:v>G-5</c:v>
                </c:pt>
                <c:pt idx="5">
                  <c:v>G+5</c:v>
                </c:pt>
              </c:strCache>
            </c:strRef>
          </c:cat>
          <c:val>
            <c:numRef>
              <c:f>'pēc vecuma'!$C$31:$H$31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3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EF-49BF-8365-9EA21994C3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7111784"/>
        <c:axId val="599734920"/>
      </c:barChart>
      <c:catAx>
        <c:axId val="457111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v-LV"/>
          </a:p>
        </c:txPr>
        <c:crossAx val="599734920"/>
        <c:crosses val="autoZero"/>
        <c:auto val="1"/>
        <c:lblAlgn val="ctr"/>
        <c:lblOffset val="100"/>
        <c:noMultiLvlLbl val="0"/>
      </c:catAx>
      <c:valAx>
        <c:axId val="599734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v-LV"/>
          </a:p>
        </c:txPr>
        <c:crossAx val="457111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v-LV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v-LV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lv-LV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'pēc vecuma'!$A$32:$B$32</c:f>
              <c:strCache>
                <c:ptCount val="2"/>
                <c:pt idx="0">
                  <c:v>#2a521e</c:v>
                </c:pt>
                <c:pt idx="1">
                  <c:v>0-34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'pēc vecuma'!$C$1:$H$1</c:f>
              <c:strCache>
                <c:ptCount val="6"/>
                <c:pt idx="0">
                  <c:v>T-18</c:v>
                </c:pt>
                <c:pt idx="1">
                  <c:v>T+18</c:v>
                </c:pt>
                <c:pt idx="2">
                  <c:v>P-25</c:v>
                </c:pt>
                <c:pt idx="3">
                  <c:v>P+25</c:v>
                </c:pt>
                <c:pt idx="4">
                  <c:v>G-5</c:v>
                </c:pt>
                <c:pt idx="5">
                  <c:v>G+5</c:v>
                </c:pt>
              </c:strCache>
            </c:strRef>
          </c:cat>
          <c:val>
            <c:numRef>
              <c:f>'pēc vecuma'!$C$32:$H$32</c:f>
              <c:numCache>
                <c:formatCode>General</c:formatCode>
                <c:ptCount val="6"/>
                <c:pt idx="0">
                  <c:v>5</c:v>
                </c:pt>
                <c:pt idx="1">
                  <c:v>3</c:v>
                </c:pt>
                <c:pt idx="2">
                  <c:v>0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D8-42FA-A463-4B76A1025100}"/>
            </c:ext>
          </c:extLst>
        </c:ser>
        <c:ser>
          <c:idx val="1"/>
          <c:order val="1"/>
          <c:tx>
            <c:strRef>
              <c:f>'pēc vecuma'!$A$33:$B$33</c:f>
              <c:strCache>
                <c:ptCount val="2"/>
                <c:pt idx="0">
                  <c:v>#2a521e</c:v>
                </c:pt>
                <c:pt idx="1">
                  <c:v>35+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'pēc vecuma'!$C$1:$H$1</c:f>
              <c:strCache>
                <c:ptCount val="6"/>
                <c:pt idx="0">
                  <c:v>T-18</c:v>
                </c:pt>
                <c:pt idx="1">
                  <c:v>T+18</c:v>
                </c:pt>
                <c:pt idx="2">
                  <c:v>P-25</c:v>
                </c:pt>
                <c:pt idx="3">
                  <c:v>P+25</c:v>
                </c:pt>
                <c:pt idx="4">
                  <c:v>G-5</c:v>
                </c:pt>
                <c:pt idx="5">
                  <c:v>G+5</c:v>
                </c:pt>
              </c:strCache>
            </c:strRef>
          </c:cat>
          <c:val>
            <c:numRef>
              <c:f>'pēc vecuma'!$C$33:$H$33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D8-42FA-A463-4B76A10251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7111784"/>
        <c:axId val="599734920"/>
      </c:barChart>
      <c:catAx>
        <c:axId val="457111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v-LV"/>
          </a:p>
        </c:txPr>
        <c:crossAx val="599734920"/>
        <c:crosses val="autoZero"/>
        <c:auto val="1"/>
        <c:lblAlgn val="ctr"/>
        <c:lblOffset val="100"/>
        <c:noMultiLvlLbl val="0"/>
      </c:catAx>
      <c:valAx>
        <c:axId val="599734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v-LV"/>
          </a:p>
        </c:txPr>
        <c:crossAx val="457111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v-LV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v-LV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lv-LV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'pēc vecuma'!$A$34:$B$34</c:f>
              <c:strCache>
                <c:ptCount val="2"/>
                <c:pt idx="0">
                  <c:v>#5da27c</c:v>
                </c:pt>
                <c:pt idx="1">
                  <c:v>0-34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'pēc vecuma'!$C$1:$H$1</c:f>
              <c:strCache>
                <c:ptCount val="6"/>
                <c:pt idx="0">
                  <c:v>T-18</c:v>
                </c:pt>
                <c:pt idx="1">
                  <c:v>T+18</c:v>
                </c:pt>
                <c:pt idx="2">
                  <c:v>P-25</c:v>
                </c:pt>
                <c:pt idx="3">
                  <c:v>P+25</c:v>
                </c:pt>
                <c:pt idx="4">
                  <c:v>G-5</c:v>
                </c:pt>
                <c:pt idx="5">
                  <c:v>G+5</c:v>
                </c:pt>
              </c:strCache>
            </c:strRef>
          </c:cat>
          <c:val>
            <c:numRef>
              <c:f>'pēc vecuma'!$C$34:$H$34</c:f>
              <c:numCache>
                <c:formatCode>General</c:formatCode>
                <c:ptCount val="6"/>
                <c:pt idx="0">
                  <c:v>3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55-42FD-9D7E-B1892547E020}"/>
            </c:ext>
          </c:extLst>
        </c:ser>
        <c:ser>
          <c:idx val="1"/>
          <c:order val="1"/>
          <c:tx>
            <c:strRef>
              <c:f>'pēc vecuma'!$A$35:$B$35</c:f>
              <c:strCache>
                <c:ptCount val="2"/>
                <c:pt idx="0">
                  <c:v>#5da27c</c:v>
                </c:pt>
                <c:pt idx="1">
                  <c:v>35+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'pēc vecuma'!$C$1:$H$1</c:f>
              <c:strCache>
                <c:ptCount val="6"/>
                <c:pt idx="0">
                  <c:v>T-18</c:v>
                </c:pt>
                <c:pt idx="1">
                  <c:v>T+18</c:v>
                </c:pt>
                <c:pt idx="2">
                  <c:v>P-25</c:v>
                </c:pt>
                <c:pt idx="3">
                  <c:v>P+25</c:v>
                </c:pt>
                <c:pt idx="4">
                  <c:v>G-5</c:v>
                </c:pt>
                <c:pt idx="5">
                  <c:v>G+5</c:v>
                </c:pt>
              </c:strCache>
            </c:strRef>
          </c:cat>
          <c:val>
            <c:numRef>
              <c:f>'pēc vecuma'!$C$35:$H$35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55-42FD-9D7E-B1892547E0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7111784"/>
        <c:axId val="599734920"/>
      </c:barChart>
      <c:catAx>
        <c:axId val="457111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v-LV"/>
          </a:p>
        </c:txPr>
        <c:crossAx val="599734920"/>
        <c:crosses val="autoZero"/>
        <c:auto val="1"/>
        <c:lblAlgn val="ctr"/>
        <c:lblOffset val="100"/>
        <c:noMultiLvlLbl val="0"/>
      </c:catAx>
      <c:valAx>
        <c:axId val="599734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v-LV"/>
          </a:p>
        </c:txPr>
        <c:crossAx val="457111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v-LV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v-LV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lv-LV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'pēc vecuma'!$A$36:$B$36</c:f>
              <c:strCache>
                <c:ptCount val="2"/>
                <c:pt idx="0">
                  <c:v>#f1cff2</c:v>
                </c:pt>
                <c:pt idx="1">
                  <c:v>0-34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'pēc vecuma'!$C$1:$H$1</c:f>
              <c:strCache>
                <c:ptCount val="6"/>
                <c:pt idx="0">
                  <c:v>T-18</c:v>
                </c:pt>
                <c:pt idx="1">
                  <c:v>T+18</c:v>
                </c:pt>
                <c:pt idx="2">
                  <c:v>P-25</c:v>
                </c:pt>
                <c:pt idx="3">
                  <c:v>P+25</c:v>
                </c:pt>
                <c:pt idx="4">
                  <c:v>G-5</c:v>
                </c:pt>
                <c:pt idx="5">
                  <c:v>G+5</c:v>
                </c:pt>
              </c:strCache>
            </c:strRef>
          </c:cat>
          <c:val>
            <c:numRef>
              <c:f>'pēc vecuma'!$C$36:$H$36</c:f>
              <c:numCache>
                <c:formatCode>General</c:formatCode>
                <c:ptCount val="6"/>
                <c:pt idx="0">
                  <c:v>0</c:v>
                </c:pt>
                <c:pt idx="1">
                  <c:v>3</c:v>
                </c:pt>
                <c:pt idx="2">
                  <c:v>1</c:v>
                </c:pt>
                <c:pt idx="3">
                  <c:v>8</c:v>
                </c:pt>
                <c:pt idx="4">
                  <c:v>2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3D-4383-9510-EF503C03A67E}"/>
            </c:ext>
          </c:extLst>
        </c:ser>
        <c:ser>
          <c:idx val="1"/>
          <c:order val="1"/>
          <c:tx>
            <c:strRef>
              <c:f>'pēc vecuma'!$A$37:$B$37</c:f>
              <c:strCache>
                <c:ptCount val="2"/>
                <c:pt idx="0">
                  <c:v>#f1cff2</c:v>
                </c:pt>
                <c:pt idx="1">
                  <c:v>35+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'pēc vecuma'!$C$1:$H$1</c:f>
              <c:strCache>
                <c:ptCount val="6"/>
                <c:pt idx="0">
                  <c:v>T-18</c:v>
                </c:pt>
                <c:pt idx="1">
                  <c:v>T+18</c:v>
                </c:pt>
                <c:pt idx="2">
                  <c:v>P-25</c:v>
                </c:pt>
                <c:pt idx="3">
                  <c:v>P+25</c:v>
                </c:pt>
                <c:pt idx="4">
                  <c:v>G-5</c:v>
                </c:pt>
                <c:pt idx="5">
                  <c:v>G+5</c:v>
                </c:pt>
              </c:strCache>
            </c:strRef>
          </c:cat>
          <c:val>
            <c:numRef>
              <c:f>'pēc vecuma'!$C$37:$H$37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</c:v>
                </c:pt>
                <c:pt idx="4">
                  <c:v>2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3D-4383-9510-EF503C03A6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7111784"/>
        <c:axId val="599734920"/>
      </c:barChart>
      <c:catAx>
        <c:axId val="457111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v-LV"/>
          </a:p>
        </c:txPr>
        <c:crossAx val="599734920"/>
        <c:crosses val="autoZero"/>
        <c:auto val="1"/>
        <c:lblAlgn val="ctr"/>
        <c:lblOffset val="100"/>
        <c:noMultiLvlLbl val="0"/>
      </c:catAx>
      <c:valAx>
        <c:axId val="599734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v-LV"/>
          </a:p>
        </c:txPr>
        <c:crossAx val="457111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v-LV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v-LV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lv-LV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v-LV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rezultāti!$A$7</c:f>
              <c:strCache>
                <c:ptCount val="1"/>
                <c:pt idx="0">
                  <c:v>#b285e0</c:v>
                </c:pt>
              </c:strCache>
            </c:strRef>
          </c:tx>
          <c:spPr>
            <a:solidFill>
              <a:srgbClr val="B285E0"/>
            </a:solidFill>
            <a:ln>
              <a:noFill/>
            </a:ln>
            <a:effectLst/>
          </c:spPr>
          <c:invertIfNegative val="0"/>
          <c:cat>
            <c:strRef>
              <c:f>rezultāti!$B$2:$G$2</c:f>
              <c:strCache>
                <c:ptCount val="6"/>
                <c:pt idx="0">
                  <c:v>T-18</c:v>
                </c:pt>
                <c:pt idx="1">
                  <c:v>T+18</c:v>
                </c:pt>
                <c:pt idx="2">
                  <c:v>P-25</c:v>
                </c:pt>
                <c:pt idx="3">
                  <c:v>P+25</c:v>
                </c:pt>
                <c:pt idx="4">
                  <c:v>G-5</c:v>
                </c:pt>
                <c:pt idx="5">
                  <c:v>G+5</c:v>
                </c:pt>
              </c:strCache>
            </c:strRef>
          </c:cat>
          <c:val>
            <c:numRef>
              <c:f>rezultāti!$B$7:$G$7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6</c:v>
                </c:pt>
                <c:pt idx="4">
                  <c:v>8</c:v>
                </c:pt>
                <c:pt idx="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BC-46F0-9098-39E5682ADC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2172632"/>
        <c:axId val="632177880"/>
      </c:barChart>
      <c:catAx>
        <c:axId val="632172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v-LV"/>
          </a:p>
        </c:txPr>
        <c:crossAx val="632177880"/>
        <c:crosses val="autoZero"/>
        <c:auto val="1"/>
        <c:lblAlgn val="ctr"/>
        <c:lblOffset val="100"/>
        <c:noMultiLvlLbl val="0"/>
      </c:catAx>
      <c:valAx>
        <c:axId val="632177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v-LV"/>
          </a:p>
        </c:txPr>
        <c:crossAx val="632172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v-LV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lv-LV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'pēc vecuma'!$A$38:$B$38</c:f>
              <c:strCache>
                <c:ptCount val="2"/>
                <c:pt idx="0">
                  <c:v>#adb6d1</c:v>
                </c:pt>
                <c:pt idx="1">
                  <c:v>0-34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'pēc vecuma'!$C$1:$H$1</c:f>
              <c:strCache>
                <c:ptCount val="6"/>
                <c:pt idx="0">
                  <c:v>T-18</c:v>
                </c:pt>
                <c:pt idx="1">
                  <c:v>T+18</c:v>
                </c:pt>
                <c:pt idx="2">
                  <c:v>P-25</c:v>
                </c:pt>
                <c:pt idx="3">
                  <c:v>P+25</c:v>
                </c:pt>
                <c:pt idx="4">
                  <c:v>G-5</c:v>
                </c:pt>
                <c:pt idx="5">
                  <c:v>G+5</c:v>
                </c:pt>
              </c:strCache>
            </c:strRef>
          </c:cat>
          <c:val>
            <c:numRef>
              <c:f>'pēc vecuma'!$C$38:$H$38</c:f>
              <c:numCache>
                <c:formatCode>General</c:formatCode>
                <c:ptCount val="6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7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3C-4FFD-94C3-DBE1FF2E91B4}"/>
            </c:ext>
          </c:extLst>
        </c:ser>
        <c:ser>
          <c:idx val="1"/>
          <c:order val="1"/>
          <c:tx>
            <c:strRef>
              <c:f>'pēc vecuma'!$A$39:$B$39</c:f>
              <c:strCache>
                <c:ptCount val="2"/>
                <c:pt idx="0">
                  <c:v>#adb6d1</c:v>
                </c:pt>
                <c:pt idx="1">
                  <c:v>35+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'pēc vecuma'!$C$1:$H$1</c:f>
              <c:strCache>
                <c:ptCount val="6"/>
                <c:pt idx="0">
                  <c:v>T-18</c:v>
                </c:pt>
                <c:pt idx="1">
                  <c:v>T+18</c:v>
                </c:pt>
                <c:pt idx="2">
                  <c:v>P-25</c:v>
                </c:pt>
                <c:pt idx="3">
                  <c:v>P+25</c:v>
                </c:pt>
                <c:pt idx="4">
                  <c:v>G-5</c:v>
                </c:pt>
                <c:pt idx="5">
                  <c:v>G+5</c:v>
                </c:pt>
              </c:strCache>
            </c:strRef>
          </c:cat>
          <c:val>
            <c:numRef>
              <c:f>'pēc vecuma'!$C$39:$H$39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5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3C-4FFD-94C3-DBE1FF2E91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7111784"/>
        <c:axId val="599734920"/>
      </c:barChart>
      <c:catAx>
        <c:axId val="457111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v-LV"/>
          </a:p>
        </c:txPr>
        <c:crossAx val="599734920"/>
        <c:crosses val="autoZero"/>
        <c:auto val="1"/>
        <c:lblAlgn val="ctr"/>
        <c:lblOffset val="100"/>
        <c:noMultiLvlLbl val="0"/>
      </c:catAx>
      <c:valAx>
        <c:axId val="599734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v-LV"/>
          </a:p>
        </c:txPr>
        <c:crossAx val="457111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v-LV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v-LV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lv-LV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'pēc vecuma'!$A$40:$B$40</c:f>
              <c:strCache>
                <c:ptCount val="2"/>
                <c:pt idx="0">
                  <c:v>#db4433</c:v>
                </c:pt>
                <c:pt idx="1">
                  <c:v>0-34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'pēc vecuma'!$C$1:$H$1</c:f>
              <c:strCache>
                <c:ptCount val="6"/>
                <c:pt idx="0">
                  <c:v>T-18</c:v>
                </c:pt>
                <c:pt idx="1">
                  <c:v>T+18</c:v>
                </c:pt>
                <c:pt idx="2">
                  <c:v>P-25</c:v>
                </c:pt>
                <c:pt idx="3">
                  <c:v>P+25</c:v>
                </c:pt>
                <c:pt idx="4">
                  <c:v>G-5</c:v>
                </c:pt>
                <c:pt idx="5">
                  <c:v>G+5</c:v>
                </c:pt>
              </c:strCache>
            </c:strRef>
          </c:cat>
          <c:val>
            <c:numRef>
              <c:f>'pēc vecuma'!$C$40:$H$40</c:f>
              <c:numCache>
                <c:formatCode>General</c:formatCode>
                <c:ptCount val="6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9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63-4242-840E-D00318A47452}"/>
            </c:ext>
          </c:extLst>
        </c:ser>
        <c:ser>
          <c:idx val="1"/>
          <c:order val="1"/>
          <c:tx>
            <c:strRef>
              <c:f>'pēc vecuma'!$A$41:$B$41</c:f>
              <c:strCache>
                <c:ptCount val="2"/>
                <c:pt idx="0">
                  <c:v>#db4433</c:v>
                </c:pt>
                <c:pt idx="1">
                  <c:v>35+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'pēc vecuma'!$C$1:$H$1</c:f>
              <c:strCache>
                <c:ptCount val="6"/>
                <c:pt idx="0">
                  <c:v>T-18</c:v>
                </c:pt>
                <c:pt idx="1">
                  <c:v>T+18</c:v>
                </c:pt>
                <c:pt idx="2">
                  <c:v>P-25</c:v>
                </c:pt>
                <c:pt idx="3">
                  <c:v>P+25</c:v>
                </c:pt>
                <c:pt idx="4">
                  <c:v>G-5</c:v>
                </c:pt>
                <c:pt idx="5">
                  <c:v>G+5</c:v>
                </c:pt>
              </c:strCache>
            </c:strRef>
          </c:cat>
          <c:val>
            <c:numRef>
              <c:f>'pēc vecuma'!$C$41:$H$41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3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63-4242-840E-D00318A474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7111784"/>
        <c:axId val="599734920"/>
      </c:barChart>
      <c:catAx>
        <c:axId val="457111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v-LV"/>
          </a:p>
        </c:txPr>
        <c:crossAx val="599734920"/>
        <c:crosses val="autoZero"/>
        <c:auto val="1"/>
        <c:lblAlgn val="ctr"/>
        <c:lblOffset val="100"/>
        <c:noMultiLvlLbl val="0"/>
      </c:catAx>
      <c:valAx>
        <c:axId val="599734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v-LV"/>
          </a:p>
        </c:txPr>
        <c:crossAx val="457111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v-LV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v-LV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lv-LV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v-LV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rezultāti!$A$8</c:f>
              <c:strCache>
                <c:ptCount val="1"/>
                <c:pt idx="0">
                  <c:v>#e9d6f5</c:v>
                </c:pt>
              </c:strCache>
            </c:strRef>
          </c:tx>
          <c:spPr>
            <a:solidFill>
              <a:srgbClr val="E9D6F5"/>
            </a:solidFill>
            <a:ln>
              <a:noFill/>
            </a:ln>
            <a:effectLst/>
          </c:spPr>
          <c:invertIfNegative val="0"/>
          <c:cat>
            <c:strRef>
              <c:f>rezultāti!$B$2:$G$2</c:f>
              <c:strCache>
                <c:ptCount val="6"/>
                <c:pt idx="0">
                  <c:v>T-18</c:v>
                </c:pt>
                <c:pt idx="1">
                  <c:v>T+18</c:v>
                </c:pt>
                <c:pt idx="2">
                  <c:v>P-25</c:v>
                </c:pt>
                <c:pt idx="3">
                  <c:v>P+25</c:v>
                </c:pt>
                <c:pt idx="4">
                  <c:v>G-5</c:v>
                </c:pt>
                <c:pt idx="5">
                  <c:v>G+5</c:v>
                </c:pt>
              </c:strCache>
            </c:strRef>
          </c:cat>
          <c:val>
            <c:numRef>
              <c:f>rezultāti!$B$8:$G$8</c:f>
              <c:numCache>
                <c:formatCode>General</c:formatCode>
                <c:ptCount val="6"/>
                <c:pt idx="0">
                  <c:v>4</c:v>
                </c:pt>
                <c:pt idx="1">
                  <c:v>3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9D-40D4-A432-380EE39019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2172632"/>
        <c:axId val="632177880"/>
      </c:barChart>
      <c:catAx>
        <c:axId val="632172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v-LV"/>
          </a:p>
        </c:txPr>
        <c:crossAx val="632177880"/>
        <c:crosses val="autoZero"/>
        <c:auto val="1"/>
        <c:lblAlgn val="ctr"/>
        <c:lblOffset val="100"/>
        <c:noMultiLvlLbl val="0"/>
      </c:catAx>
      <c:valAx>
        <c:axId val="632177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v-LV"/>
          </a:p>
        </c:txPr>
        <c:crossAx val="632172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v-LV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lv-LV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v-LV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rezultāti!$A$9</c:f>
              <c:strCache>
                <c:ptCount val="1"/>
                <c:pt idx="0">
                  <c:v>#d3d83b</c:v>
                </c:pt>
              </c:strCache>
            </c:strRef>
          </c:tx>
          <c:spPr>
            <a:solidFill>
              <a:srgbClr val="D3D83B"/>
            </a:solidFill>
            <a:ln>
              <a:noFill/>
            </a:ln>
            <a:effectLst/>
          </c:spPr>
          <c:invertIfNegative val="0"/>
          <c:cat>
            <c:strRef>
              <c:f>rezultāti!$B$2:$G$2</c:f>
              <c:strCache>
                <c:ptCount val="6"/>
                <c:pt idx="0">
                  <c:v>T-18</c:v>
                </c:pt>
                <c:pt idx="1">
                  <c:v>T+18</c:v>
                </c:pt>
                <c:pt idx="2">
                  <c:v>P-25</c:v>
                </c:pt>
                <c:pt idx="3">
                  <c:v>P+25</c:v>
                </c:pt>
                <c:pt idx="4">
                  <c:v>G-5</c:v>
                </c:pt>
                <c:pt idx="5">
                  <c:v>G+5</c:v>
                </c:pt>
              </c:strCache>
            </c:strRef>
          </c:cat>
          <c:val>
            <c:numRef>
              <c:f>rezultāti!$B$9:$G$9</c:f>
              <c:numCache>
                <c:formatCode>General</c:formatCode>
                <c:ptCount val="6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14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6B-43F8-B235-7BA6833BA6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2172632"/>
        <c:axId val="632177880"/>
      </c:barChart>
      <c:catAx>
        <c:axId val="632172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v-LV"/>
          </a:p>
        </c:txPr>
        <c:crossAx val="632177880"/>
        <c:crosses val="autoZero"/>
        <c:auto val="1"/>
        <c:lblAlgn val="ctr"/>
        <c:lblOffset val="100"/>
        <c:noMultiLvlLbl val="0"/>
      </c:catAx>
      <c:valAx>
        <c:axId val="632177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v-LV"/>
          </a:p>
        </c:txPr>
        <c:crossAx val="632172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v-LV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lv-LV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v-LV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rezultāti!$A$10</c:f>
              <c:strCache>
                <c:ptCount val="1"/>
                <c:pt idx="0">
                  <c:v>#4a66d3</c:v>
                </c:pt>
              </c:strCache>
            </c:strRef>
          </c:tx>
          <c:spPr>
            <a:solidFill>
              <a:srgbClr val="4A66D3"/>
            </a:solidFill>
            <a:ln>
              <a:noFill/>
            </a:ln>
            <a:effectLst/>
          </c:spPr>
          <c:invertIfNegative val="0"/>
          <c:cat>
            <c:strRef>
              <c:f>rezultāti!$B$2:$G$2</c:f>
              <c:strCache>
                <c:ptCount val="6"/>
                <c:pt idx="0">
                  <c:v>T-18</c:v>
                </c:pt>
                <c:pt idx="1">
                  <c:v>T+18</c:v>
                </c:pt>
                <c:pt idx="2">
                  <c:v>P-25</c:v>
                </c:pt>
                <c:pt idx="3">
                  <c:v>P+25</c:v>
                </c:pt>
                <c:pt idx="4">
                  <c:v>G-5</c:v>
                </c:pt>
                <c:pt idx="5">
                  <c:v>G+5</c:v>
                </c:pt>
              </c:strCache>
            </c:strRef>
          </c:cat>
          <c:val>
            <c:numRef>
              <c:f>rezultāti!$B$10:$G$10</c:f>
              <c:numCache>
                <c:formatCode>General</c:formatCode>
                <c:ptCount val="6"/>
                <c:pt idx="0">
                  <c:v>3</c:v>
                </c:pt>
                <c:pt idx="1">
                  <c:v>2</c:v>
                </c:pt>
                <c:pt idx="2">
                  <c:v>0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E7-4A8D-AF44-640A604ACD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2172632"/>
        <c:axId val="632177880"/>
      </c:barChart>
      <c:catAx>
        <c:axId val="632172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v-LV"/>
          </a:p>
        </c:txPr>
        <c:crossAx val="632177880"/>
        <c:crosses val="autoZero"/>
        <c:auto val="1"/>
        <c:lblAlgn val="ctr"/>
        <c:lblOffset val="100"/>
        <c:noMultiLvlLbl val="0"/>
      </c:catAx>
      <c:valAx>
        <c:axId val="632177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v-LV"/>
          </a:p>
        </c:txPr>
        <c:crossAx val="632172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v-LV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13" Type="http://schemas.openxmlformats.org/officeDocument/2006/relationships/chart" Target="../charts/chart14.xml"/><Relationship Id="rId18" Type="http://schemas.openxmlformats.org/officeDocument/2006/relationships/chart" Target="../charts/chart19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12" Type="http://schemas.openxmlformats.org/officeDocument/2006/relationships/chart" Target="../charts/chart13.xml"/><Relationship Id="rId17" Type="http://schemas.openxmlformats.org/officeDocument/2006/relationships/chart" Target="../charts/chart18.xml"/><Relationship Id="rId2" Type="http://schemas.openxmlformats.org/officeDocument/2006/relationships/chart" Target="../charts/chart3.xml"/><Relationship Id="rId16" Type="http://schemas.openxmlformats.org/officeDocument/2006/relationships/chart" Target="../charts/chart17.xml"/><Relationship Id="rId20" Type="http://schemas.openxmlformats.org/officeDocument/2006/relationships/chart" Target="../charts/chart21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11" Type="http://schemas.openxmlformats.org/officeDocument/2006/relationships/chart" Target="../charts/chart12.xml"/><Relationship Id="rId5" Type="http://schemas.openxmlformats.org/officeDocument/2006/relationships/chart" Target="../charts/chart6.xml"/><Relationship Id="rId15" Type="http://schemas.openxmlformats.org/officeDocument/2006/relationships/chart" Target="../charts/chart16.xml"/><Relationship Id="rId10" Type="http://schemas.openxmlformats.org/officeDocument/2006/relationships/chart" Target="../charts/chart11.xml"/><Relationship Id="rId19" Type="http://schemas.openxmlformats.org/officeDocument/2006/relationships/chart" Target="../charts/chart20.xml"/><Relationship Id="rId4" Type="http://schemas.openxmlformats.org/officeDocument/2006/relationships/chart" Target="../charts/chart5.xml"/><Relationship Id="rId9" Type="http://schemas.openxmlformats.org/officeDocument/2006/relationships/chart" Target="../charts/chart10.xml"/><Relationship Id="rId14" Type="http://schemas.openxmlformats.org/officeDocument/2006/relationships/chart" Target="../charts/chart15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9.xml"/><Relationship Id="rId13" Type="http://schemas.openxmlformats.org/officeDocument/2006/relationships/chart" Target="../charts/chart34.xml"/><Relationship Id="rId18" Type="http://schemas.openxmlformats.org/officeDocument/2006/relationships/chart" Target="../charts/chart39.xml"/><Relationship Id="rId3" Type="http://schemas.openxmlformats.org/officeDocument/2006/relationships/chart" Target="../charts/chart24.xml"/><Relationship Id="rId7" Type="http://schemas.openxmlformats.org/officeDocument/2006/relationships/chart" Target="../charts/chart28.xml"/><Relationship Id="rId12" Type="http://schemas.openxmlformats.org/officeDocument/2006/relationships/chart" Target="../charts/chart33.xml"/><Relationship Id="rId17" Type="http://schemas.openxmlformats.org/officeDocument/2006/relationships/chart" Target="../charts/chart38.xml"/><Relationship Id="rId2" Type="http://schemas.openxmlformats.org/officeDocument/2006/relationships/chart" Target="../charts/chart23.xml"/><Relationship Id="rId16" Type="http://schemas.openxmlformats.org/officeDocument/2006/relationships/chart" Target="../charts/chart37.xml"/><Relationship Id="rId20" Type="http://schemas.openxmlformats.org/officeDocument/2006/relationships/chart" Target="../charts/chart41.xml"/><Relationship Id="rId1" Type="http://schemas.openxmlformats.org/officeDocument/2006/relationships/chart" Target="../charts/chart22.xml"/><Relationship Id="rId6" Type="http://schemas.openxmlformats.org/officeDocument/2006/relationships/chart" Target="../charts/chart27.xml"/><Relationship Id="rId11" Type="http://schemas.openxmlformats.org/officeDocument/2006/relationships/chart" Target="../charts/chart32.xml"/><Relationship Id="rId5" Type="http://schemas.openxmlformats.org/officeDocument/2006/relationships/chart" Target="../charts/chart26.xml"/><Relationship Id="rId15" Type="http://schemas.openxmlformats.org/officeDocument/2006/relationships/chart" Target="../charts/chart36.xml"/><Relationship Id="rId10" Type="http://schemas.openxmlformats.org/officeDocument/2006/relationships/chart" Target="../charts/chart31.xml"/><Relationship Id="rId19" Type="http://schemas.openxmlformats.org/officeDocument/2006/relationships/chart" Target="../charts/chart40.xml"/><Relationship Id="rId4" Type="http://schemas.openxmlformats.org/officeDocument/2006/relationships/chart" Target="../charts/chart25.xml"/><Relationship Id="rId9" Type="http://schemas.openxmlformats.org/officeDocument/2006/relationships/chart" Target="../charts/chart30.xml"/><Relationship Id="rId14" Type="http://schemas.openxmlformats.org/officeDocument/2006/relationships/chart" Target="../charts/chart35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9.xml"/><Relationship Id="rId13" Type="http://schemas.openxmlformats.org/officeDocument/2006/relationships/chart" Target="../charts/chart54.xml"/><Relationship Id="rId18" Type="http://schemas.openxmlformats.org/officeDocument/2006/relationships/chart" Target="../charts/chart59.xml"/><Relationship Id="rId3" Type="http://schemas.openxmlformats.org/officeDocument/2006/relationships/chart" Target="../charts/chart44.xml"/><Relationship Id="rId7" Type="http://schemas.openxmlformats.org/officeDocument/2006/relationships/chart" Target="../charts/chart48.xml"/><Relationship Id="rId12" Type="http://schemas.openxmlformats.org/officeDocument/2006/relationships/chart" Target="../charts/chart53.xml"/><Relationship Id="rId17" Type="http://schemas.openxmlformats.org/officeDocument/2006/relationships/chart" Target="../charts/chart58.xml"/><Relationship Id="rId2" Type="http://schemas.openxmlformats.org/officeDocument/2006/relationships/chart" Target="../charts/chart43.xml"/><Relationship Id="rId16" Type="http://schemas.openxmlformats.org/officeDocument/2006/relationships/chart" Target="../charts/chart57.xml"/><Relationship Id="rId20" Type="http://schemas.openxmlformats.org/officeDocument/2006/relationships/chart" Target="../charts/chart61.xml"/><Relationship Id="rId1" Type="http://schemas.openxmlformats.org/officeDocument/2006/relationships/chart" Target="../charts/chart42.xml"/><Relationship Id="rId6" Type="http://schemas.openxmlformats.org/officeDocument/2006/relationships/chart" Target="../charts/chart47.xml"/><Relationship Id="rId11" Type="http://schemas.openxmlformats.org/officeDocument/2006/relationships/chart" Target="../charts/chart52.xml"/><Relationship Id="rId5" Type="http://schemas.openxmlformats.org/officeDocument/2006/relationships/chart" Target="../charts/chart46.xml"/><Relationship Id="rId15" Type="http://schemas.openxmlformats.org/officeDocument/2006/relationships/chart" Target="../charts/chart56.xml"/><Relationship Id="rId10" Type="http://schemas.openxmlformats.org/officeDocument/2006/relationships/chart" Target="../charts/chart51.xml"/><Relationship Id="rId19" Type="http://schemas.openxmlformats.org/officeDocument/2006/relationships/chart" Target="../charts/chart60.xml"/><Relationship Id="rId4" Type="http://schemas.openxmlformats.org/officeDocument/2006/relationships/chart" Target="../charts/chart45.xml"/><Relationship Id="rId9" Type="http://schemas.openxmlformats.org/officeDocument/2006/relationships/chart" Target="../charts/chart50.xml"/><Relationship Id="rId14" Type="http://schemas.openxmlformats.org/officeDocument/2006/relationships/chart" Target="../charts/chart5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220265</xdr:colOff>
      <xdr:row>5</xdr:row>
      <xdr:rowOff>51196</xdr:rowOff>
    </xdr:from>
    <xdr:to>
      <xdr:col>21</xdr:col>
      <xdr:colOff>541734</xdr:colOff>
      <xdr:row>19</xdr:row>
      <xdr:rowOff>127396</xdr:rowOff>
    </xdr:to>
    <xdr:graphicFrame macro="">
      <xdr:nvGraphicFramePr>
        <xdr:cNvPr id="2" name="Diagramma 1">
          <a:extLst>
            <a:ext uri="{FF2B5EF4-FFF2-40B4-BE49-F238E27FC236}">
              <a16:creationId xmlns:a16="http://schemas.microsoft.com/office/drawing/2014/main" id="{6E6A7714-14F6-4A59-8BF1-652FF7A864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228599</xdr:colOff>
      <xdr:row>1</xdr:row>
      <xdr:rowOff>123826</xdr:rowOff>
    </xdr:from>
    <xdr:to>
      <xdr:col>3</xdr:col>
      <xdr:colOff>571500</xdr:colOff>
      <xdr:row>10</xdr:row>
      <xdr:rowOff>142876</xdr:rowOff>
    </xdr:to>
    <xdr:graphicFrame macro="">
      <xdr:nvGraphicFramePr>
        <xdr:cNvPr id="2" name="Diagramma 1">
          <a:extLst>
            <a:ext uri="{FF2B5EF4-FFF2-40B4-BE49-F238E27FC236}">
              <a16:creationId xmlns:a16="http://schemas.microsoft.com/office/drawing/2014/main" id="{85D1B0DD-81DD-426C-9365-3A5EB673AB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132671</xdr:colOff>
      <xdr:row>1</xdr:row>
      <xdr:rowOff>62254</xdr:rowOff>
    </xdr:from>
    <xdr:to>
      <xdr:col>7</xdr:col>
      <xdr:colOff>475571</xdr:colOff>
      <xdr:row>9</xdr:row>
      <xdr:rowOff>128927</xdr:rowOff>
    </xdr:to>
    <xdr:graphicFrame macro="">
      <xdr:nvGraphicFramePr>
        <xdr:cNvPr id="7" name="Diagramma 6">
          <a:extLst>
            <a:ext uri="{FF2B5EF4-FFF2-40B4-BE49-F238E27FC236}">
              <a16:creationId xmlns:a16="http://schemas.microsoft.com/office/drawing/2014/main" id="{6874847E-8B97-44A4-AAD1-D82D0CD98E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224519</xdr:colOff>
      <xdr:row>58</xdr:row>
      <xdr:rowOff>50648</xdr:rowOff>
    </xdr:from>
    <xdr:to>
      <xdr:col>7</xdr:col>
      <xdr:colOff>549881</xdr:colOff>
      <xdr:row>66</xdr:row>
      <xdr:rowOff>136373</xdr:rowOff>
    </xdr:to>
    <xdr:graphicFrame macro="">
      <xdr:nvGraphicFramePr>
        <xdr:cNvPr id="9" name="Diagramma 8">
          <a:extLst>
            <a:ext uri="{FF2B5EF4-FFF2-40B4-BE49-F238E27FC236}">
              <a16:creationId xmlns:a16="http://schemas.microsoft.com/office/drawing/2014/main" id="{630CFD2F-FA8E-4D58-8540-A8C57CC383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141817</xdr:colOff>
      <xdr:row>1</xdr:row>
      <xdr:rowOff>95250</xdr:rowOff>
    </xdr:from>
    <xdr:to>
      <xdr:col>12</xdr:col>
      <xdr:colOff>484717</xdr:colOff>
      <xdr:row>10</xdr:row>
      <xdr:rowOff>152400</xdr:rowOff>
    </xdr:to>
    <xdr:graphicFrame macro="">
      <xdr:nvGraphicFramePr>
        <xdr:cNvPr id="10" name="Diagramma 9">
          <a:extLst>
            <a:ext uri="{FF2B5EF4-FFF2-40B4-BE49-F238E27FC236}">
              <a16:creationId xmlns:a16="http://schemas.microsoft.com/office/drawing/2014/main" id="{2B1B058C-2081-4CCB-95C5-23C2183507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212045</xdr:colOff>
      <xdr:row>48</xdr:row>
      <xdr:rowOff>95703</xdr:rowOff>
    </xdr:from>
    <xdr:to>
      <xdr:col>7</xdr:col>
      <xdr:colOff>550333</xdr:colOff>
      <xdr:row>57</xdr:row>
      <xdr:rowOff>148167</xdr:rowOff>
    </xdr:to>
    <xdr:graphicFrame macro="">
      <xdr:nvGraphicFramePr>
        <xdr:cNvPr id="11" name="Diagramma 10">
          <a:extLst>
            <a:ext uri="{FF2B5EF4-FFF2-40B4-BE49-F238E27FC236}">
              <a16:creationId xmlns:a16="http://schemas.microsoft.com/office/drawing/2014/main" id="{2D7FA776-8687-4CC4-9EAC-2746D1D2B2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156105</xdr:colOff>
      <xdr:row>11</xdr:row>
      <xdr:rowOff>0</xdr:rowOff>
    </xdr:from>
    <xdr:to>
      <xdr:col>12</xdr:col>
      <xdr:colOff>499005</xdr:colOff>
      <xdr:row>20</xdr:row>
      <xdr:rowOff>57150</xdr:rowOff>
    </xdr:to>
    <xdr:graphicFrame macro="">
      <xdr:nvGraphicFramePr>
        <xdr:cNvPr id="12" name="Diagramma 11">
          <a:extLst>
            <a:ext uri="{FF2B5EF4-FFF2-40B4-BE49-F238E27FC236}">
              <a16:creationId xmlns:a16="http://schemas.microsoft.com/office/drawing/2014/main" id="{E44E5A01-D27C-4D66-A218-AB75B1A7EC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154781</xdr:colOff>
      <xdr:row>9</xdr:row>
      <xdr:rowOff>175192</xdr:rowOff>
    </xdr:from>
    <xdr:to>
      <xdr:col>7</xdr:col>
      <xdr:colOff>497681</xdr:colOff>
      <xdr:row>19</xdr:row>
      <xdr:rowOff>41842</xdr:rowOff>
    </xdr:to>
    <xdr:graphicFrame macro="">
      <xdr:nvGraphicFramePr>
        <xdr:cNvPr id="13" name="Diagramma 12">
          <a:extLst>
            <a:ext uri="{FF2B5EF4-FFF2-40B4-BE49-F238E27FC236}">
              <a16:creationId xmlns:a16="http://schemas.microsoft.com/office/drawing/2014/main" id="{EB54D625-6D95-457C-B8B1-468FCBA15C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244928</xdr:colOff>
      <xdr:row>10</xdr:row>
      <xdr:rowOff>163286</xdr:rowOff>
    </xdr:from>
    <xdr:to>
      <xdr:col>3</xdr:col>
      <xdr:colOff>587828</xdr:colOff>
      <xdr:row>20</xdr:row>
      <xdr:rowOff>29936</xdr:rowOff>
    </xdr:to>
    <xdr:graphicFrame macro="">
      <xdr:nvGraphicFramePr>
        <xdr:cNvPr id="14" name="Diagramma 13">
          <a:extLst>
            <a:ext uri="{FF2B5EF4-FFF2-40B4-BE49-F238E27FC236}">
              <a16:creationId xmlns:a16="http://schemas.microsoft.com/office/drawing/2014/main" id="{C09A07B3-59A6-461E-BC6C-4795F832D7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258537</xdr:colOff>
      <xdr:row>20</xdr:row>
      <xdr:rowOff>54429</xdr:rowOff>
    </xdr:from>
    <xdr:to>
      <xdr:col>3</xdr:col>
      <xdr:colOff>601437</xdr:colOff>
      <xdr:row>29</xdr:row>
      <xdr:rowOff>111579</xdr:rowOff>
    </xdr:to>
    <xdr:graphicFrame macro="">
      <xdr:nvGraphicFramePr>
        <xdr:cNvPr id="15" name="Diagramma 14">
          <a:extLst>
            <a:ext uri="{FF2B5EF4-FFF2-40B4-BE49-F238E27FC236}">
              <a16:creationId xmlns:a16="http://schemas.microsoft.com/office/drawing/2014/main" id="{A3559631-B2D1-412B-A78A-D274BE895E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61988</xdr:colOff>
      <xdr:row>1</xdr:row>
      <xdr:rowOff>0</xdr:rowOff>
    </xdr:from>
    <xdr:to>
      <xdr:col>18</xdr:col>
      <xdr:colOff>406400</xdr:colOff>
      <xdr:row>10</xdr:row>
      <xdr:rowOff>57150</xdr:rowOff>
    </xdr:to>
    <xdr:graphicFrame macro="">
      <xdr:nvGraphicFramePr>
        <xdr:cNvPr id="16" name="Diagramma 15">
          <a:extLst>
            <a:ext uri="{FF2B5EF4-FFF2-40B4-BE49-F238E27FC236}">
              <a16:creationId xmlns:a16="http://schemas.microsoft.com/office/drawing/2014/main" id="{0A09D587-8E52-47E7-9F9A-E5EBCACB37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152702</xdr:colOff>
      <xdr:row>20</xdr:row>
      <xdr:rowOff>81643</xdr:rowOff>
    </xdr:from>
    <xdr:to>
      <xdr:col>12</xdr:col>
      <xdr:colOff>495602</xdr:colOff>
      <xdr:row>29</xdr:row>
      <xdr:rowOff>138793</xdr:rowOff>
    </xdr:to>
    <xdr:graphicFrame macro="">
      <xdr:nvGraphicFramePr>
        <xdr:cNvPr id="17" name="Diagramma 16">
          <a:extLst>
            <a:ext uri="{FF2B5EF4-FFF2-40B4-BE49-F238E27FC236}">
              <a16:creationId xmlns:a16="http://schemas.microsoft.com/office/drawing/2014/main" id="{9A98C4AA-5B07-44D1-A48F-15F514FB39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258536</xdr:colOff>
      <xdr:row>29</xdr:row>
      <xdr:rowOff>122465</xdr:rowOff>
    </xdr:from>
    <xdr:to>
      <xdr:col>3</xdr:col>
      <xdr:colOff>601436</xdr:colOff>
      <xdr:row>38</xdr:row>
      <xdr:rowOff>179615</xdr:rowOff>
    </xdr:to>
    <xdr:graphicFrame macro="">
      <xdr:nvGraphicFramePr>
        <xdr:cNvPr id="18" name="Diagramma 17">
          <a:extLst>
            <a:ext uri="{FF2B5EF4-FFF2-40B4-BE49-F238E27FC236}">
              <a16:creationId xmlns:a16="http://schemas.microsoft.com/office/drawing/2014/main" id="{E1A657A6-7B09-4F93-BE40-0423A0C94E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</xdr:col>
      <xdr:colOff>163286</xdr:colOff>
      <xdr:row>19</xdr:row>
      <xdr:rowOff>81643</xdr:rowOff>
    </xdr:from>
    <xdr:to>
      <xdr:col>7</xdr:col>
      <xdr:colOff>506185</xdr:colOff>
      <xdr:row>28</xdr:row>
      <xdr:rowOff>138793</xdr:rowOff>
    </xdr:to>
    <xdr:graphicFrame macro="">
      <xdr:nvGraphicFramePr>
        <xdr:cNvPr id="19" name="Diagramma 18">
          <a:extLst>
            <a:ext uri="{FF2B5EF4-FFF2-40B4-BE49-F238E27FC236}">
              <a16:creationId xmlns:a16="http://schemas.microsoft.com/office/drawing/2014/main" id="{0005F04F-C6AA-4EF2-915B-FA3D03F707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258534</xdr:colOff>
      <xdr:row>39</xdr:row>
      <xdr:rowOff>40821</xdr:rowOff>
    </xdr:from>
    <xdr:to>
      <xdr:col>3</xdr:col>
      <xdr:colOff>601434</xdr:colOff>
      <xdr:row>48</xdr:row>
      <xdr:rowOff>97971</xdr:rowOff>
    </xdr:to>
    <xdr:graphicFrame macro="">
      <xdr:nvGraphicFramePr>
        <xdr:cNvPr id="20" name="Diagramma 19">
          <a:extLst>
            <a:ext uri="{FF2B5EF4-FFF2-40B4-BE49-F238E27FC236}">
              <a16:creationId xmlns:a16="http://schemas.microsoft.com/office/drawing/2014/main" id="{E5075C9A-021B-42A6-9425-9B6CF7CBEF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266700</xdr:colOff>
      <xdr:row>58</xdr:row>
      <xdr:rowOff>48986</xdr:rowOff>
    </xdr:from>
    <xdr:to>
      <xdr:col>3</xdr:col>
      <xdr:colOff>609600</xdr:colOff>
      <xdr:row>67</xdr:row>
      <xdr:rowOff>106136</xdr:rowOff>
    </xdr:to>
    <xdr:graphicFrame macro="">
      <xdr:nvGraphicFramePr>
        <xdr:cNvPr id="21" name="Diagramma 20">
          <a:extLst>
            <a:ext uri="{FF2B5EF4-FFF2-40B4-BE49-F238E27FC236}">
              <a16:creationId xmlns:a16="http://schemas.microsoft.com/office/drawing/2014/main" id="{1D24C767-B882-4166-99B5-78F6802CC4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15</xdr:col>
      <xdr:colOff>61987</xdr:colOff>
      <xdr:row>10</xdr:row>
      <xdr:rowOff>107346</xdr:rowOff>
    </xdr:from>
    <xdr:to>
      <xdr:col>18</xdr:col>
      <xdr:colOff>406401</xdr:colOff>
      <xdr:row>19</xdr:row>
      <xdr:rowOff>164496</xdr:rowOff>
    </xdr:to>
    <xdr:graphicFrame macro="">
      <xdr:nvGraphicFramePr>
        <xdr:cNvPr id="22" name="Diagramma 21">
          <a:extLst>
            <a:ext uri="{FF2B5EF4-FFF2-40B4-BE49-F238E27FC236}">
              <a16:creationId xmlns:a16="http://schemas.microsoft.com/office/drawing/2014/main" id="{C188B027-98C1-49B0-93EF-5D0987C3E6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254000</xdr:colOff>
      <xdr:row>48</xdr:row>
      <xdr:rowOff>127000</xdr:rowOff>
    </xdr:from>
    <xdr:to>
      <xdr:col>3</xdr:col>
      <xdr:colOff>596900</xdr:colOff>
      <xdr:row>57</xdr:row>
      <xdr:rowOff>184150</xdr:rowOff>
    </xdr:to>
    <xdr:graphicFrame macro="">
      <xdr:nvGraphicFramePr>
        <xdr:cNvPr id="23" name="Diagramma 22">
          <a:extLst>
            <a:ext uri="{FF2B5EF4-FFF2-40B4-BE49-F238E27FC236}">
              <a16:creationId xmlns:a16="http://schemas.microsoft.com/office/drawing/2014/main" id="{DF494F8E-3E25-49F5-8756-F9B50832D9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9</xdr:col>
      <xdr:colOff>161774</xdr:colOff>
      <xdr:row>29</xdr:row>
      <xdr:rowOff>172357</xdr:rowOff>
    </xdr:from>
    <xdr:to>
      <xdr:col>12</xdr:col>
      <xdr:colOff>504674</xdr:colOff>
      <xdr:row>39</xdr:row>
      <xdr:rowOff>39007</xdr:rowOff>
    </xdr:to>
    <xdr:graphicFrame macro="">
      <xdr:nvGraphicFramePr>
        <xdr:cNvPr id="24" name="Diagramma 23">
          <a:extLst>
            <a:ext uri="{FF2B5EF4-FFF2-40B4-BE49-F238E27FC236}">
              <a16:creationId xmlns:a16="http://schemas.microsoft.com/office/drawing/2014/main" id="{EDFB666B-61A1-4852-A993-0FD08E2226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4</xdr:col>
      <xdr:colOff>174625</xdr:colOff>
      <xdr:row>29</xdr:row>
      <xdr:rowOff>31750</xdr:rowOff>
    </xdr:from>
    <xdr:to>
      <xdr:col>7</xdr:col>
      <xdr:colOff>517525</xdr:colOff>
      <xdr:row>38</xdr:row>
      <xdr:rowOff>88900</xdr:rowOff>
    </xdr:to>
    <xdr:graphicFrame macro="">
      <xdr:nvGraphicFramePr>
        <xdr:cNvPr id="25" name="Diagramma 24">
          <a:extLst>
            <a:ext uri="{FF2B5EF4-FFF2-40B4-BE49-F238E27FC236}">
              <a16:creationId xmlns:a16="http://schemas.microsoft.com/office/drawing/2014/main" id="{279CABCA-B94B-4277-B6D3-3C749BB322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4</xdr:col>
      <xdr:colOff>190500</xdr:colOff>
      <xdr:row>38</xdr:row>
      <xdr:rowOff>127000</xdr:rowOff>
    </xdr:from>
    <xdr:to>
      <xdr:col>7</xdr:col>
      <xdr:colOff>533400</xdr:colOff>
      <xdr:row>47</xdr:row>
      <xdr:rowOff>184150</xdr:rowOff>
    </xdr:to>
    <xdr:graphicFrame macro="">
      <xdr:nvGraphicFramePr>
        <xdr:cNvPr id="26" name="Diagramma 25">
          <a:extLst>
            <a:ext uri="{FF2B5EF4-FFF2-40B4-BE49-F238E27FC236}">
              <a16:creationId xmlns:a16="http://schemas.microsoft.com/office/drawing/2014/main" id="{863665DF-11C5-4332-A4BD-3AC4D19E5D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0</xdr:row>
      <xdr:rowOff>104776</xdr:rowOff>
    </xdr:from>
    <xdr:to>
      <xdr:col>3</xdr:col>
      <xdr:colOff>561975</xdr:colOff>
      <xdr:row>10</xdr:row>
      <xdr:rowOff>104776</xdr:rowOff>
    </xdr:to>
    <xdr:graphicFrame macro="">
      <xdr:nvGraphicFramePr>
        <xdr:cNvPr id="2" name="Diagramma 1">
          <a:extLst>
            <a:ext uri="{FF2B5EF4-FFF2-40B4-BE49-F238E27FC236}">
              <a16:creationId xmlns:a16="http://schemas.microsoft.com/office/drawing/2014/main" id="{0A33F937-1DDB-474E-8695-CD28E68D27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66675</xdr:colOff>
      <xdr:row>0</xdr:row>
      <xdr:rowOff>104775</xdr:rowOff>
    </xdr:from>
    <xdr:to>
      <xdr:col>8</xdr:col>
      <xdr:colOff>66675</xdr:colOff>
      <xdr:row>10</xdr:row>
      <xdr:rowOff>104775</xdr:rowOff>
    </xdr:to>
    <xdr:graphicFrame macro="">
      <xdr:nvGraphicFramePr>
        <xdr:cNvPr id="3" name="Diagramma 2">
          <a:extLst>
            <a:ext uri="{FF2B5EF4-FFF2-40B4-BE49-F238E27FC236}">
              <a16:creationId xmlns:a16="http://schemas.microsoft.com/office/drawing/2014/main" id="{497273A5-BFE1-42C5-8952-8AD7E4DDEF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233624</xdr:colOff>
      <xdr:row>11</xdr:row>
      <xdr:rowOff>54115</xdr:rowOff>
    </xdr:from>
    <xdr:to>
      <xdr:col>4</xdr:col>
      <xdr:colOff>31401</xdr:colOff>
      <xdr:row>20</xdr:row>
      <xdr:rowOff>177939</xdr:rowOff>
    </xdr:to>
    <xdr:graphicFrame macro="">
      <xdr:nvGraphicFramePr>
        <xdr:cNvPr id="4" name="Diagramma 3">
          <a:extLst>
            <a:ext uri="{FF2B5EF4-FFF2-40B4-BE49-F238E27FC236}">
              <a16:creationId xmlns:a16="http://schemas.microsoft.com/office/drawing/2014/main" id="{EC7426D8-3094-4B36-B673-E0CAB510D0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167473</xdr:colOff>
      <xdr:row>11</xdr:row>
      <xdr:rowOff>62802</xdr:rowOff>
    </xdr:from>
    <xdr:to>
      <xdr:col>7</xdr:col>
      <xdr:colOff>572339</xdr:colOff>
      <xdr:row>20</xdr:row>
      <xdr:rowOff>186626</xdr:rowOff>
    </xdr:to>
    <xdr:graphicFrame macro="">
      <xdr:nvGraphicFramePr>
        <xdr:cNvPr id="8" name="Diagramma 7">
          <a:extLst>
            <a:ext uri="{FF2B5EF4-FFF2-40B4-BE49-F238E27FC236}">
              <a16:creationId xmlns:a16="http://schemas.microsoft.com/office/drawing/2014/main" id="{417CC9BF-A7DC-4FB3-83D1-59830C94C7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209340</xdr:colOff>
      <xdr:row>0</xdr:row>
      <xdr:rowOff>115138</xdr:rowOff>
    </xdr:from>
    <xdr:to>
      <xdr:col>12</xdr:col>
      <xdr:colOff>7117</xdr:colOff>
      <xdr:row>10</xdr:row>
      <xdr:rowOff>50555</xdr:rowOff>
    </xdr:to>
    <xdr:graphicFrame macro="">
      <xdr:nvGraphicFramePr>
        <xdr:cNvPr id="10" name="Diagramma 9">
          <a:extLst>
            <a:ext uri="{FF2B5EF4-FFF2-40B4-BE49-F238E27FC236}">
              <a16:creationId xmlns:a16="http://schemas.microsoft.com/office/drawing/2014/main" id="{AB1DC20A-804B-4CA4-B32A-34E7244CA3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240742</xdr:colOff>
      <xdr:row>11</xdr:row>
      <xdr:rowOff>62802</xdr:rowOff>
    </xdr:from>
    <xdr:to>
      <xdr:col>12</xdr:col>
      <xdr:colOff>38519</xdr:colOff>
      <xdr:row>20</xdr:row>
      <xdr:rowOff>186626</xdr:rowOff>
    </xdr:to>
    <xdr:graphicFrame macro="">
      <xdr:nvGraphicFramePr>
        <xdr:cNvPr id="12" name="Diagramma 11">
          <a:extLst>
            <a:ext uri="{FF2B5EF4-FFF2-40B4-BE49-F238E27FC236}">
              <a16:creationId xmlns:a16="http://schemas.microsoft.com/office/drawing/2014/main" id="{2A9764FB-BDC5-4550-9499-C5E2336056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282610</xdr:colOff>
      <xdr:row>0</xdr:row>
      <xdr:rowOff>115137</xdr:rowOff>
    </xdr:from>
    <xdr:to>
      <xdr:col>16</xdr:col>
      <xdr:colOff>80387</xdr:colOff>
      <xdr:row>10</xdr:row>
      <xdr:rowOff>50554</xdr:rowOff>
    </xdr:to>
    <xdr:graphicFrame macro="">
      <xdr:nvGraphicFramePr>
        <xdr:cNvPr id="13" name="Diagramma 12">
          <a:extLst>
            <a:ext uri="{FF2B5EF4-FFF2-40B4-BE49-F238E27FC236}">
              <a16:creationId xmlns:a16="http://schemas.microsoft.com/office/drawing/2014/main" id="{9C86D240-DAF7-4780-A264-F127DA6A91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261676</xdr:colOff>
      <xdr:row>11</xdr:row>
      <xdr:rowOff>73269</xdr:rowOff>
    </xdr:from>
    <xdr:to>
      <xdr:col>16</xdr:col>
      <xdr:colOff>59453</xdr:colOff>
      <xdr:row>21</xdr:row>
      <xdr:rowOff>8687</xdr:rowOff>
    </xdr:to>
    <xdr:graphicFrame macro="">
      <xdr:nvGraphicFramePr>
        <xdr:cNvPr id="14" name="Diagramma 13">
          <a:extLst>
            <a:ext uri="{FF2B5EF4-FFF2-40B4-BE49-F238E27FC236}">
              <a16:creationId xmlns:a16="http://schemas.microsoft.com/office/drawing/2014/main" id="{FDE2A8AE-C488-4E96-BC83-A1BDB5F75F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272143</xdr:colOff>
      <xdr:row>0</xdr:row>
      <xdr:rowOff>125605</xdr:rowOff>
    </xdr:from>
    <xdr:to>
      <xdr:col>20</xdr:col>
      <xdr:colOff>69921</xdr:colOff>
      <xdr:row>10</xdr:row>
      <xdr:rowOff>61022</xdr:rowOff>
    </xdr:to>
    <xdr:graphicFrame macro="">
      <xdr:nvGraphicFramePr>
        <xdr:cNvPr id="15" name="Diagramma 14">
          <a:extLst>
            <a:ext uri="{FF2B5EF4-FFF2-40B4-BE49-F238E27FC236}">
              <a16:creationId xmlns:a16="http://schemas.microsoft.com/office/drawing/2014/main" id="{A1878E48-CC23-4974-8238-F07B9BE3D4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</xdr:col>
      <xdr:colOff>303544</xdr:colOff>
      <xdr:row>11</xdr:row>
      <xdr:rowOff>83737</xdr:rowOff>
    </xdr:from>
    <xdr:to>
      <xdr:col>20</xdr:col>
      <xdr:colOff>101322</xdr:colOff>
      <xdr:row>21</xdr:row>
      <xdr:rowOff>19155</xdr:rowOff>
    </xdr:to>
    <xdr:graphicFrame macro="">
      <xdr:nvGraphicFramePr>
        <xdr:cNvPr id="16" name="Diagramma 15">
          <a:extLst>
            <a:ext uri="{FF2B5EF4-FFF2-40B4-BE49-F238E27FC236}">
              <a16:creationId xmlns:a16="http://schemas.microsoft.com/office/drawing/2014/main" id="{CD5B0244-E358-45C8-88E2-D24D84624D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219808</xdr:colOff>
      <xdr:row>21</xdr:row>
      <xdr:rowOff>177940</xdr:rowOff>
    </xdr:from>
    <xdr:to>
      <xdr:col>4</xdr:col>
      <xdr:colOff>17585</xdr:colOff>
      <xdr:row>31</xdr:row>
      <xdr:rowOff>113357</xdr:rowOff>
    </xdr:to>
    <xdr:graphicFrame macro="">
      <xdr:nvGraphicFramePr>
        <xdr:cNvPr id="17" name="Diagramma 16">
          <a:extLst>
            <a:ext uri="{FF2B5EF4-FFF2-40B4-BE49-F238E27FC236}">
              <a16:creationId xmlns:a16="http://schemas.microsoft.com/office/drawing/2014/main" id="{F6C211C3-1117-4A87-9681-DC753334B0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</xdr:col>
      <xdr:colOff>282610</xdr:colOff>
      <xdr:row>22</xdr:row>
      <xdr:rowOff>10467</xdr:rowOff>
    </xdr:from>
    <xdr:to>
      <xdr:col>8</xdr:col>
      <xdr:colOff>80388</xdr:colOff>
      <xdr:row>31</xdr:row>
      <xdr:rowOff>134291</xdr:rowOff>
    </xdr:to>
    <xdr:graphicFrame macro="">
      <xdr:nvGraphicFramePr>
        <xdr:cNvPr id="18" name="Diagramma 17">
          <a:extLst>
            <a:ext uri="{FF2B5EF4-FFF2-40B4-BE49-F238E27FC236}">
              <a16:creationId xmlns:a16="http://schemas.microsoft.com/office/drawing/2014/main" id="{130DB0B1-163D-4DDE-85CA-F204869E67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8</xdr:col>
      <xdr:colOff>376813</xdr:colOff>
      <xdr:row>22</xdr:row>
      <xdr:rowOff>0</xdr:rowOff>
    </xdr:from>
    <xdr:to>
      <xdr:col>12</xdr:col>
      <xdr:colOff>174590</xdr:colOff>
      <xdr:row>31</xdr:row>
      <xdr:rowOff>123824</xdr:rowOff>
    </xdr:to>
    <xdr:graphicFrame macro="">
      <xdr:nvGraphicFramePr>
        <xdr:cNvPr id="19" name="Diagramma 18">
          <a:extLst>
            <a:ext uri="{FF2B5EF4-FFF2-40B4-BE49-F238E27FC236}">
              <a16:creationId xmlns:a16="http://schemas.microsoft.com/office/drawing/2014/main" id="{70AC6216-FF88-428F-9ACA-AE8D29BC3A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12</xdr:col>
      <xdr:colOff>418682</xdr:colOff>
      <xdr:row>22</xdr:row>
      <xdr:rowOff>10467</xdr:rowOff>
    </xdr:from>
    <xdr:to>
      <xdr:col>16</xdr:col>
      <xdr:colOff>216459</xdr:colOff>
      <xdr:row>31</xdr:row>
      <xdr:rowOff>134291</xdr:rowOff>
    </xdr:to>
    <xdr:graphicFrame macro="">
      <xdr:nvGraphicFramePr>
        <xdr:cNvPr id="20" name="Diagramma 19">
          <a:extLst>
            <a:ext uri="{FF2B5EF4-FFF2-40B4-BE49-F238E27FC236}">
              <a16:creationId xmlns:a16="http://schemas.microsoft.com/office/drawing/2014/main" id="{AC3BE6FC-BA11-4118-A308-BC26BBD6A6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16</xdr:col>
      <xdr:colOff>408215</xdr:colOff>
      <xdr:row>22</xdr:row>
      <xdr:rowOff>0</xdr:rowOff>
    </xdr:from>
    <xdr:to>
      <xdr:col>20</xdr:col>
      <xdr:colOff>205993</xdr:colOff>
      <xdr:row>31</xdr:row>
      <xdr:rowOff>123824</xdr:rowOff>
    </xdr:to>
    <xdr:graphicFrame macro="">
      <xdr:nvGraphicFramePr>
        <xdr:cNvPr id="21" name="Diagramma 20">
          <a:extLst>
            <a:ext uri="{FF2B5EF4-FFF2-40B4-BE49-F238E27FC236}">
              <a16:creationId xmlns:a16="http://schemas.microsoft.com/office/drawing/2014/main" id="{7BDDA393-023C-40BC-BBDC-3ED4B8BD4E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219808</xdr:colOff>
      <xdr:row>32</xdr:row>
      <xdr:rowOff>115138</xdr:rowOff>
    </xdr:from>
    <xdr:to>
      <xdr:col>4</xdr:col>
      <xdr:colOff>17585</xdr:colOff>
      <xdr:row>42</xdr:row>
      <xdr:rowOff>50555</xdr:rowOff>
    </xdr:to>
    <xdr:graphicFrame macro="">
      <xdr:nvGraphicFramePr>
        <xdr:cNvPr id="22" name="Diagramma 21">
          <a:extLst>
            <a:ext uri="{FF2B5EF4-FFF2-40B4-BE49-F238E27FC236}">
              <a16:creationId xmlns:a16="http://schemas.microsoft.com/office/drawing/2014/main" id="{BE67FF89-CF33-4B83-9413-97868F3D1E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</xdr:col>
      <xdr:colOff>314011</xdr:colOff>
      <xdr:row>32</xdr:row>
      <xdr:rowOff>115138</xdr:rowOff>
    </xdr:from>
    <xdr:to>
      <xdr:col>8</xdr:col>
      <xdr:colOff>111789</xdr:colOff>
      <xdr:row>42</xdr:row>
      <xdr:rowOff>50555</xdr:rowOff>
    </xdr:to>
    <xdr:graphicFrame macro="">
      <xdr:nvGraphicFramePr>
        <xdr:cNvPr id="23" name="Diagramma 22">
          <a:extLst>
            <a:ext uri="{FF2B5EF4-FFF2-40B4-BE49-F238E27FC236}">
              <a16:creationId xmlns:a16="http://schemas.microsoft.com/office/drawing/2014/main" id="{4F7ED770-1747-48AE-8475-A010F208EA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</xdr:col>
      <xdr:colOff>418681</xdr:colOff>
      <xdr:row>32</xdr:row>
      <xdr:rowOff>104671</xdr:rowOff>
    </xdr:from>
    <xdr:to>
      <xdr:col>12</xdr:col>
      <xdr:colOff>216458</xdr:colOff>
      <xdr:row>42</xdr:row>
      <xdr:rowOff>40088</xdr:rowOff>
    </xdr:to>
    <xdr:graphicFrame macro="">
      <xdr:nvGraphicFramePr>
        <xdr:cNvPr id="24" name="Diagramma 23">
          <a:extLst>
            <a:ext uri="{FF2B5EF4-FFF2-40B4-BE49-F238E27FC236}">
              <a16:creationId xmlns:a16="http://schemas.microsoft.com/office/drawing/2014/main" id="{9E145818-6F0C-404E-B770-9AED392B41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12</xdr:col>
      <xdr:colOff>439616</xdr:colOff>
      <xdr:row>32</xdr:row>
      <xdr:rowOff>83736</xdr:rowOff>
    </xdr:from>
    <xdr:to>
      <xdr:col>16</xdr:col>
      <xdr:colOff>237393</xdr:colOff>
      <xdr:row>42</xdr:row>
      <xdr:rowOff>19153</xdr:rowOff>
    </xdr:to>
    <xdr:graphicFrame macro="">
      <xdr:nvGraphicFramePr>
        <xdr:cNvPr id="25" name="Diagramma 24">
          <a:extLst>
            <a:ext uri="{FF2B5EF4-FFF2-40B4-BE49-F238E27FC236}">
              <a16:creationId xmlns:a16="http://schemas.microsoft.com/office/drawing/2014/main" id="{48F1827E-B043-4107-BDFB-9E1971E29F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16</xdr:col>
      <xdr:colOff>408215</xdr:colOff>
      <xdr:row>32</xdr:row>
      <xdr:rowOff>62801</xdr:rowOff>
    </xdr:from>
    <xdr:to>
      <xdr:col>20</xdr:col>
      <xdr:colOff>205993</xdr:colOff>
      <xdr:row>41</xdr:row>
      <xdr:rowOff>186625</xdr:rowOff>
    </xdr:to>
    <xdr:graphicFrame macro="">
      <xdr:nvGraphicFramePr>
        <xdr:cNvPr id="27" name="Diagramma 26">
          <a:extLst>
            <a:ext uri="{FF2B5EF4-FFF2-40B4-BE49-F238E27FC236}">
              <a16:creationId xmlns:a16="http://schemas.microsoft.com/office/drawing/2014/main" id="{EF42BE65-C5F6-413C-828D-B30303A9DC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0</xdr:row>
      <xdr:rowOff>76201</xdr:rowOff>
    </xdr:from>
    <xdr:to>
      <xdr:col>3</xdr:col>
      <xdr:colOff>342900</xdr:colOff>
      <xdr:row>9</xdr:row>
      <xdr:rowOff>76201</xdr:rowOff>
    </xdr:to>
    <xdr:graphicFrame macro="">
      <xdr:nvGraphicFramePr>
        <xdr:cNvPr id="2" name="Diagramma 1">
          <a:extLst>
            <a:ext uri="{FF2B5EF4-FFF2-40B4-BE49-F238E27FC236}">
              <a16:creationId xmlns:a16="http://schemas.microsoft.com/office/drawing/2014/main" id="{B12050C9-AD76-4D00-AEB3-0A81E6719C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390525</xdr:colOff>
      <xdr:row>0</xdr:row>
      <xdr:rowOff>66675</xdr:rowOff>
    </xdr:from>
    <xdr:to>
      <xdr:col>6</xdr:col>
      <xdr:colOff>581025</xdr:colOff>
      <xdr:row>9</xdr:row>
      <xdr:rowOff>76200</xdr:rowOff>
    </xdr:to>
    <xdr:graphicFrame macro="">
      <xdr:nvGraphicFramePr>
        <xdr:cNvPr id="4" name="Diagramma 3">
          <a:extLst>
            <a:ext uri="{FF2B5EF4-FFF2-40B4-BE49-F238E27FC236}">
              <a16:creationId xmlns:a16="http://schemas.microsoft.com/office/drawing/2014/main" id="{48B08E92-3275-440E-B17D-F7268412FC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28575</xdr:colOff>
      <xdr:row>0</xdr:row>
      <xdr:rowOff>95250</xdr:rowOff>
    </xdr:from>
    <xdr:to>
      <xdr:col>10</xdr:col>
      <xdr:colOff>228600</xdr:colOff>
      <xdr:row>9</xdr:row>
      <xdr:rowOff>61913</xdr:rowOff>
    </xdr:to>
    <xdr:graphicFrame macro="">
      <xdr:nvGraphicFramePr>
        <xdr:cNvPr id="5" name="Diagramma 4">
          <a:extLst>
            <a:ext uri="{FF2B5EF4-FFF2-40B4-BE49-F238E27FC236}">
              <a16:creationId xmlns:a16="http://schemas.microsoft.com/office/drawing/2014/main" id="{9276D6AD-1233-4793-8605-07368B6CA6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304800</xdr:colOff>
      <xdr:row>0</xdr:row>
      <xdr:rowOff>95250</xdr:rowOff>
    </xdr:from>
    <xdr:to>
      <xdr:col>13</xdr:col>
      <xdr:colOff>504825</xdr:colOff>
      <xdr:row>9</xdr:row>
      <xdr:rowOff>61913</xdr:rowOff>
    </xdr:to>
    <xdr:graphicFrame macro="">
      <xdr:nvGraphicFramePr>
        <xdr:cNvPr id="6" name="Diagramma 5">
          <a:extLst>
            <a:ext uri="{FF2B5EF4-FFF2-40B4-BE49-F238E27FC236}">
              <a16:creationId xmlns:a16="http://schemas.microsoft.com/office/drawing/2014/main" id="{119069D6-8571-4ECF-83E4-724C3CE4BD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552450</xdr:colOff>
      <xdr:row>0</xdr:row>
      <xdr:rowOff>85725</xdr:rowOff>
    </xdr:from>
    <xdr:to>
      <xdr:col>17</xdr:col>
      <xdr:colOff>142875</xdr:colOff>
      <xdr:row>9</xdr:row>
      <xdr:rowOff>52388</xdr:rowOff>
    </xdr:to>
    <xdr:graphicFrame macro="">
      <xdr:nvGraphicFramePr>
        <xdr:cNvPr id="7" name="Diagramma 6">
          <a:extLst>
            <a:ext uri="{FF2B5EF4-FFF2-40B4-BE49-F238E27FC236}">
              <a16:creationId xmlns:a16="http://schemas.microsoft.com/office/drawing/2014/main" id="{860E1ADC-4B8B-49EE-95C0-CFC06D9A5C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152400</xdr:colOff>
      <xdr:row>9</xdr:row>
      <xdr:rowOff>123825</xdr:rowOff>
    </xdr:from>
    <xdr:to>
      <xdr:col>3</xdr:col>
      <xdr:colOff>352425</xdr:colOff>
      <xdr:row>18</xdr:row>
      <xdr:rowOff>90488</xdr:rowOff>
    </xdr:to>
    <xdr:graphicFrame macro="">
      <xdr:nvGraphicFramePr>
        <xdr:cNvPr id="8" name="Diagramma 7">
          <a:extLst>
            <a:ext uri="{FF2B5EF4-FFF2-40B4-BE49-F238E27FC236}">
              <a16:creationId xmlns:a16="http://schemas.microsoft.com/office/drawing/2014/main" id="{74FB8DC4-2BE7-488C-8010-DA194DB9C3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400050</xdr:colOff>
      <xdr:row>9</xdr:row>
      <xdr:rowOff>123825</xdr:rowOff>
    </xdr:from>
    <xdr:to>
      <xdr:col>6</xdr:col>
      <xdr:colOff>600075</xdr:colOff>
      <xdr:row>18</xdr:row>
      <xdr:rowOff>90488</xdr:rowOff>
    </xdr:to>
    <xdr:graphicFrame macro="">
      <xdr:nvGraphicFramePr>
        <xdr:cNvPr id="9" name="Diagramma 8">
          <a:extLst>
            <a:ext uri="{FF2B5EF4-FFF2-40B4-BE49-F238E27FC236}">
              <a16:creationId xmlns:a16="http://schemas.microsoft.com/office/drawing/2014/main" id="{3A720E11-D98E-448D-BCE4-DEA24D9CDF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57150</xdr:colOff>
      <xdr:row>9</xdr:row>
      <xdr:rowOff>123825</xdr:rowOff>
    </xdr:from>
    <xdr:to>
      <xdr:col>10</xdr:col>
      <xdr:colOff>257175</xdr:colOff>
      <xdr:row>18</xdr:row>
      <xdr:rowOff>90488</xdr:rowOff>
    </xdr:to>
    <xdr:graphicFrame macro="">
      <xdr:nvGraphicFramePr>
        <xdr:cNvPr id="10" name="Diagramma 9">
          <a:extLst>
            <a:ext uri="{FF2B5EF4-FFF2-40B4-BE49-F238E27FC236}">
              <a16:creationId xmlns:a16="http://schemas.microsoft.com/office/drawing/2014/main" id="{D6787D92-71CC-4F11-B3AC-1125DD9792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409575</xdr:colOff>
      <xdr:row>9</xdr:row>
      <xdr:rowOff>133350</xdr:rowOff>
    </xdr:from>
    <xdr:to>
      <xdr:col>14</xdr:col>
      <xdr:colOff>0</xdr:colOff>
      <xdr:row>18</xdr:row>
      <xdr:rowOff>100013</xdr:rowOff>
    </xdr:to>
    <xdr:graphicFrame macro="">
      <xdr:nvGraphicFramePr>
        <xdr:cNvPr id="11" name="Diagramma 10">
          <a:extLst>
            <a:ext uri="{FF2B5EF4-FFF2-40B4-BE49-F238E27FC236}">
              <a16:creationId xmlns:a16="http://schemas.microsoft.com/office/drawing/2014/main" id="{F993F8A8-E2A4-45B4-8B7F-4694F5B94D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</xdr:col>
      <xdr:colOff>47625</xdr:colOff>
      <xdr:row>9</xdr:row>
      <xdr:rowOff>133350</xdr:rowOff>
    </xdr:from>
    <xdr:to>
      <xdr:col>17</xdr:col>
      <xdr:colOff>247650</xdr:colOff>
      <xdr:row>18</xdr:row>
      <xdr:rowOff>100013</xdr:rowOff>
    </xdr:to>
    <xdr:graphicFrame macro="">
      <xdr:nvGraphicFramePr>
        <xdr:cNvPr id="12" name="Diagramma 11">
          <a:extLst>
            <a:ext uri="{FF2B5EF4-FFF2-40B4-BE49-F238E27FC236}">
              <a16:creationId xmlns:a16="http://schemas.microsoft.com/office/drawing/2014/main" id="{3B64A3B7-54F3-4B54-A73B-4ECF4B3C0E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152400</xdr:colOff>
      <xdr:row>18</xdr:row>
      <xdr:rowOff>123825</xdr:rowOff>
    </xdr:from>
    <xdr:to>
      <xdr:col>3</xdr:col>
      <xdr:colOff>352425</xdr:colOff>
      <xdr:row>27</xdr:row>
      <xdr:rowOff>90488</xdr:rowOff>
    </xdr:to>
    <xdr:graphicFrame macro="">
      <xdr:nvGraphicFramePr>
        <xdr:cNvPr id="13" name="Diagramma 12">
          <a:extLst>
            <a:ext uri="{FF2B5EF4-FFF2-40B4-BE49-F238E27FC236}">
              <a16:creationId xmlns:a16="http://schemas.microsoft.com/office/drawing/2014/main" id="{13045B47-24E0-4CB1-9013-07509C5925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</xdr:col>
      <xdr:colOff>438150</xdr:colOff>
      <xdr:row>18</xdr:row>
      <xdr:rowOff>152400</xdr:rowOff>
    </xdr:from>
    <xdr:to>
      <xdr:col>7</xdr:col>
      <xdr:colOff>28575</xdr:colOff>
      <xdr:row>27</xdr:row>
      <xdr:rowOff>119063</xdr:rowOff>
    </xdr:to>
    <xdr:graphicFrame macro="">
      <xdr:nvGraphicFramePr>
        <xdr:cNvPr id="14" name="Diagramma 13">
          <a:extLst>
            <a:ext uri="{FF2B5EF4-FFF2-40B4-BE49-F238E27FC236}">
              <a16:creationId xmlns:a16="http://schemas.microsoft.com/office/drawing/2014/main" id="{5D1091B2-204D-4EBB-984A-3DF1999A0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95250</xdr:colOff>
      <xdr:row>18</xdr:row>
      <xdr:rowOff>161925</xdr:rowOff>
    </xdr:from>
    <xdr:to>
      <xdr:col>10</xdr:col>
      <xdr:colOff>295275</xdr:colOff>
      <xdr:row>27</xdr:row>
      <xdr:rowOff>128588</xdr:rowOff>
    </xdr:to>
    <xdr:graphicFrame macro="">
      <xdr:nvGraphicFramePr>
        <xdr:cNvPr id="15" name="Diagramma 14">
          <a:extLst>
            <a:ext uri="{FF2B5EF4-FFF2-40B4-BE49-F238E27FC236}">
              <a16:creationId xmlns:a16="http://schemas.microsoft.com/office/drawing/2014/main" id="{5316AC0C-54A8-4761-ACFC-B19A986C95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</xdr:col>
      <xdr:colOff>390525</xdr:colOff>
      <xdr:row>18</xdr:row>
      <xdr:rowOff>161925</xdr:rowOff>
    </xdr:from>
    <xdr:to>
      <xdr:col>13</xdr:col>
      <xdr:colOff>590550</xdr:colOff>
      <xdr:row>27</xdr:row>
      <xdr:rowOff>128588</xdr:rowOff>
    </xdr:to>
    <xdr:graphicFrame macro="">
      <xdr:nvGraphicFramePr>
        <xdr:cNvPr id="16" name="Diagramma 15">
          <a:extLst>
            <a:ext uri="{FF2B5EF4-FFF2-40B4-BE49-F238E27FC236}">
              <a16:creationId xmlns:a16="http://schemas.microsoft.com/office/drawing/2014/main" id="{7CF74AE4-2211-4F71-BDF0-C676845855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14</xdr:col>
      <xdr:colOff>47625</xdr:colOff>
      <xdr:row>18</xdr:row>
      <xdr:rowOff>171450</xdr:rowOff>
    </xdr:from>
    <xdr:to>
      <xdr:col>17</xdr:col>
      <xdr:colOff>247650</xdr:colOff>
      <xdr:row>27</xdr:row>
      <xdr:rowOff>138113</xdr:rowOff>
    </xdr:to>
    <xdr:graphicFrame macro="">
      <xdr:nvGraphicFramePr>
        <xdr:cNvPr id="17" name="Diagramma 16">
          <a:extLst>
            <a:ext uri="{FF2B5EF4-FFF2-40B4-BE49-F238E27FC236}">
              <a16:creationId xmlns:a16="http://schemas.microsoft.com/office/drawing/2014/main" id="{CDEF9AB1-37BD-402F-90CD-0DF1768081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142875</xdr:colOff>
      <xdr:row>27</xdr:row>
      <xdr:rowOff>152400</xdr:rowOff>
    </xdr:from>
    <xdr:to>
      <xdr:col>3</xdr:col>
      <xdr:colOff>342900</xdr:colOff>
      <xdr:row>36</xdr:row>
      <xdr:rowOff>119063</xdr:rowOff>
    </xdr:to>
    <xdr:graphicFrame macro="">
      <xdr:nvGraphicFramePr>
        <xdr:cNvPr id="18" name="Diagramma 17">
          <a:extLst>
            <a:ext uri="{FF2B5EF4-FFF2-40B4-BE49-F238E27FC236}">
              <a16:creationId xmlns:a16="http://schemas.microsoft.com/office/drawing/2014/main" id="{468E4555-5ABA-47A8-B040-F736ED7A9D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</xdr:col>
      <xdr:colOff>447675</xdr:colOff>
      <xdr:row>27</xdr:row>
      <xdr:rowOff>171450</xdr:rowOff>
    </xdr:from>
    <xdr:to>
      <xdr:col>7</xdr:col>
      <xdr:colOff>38100</xdr:colOff>
      <xdr:row>36</xdr:row>
      <xdr:rowOff>138113</xdr:rowOff>
    </xdr:to>
    <xdr:graphicFrame macro="">
      <xdr:nvGraphicFramePr>
        <xdr:cNvPr id="19" name="Diagramma 18">
          <a:extLst>
            <a:ext uri="{FF2B5EF4-FFF2-40B4-BE49-F238E27FC236}">
              <a16:creationId xmlns:a16="http://schemas.microsoft.com/office/drawing/2014/main" id="{D930E6F3-A1AB-44C9-AFAE-6368509AFB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114300</xdr:colOff>
      <xdr:row>27</xdr:row>
      <xdr:rowOff>180975</xdr:rowOff>
    </xdr:from>
    <xdr:to>
      <xdr:col>10</xdr:col>
      <xdr:colOff>314325</xdr:colOff>
      <xdr:row>36</xdr:row>
      <xdr:rowOff>147638</xdr:rowOff>
    </xdr:to>
    <xdr:graphicFrame macro="">
      <xdr:nvGraphicFramePr>
        <xdr:cNvPr id="20" name="Diagramma 19">
          <a:extLst>
            <a:ext uri="{FF2B5EF4-FFF2-40B4-BE49-F238E27FC236}">
              <a16:creationId xmlns:a16="http://schemas.microsoft.com/office/drawing/2014/main" id="{B660BF9C-0AAC-4583-B00C-FFD5CF7C1A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10</xdr:col>
      <xdr:colOff>381000</xdr:colOff>
      <xdr:row>28</xdr:row>
      <xdr:rowOff>0</xdr:rowOff>
    </xdr:from>
    <xdr:to>
      <xdr:col>13</xdr:col>
      <xdr:colOff>581025</xdr:colOff>
      <xdr:row>36</xdr:row>
      <xdr:rowOff>157163</xdr:rowOff>
    </xdr:to>
    <xdr:graphicFrame macro="">
      <xdr:nvGraphicFramePr>
        <xdr:cNvPr id="21" name="Diagramma 20">
          <a:extLst>
            <a:ext uri="{FF2B5EF4-FFF2-40B4-BE49-F238E27FC236}">
              <a16:creationId xmlns:a16="http://schemas.microsoft.com/office/drawing/2014/main" id="{A73CDCDB-3502-4099-B025-5D2FE2D173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14</xdr:col>
      <xdr:colOff>38100</xdr:colOff>
      <xdr:row>27</xdr:row>
      <xdr:rowOff>180975</xdr:rowOff>
    </xdr:from>
    <xdr:to>
      <xdr:col>17</xdr:col>
      <xdr:colOff>238125</xdr:colOff>
      <xdr:row>36</xdr:row>
      <xdr:rowOff>147638</xdr:rowOff>
    </xdr:to>
    <xdr:graphicFrame macro="">
      <xdr:nvGraphicFramePr>
        <xdr:cNvPr id="22" name="Diagramma 21">
          <a:extLst>
            <a:ext uri="{FF2B5EF4-FFF2-40B4-BE49-F238E27FC236}">
              <a16:creationId xmlns:a16="http://schemas.microsoft.com/office/drawing/2014/main" id="{A98CDBCE-AED8-4F4F-AACC-11B8DF8113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dizains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D2E9B3-6D4F-4E01-9358-65C51B6C25BD}">
  <dimension ref="A1:Q21"/>
  <sheetViews>
    <sheetView zoomScale="80" zoomScaleNormal="80" workbookViewId="0">
      <selection activeCell="P23" sqref="P23"/>
    </sheetView>
  </sheetViews>
  <sheetFormatPr defaultRowHeight="15" x14ac:dyDescent="0.25"/>
  <cols>
    <col min="2" max="2" width="14.5703125" customWidth="1"/>
    <col min="3" max="3" width="10.28515625" customWidth="1"/>
    <col min="11" max="11" width="0" hidden="1" customWidth="1"/>
  </cols>
  <sheetData>
    <row r="1" spans="1:17" s="1" customFormat="1" x14ac:dyDescent="0.25">
      <c r="A1" s="9" t="s">
        <v>0</v>
      </c>
      <c r="B1" s="9" t="s">
        <v>1</v>
      </c>
      <c r="C1" s="9" t="s">
        <v>2</v>
      </c>
      <c r="D1" s="1" t="s">
        <v>3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L1" s="1" t="s">
        <v>5</v>
      </c>
      <c r="M1" s="1" t="s">
        <v>6</v>
      </c>
      <c r="N1" s="1" t="s">
        <v>7</v>
      </c>
      <c r="O1" s="1" t="s">
        <v>8</v>
      </c>
      <c r="P1" s="1" t="s">
        <v>9</v>
      </c>
      <c r="Q1" s="1" t="s">
        <v>10</v>
      </c>
    </row>
    <row r="2" spans="1:17" x14ac:dyDescent="0.25">
      <c r="A2" s="7">
        <v>78</v>
      </c>
      <c r="B2" s="7">
        <v>59</v>
      </c>
      <c r="C2" s="7">
        <v>38</v>
      </c>
      <c r="D2" t="s">
        <v>4</v>
      </c>
      <c r="E2" t="s">
        <v>11</v>
      </c>
      <c r="F2" t="s">
        <v>12</v>
      </c>
      <c r="G2" t="s">
        <v>13</v>
      </c>
      <c r="H2" t="s">
        <v>14</v>
      </c>
      <c r="I2" t="s">
        <v>15</v>
      </c>
      <c r="J2" s="2" t="s">
        <v>16</v>
      </c>
      <c r="L2">
        <f>A2-18</f>
        <v>60</v>
      </c>
      <c r="M2">
        <f>A2+18</f>
        <v>96</v>
      </c>
      <c r="N2">
        <f>B2-25</f>
        <v>34</v>
      </c>
      <c r="O2">
        <f>B2+25</f>
        <v>84</v>
      </c>
      <c r="P2">
        <f>C2-5</f>
        <v>33</v>
      </c>
      <c r="Q2">
        <f>C2+5</f>
        <v>43</v>
      </c>
    </row>
    <row r="3" spans="1:17" x14ac:dyDescent="0.25">
      <c r="A3" s="7">
        <v>92</v>
      </c>
      <c r="B3" s="7">
        <v>25</v>
      </c>
      <c r="C3" s="7">
        <v>51</v>
      </c>
      <c r="D3" t="s">
        <v>17</v>
      </c>
      <c r="E3" t="s">
        <v>35</v>
      </c>
      <c r="F3" t="s">
        <v>36</v>
      </c>
      <c r="G3" t="s">
        <v>37</v>
      </c>
      <c r="H3" t="s">
        <v>38</v>
      </c>
      <c r="I3" s="2" t="s">
        <v>39</v>
      </c>
      <c r="J3" t="s">
        <v>40</v>
      </c>
      <c r="L3">
        <f t="shared" ref="L3:L20" si="0">A3-18</f>
        <v>74</v>
      </c>
      <c r="M3">
        <f t="shared" ref="M3:M21" si="1">A3+18</f>
        <v>110</v>
      </c>
      <c r="N3">
        <f t="shared" ref="N3:N21" si="2">B3-25</f>
        <v>0</v>
      </c>
      <c r="O3">
        <f t="shared" ref="O3:O21" si="3">B3+25</f>
        <v>50</v>
      </c>
      <c r="P3">
        <f t="shared" ref="P3:P21" si="4">C3-5</f>
        <v>46</v>
      </c>
      <c r="Q3">
        <f t="shared" ref="Q3:Q21" si="5">C3+5</f>
        <v>56</v>
      </c>
    </row>
    <row r="4" spans="1:17" x14ac:dyDescent="0.25">
      <c r="A4" s="7">
        <v>47</v>
      </c>
      <c r="B4" s="7">
        <v>60</v>
      </c>
      <c r="C4" s="7">
        <v>52</v>
      </c>
      <c r="D4" t="s">
        <v>18</v>
      </c>
      <c r="E4" t="s">
        <v>41</v>
      </c>
      <c r="F4" t="s">
        <v>42</v>
      </c>
      <c r="G4" t="s">
        <v>43</v>
      </c>
      <c r="H4" s="3" t="s">
        <v>44</v>
      </c>
      <c r="I4" s="2" t="s">
        <v>45</v>
      </c>
      <c r="J4" t="s">
        <v>46</v>
      </c>
      <c r="L4">
        <f t="shared" si="0"/>
        <v>29</v>
      </c>
      <c r="M4">
        <f t="shared" si="1"/>
        <v>65</v>
      </c>
      <c r="N4">
        <f t="shared" si="2"/>
        <v>35</v>
      </c>
      <c r="O4">
        <f t="shared" si="3"/>
        <v>85</v>
      </c>
      <c r="P4">
        <f t="shared" si="4"/>
        <v>47</v>
      </c>
      <c r="Q4">
        <f t="shared" si="5"/>
        <v>57</v>
      </c>
    </row>
    <row r="5" spans="1:17" x14ac:dyDescent="0.25">
      <c r="A5" s="7">
        <v>211</v>
      </c>
      <c r="B5" s="7">
        <v>63</v>
      </c>
      <c r="C5" s="7">
        <v>24</v>
      </c>
      <c r="D5" t="s">
        <v>19</v>
      </c>
      <c r="E5" t="s">
        <v>47</v>
      </c>
      <c r="F5" t="s">
        <v>48</v>
      </c>
      <c r="G5" t="s">
        <v>49</v>
      </c>
      <c r="H5" s="2" t="s">
        <v>50</v>
      </c>
      <c r="I5" t="s">
        <v>51</v>
      </c>
      <c r="J5" t="s">
        <v>52</v>
      </c>
      <c r="L5">
        <f t="shared" si="0"/>
        <v>193</v>
      </c>
      <c r="M5">
        <f t="shared" si="1"/>
        <v>229</v>
      </c>
      <c r="N5">
        <f t="shared" si="2"/>
        <v>38</v>
      </c>
      <c r="O5">
        <f t="shared" si="3"/>
        <v>88</v>
      </c>
      <c r="P5">
        <f t="shared" si="4"/>
        <v>19</v>
      </c>
      <c r="Q5">
        <f t="shared" si="5"/>
        <v>29</v>
      </c>
    </row>
    <row r="6" spans="1:17" x14ac:dyDescent="0.25">
      <c r="A6" s="7">
        <v>270</v>
      </c>
      <c r="B6" s="7">
        <v>59</v>
      </c>
      <c r="C6" s="7">
        <v>70</v>
      </c>
      <c r="D6" t="s">
        <v>20</v>
      </c>
      <c r="E6" t="s">
        <v>85</v>
      </c>
      <c r="F6" t="s">
        <v>86</v>
      </c>
      <c r="G6" t="s">
        <v>87</v>
      </c>
      <c r="H6" t="s">
        <v>88</v>
      </c>
      <c r="I6" s="2" t="s">
        <v>53</v>
      </c>
      <c r="J6" s="3" t="s">
        <v>54</v>
      </c>
      <c r="L6">
        <f t="shared" si="0"/>
        <v>252</v>
      </c>
      <c r="M6">
        <f t="shared" si="1"/>
        <v>288</v>
      </c>
      <c r="N6">
        <f t="shared" si="2"/>
        <v>34</v>
      </c>
      <c r="O6">
        <f t="shared" si="3"/>
        <v>84</v>
      </c>
      <c r="P6">
        <f t="shared" si="4"/>
        <v>65</v>
      </c>
      <c r="Q6">
        <f t="shared" si="5"/>
        <v>75</v>
      </c>
    </row>
    <row r="7" spans="1:17" x14ac:dyDescent="0.25">
      <c r="A7" s="7">
        <v>276</v>
      </c>
      <c r="B7" s="7">
        <v>59</v>
      </c>
      <c r="C7" s="7">
        <v>90</v>
      </c>
      <c r="D7" t="s">
        <v>21</v>
      </c>
      <c r="E7" t="s">
        <v>89</v>
      </c>
      <c r="F7" t="s">
        <v>90</v>
      </c>
      <c r="G7" t="s">
        <v>91</v>
      </c>
      <c r="H7" s="2" t="s">
        <v>92</v>
      </c>
      <c r="I7" t="s">
        <v>55</v>
      </c>
      <c r="J7" t="s">
        <v>56</v>
      </c>
      <c r="L7">
        <f t="shared" si="0"/>
        <v>258</v>
      </c>
      <c r="M7">
        <f t="shared" si="1"/>
        <v>294</v>
      </c>
      <c r="N7">
        <f t="shared" si="2"/>
        <v>34</v>
      </c>
      <c r="O7">
        <f t="shared" si="3"/>
        <v>84</v>
      </c>
      <c r="P7">
        <f t="shared" si="4"/>
        <v>85</v>
      </c>
      <c r="Q7">
        <f t="shared" si="5"/>
        <v>95</v>
      </c>
    </row>
    <row r="8" spans="1:17" x14ac:dyDescent="0.25">
      <c r="A8" s="7">
        <v>62</v>
      </c>
      <c r="B8" s="7">
        <v>67</v>
      </c>
      <c r="C8" s="7">
        <v>54</v>
      </c>
      <c r="D8" t="s">
        <v>22</v>
      </c>
      <c r="E8" t="s">
        <v>93</v>
      </c>
      <c r="F8" t="s">
        <v>94</v>
      </c>
      <c r="G8" t="s">
        <v>95</v>
      </c>
      <c r="H8" t="s">
        <v>96</v>
      </c>
      <c r="I8" s="2" t="s">
        <v>57</v>
      </c>
      <c r="J8" t="s">
        <v>58</v>
      </c>
      <c r="L8">
        <f t="shared" si="0"/>
        <v>44</v>
      </c>
      <c r="M8">
        <f t="shared" si="1"/>
        <v>80</v>
      </c>
      <c r="N8">
        <f t="shared" si="2"/>
        <v>42</v>
      </c>
      <c r="O8">
        <f t="shared" si="3"/>
        <v>92</v>
      </c>
      <c r="P8">
        <f t="shared" si="4"/>
        <v>49</v>
      </c>
      <c r="Q8">
        <f t="shared" si="5"/>
        <v>59</v>
      </c>
    </row>
    <row r="9" spans="1:17" x14ac:dyDescent="0.25">
      <c r="A9" s="7">
        <v>228</v>
      </c>
      <c r="B9" s="7">
        <v>61</v>
      </c>
      <c r="C9" s="7">
        <v>56</v>
      </c>
      <c r="D9" t="s">
        <v>23</v>
      </c>
      <c r="E9" t="s">
        <v>97</v>
      </c>
      <c r="F9" t="s">
        <v>98</v>
      </c>
      <c r="G9" t="s">
        <v>99</v>
      </c>
      <c r="H9" t="s">
        <v>100</v>
      </c>
      <c r="I9" t="s">
        <v>59</v>
      </c>
      <c r="J9" s="2" t="s">
        <v>60</v>
      </c>
      <c r="L9">
        <f t="shared" si="0"/>
        <v>210</v>
      </c>
      <c r="M9">
        <f t="shared" si="1"/>
        <v>246</v>
      </c>
      <c r="N9">
        <f t="shared" si="2"/>
        <v>36</v>
      </c>
      <c r="O9">
        <f t="shared" si="3"/>
        <v>86</v>
      </c>
      <c r="P9">
        <f t="shared" si="4"/>
        <v>51</v>
      </c>
      <c r="Q9">
        <f t="shared" si="5"/>
        <v>61</v>
      </c>
    </row>
    <row r="10" spans="1:17" x14ac:dyDescent="0.25">
      <c r="A10" s="7">
        <v>146</v>
      </c>
      <c r="B10" s="7">
        <v>51</v>
      </c>
      <c r="C10" s="7">
        <v>58</v>
      </c>
      <c r="D10" t="s">
        <v>24</v>
      </c>
      <c r="E10" t="s">
        <v>101</v>
      </c>
      <c r="F10" t="s">
        <v>102</v>
      </c>
      <c r="G10" t="s">
        <v>103</v>
      </c>
      <c r="H10" t="s">
        <v>104</v>
      </c>
      <c r="I10" t="s">
        <v>61</v>
      </c>
      <c r="J10" s="2" t="s">
        <v>62</v>
      </c>
      <c r="L10">
        <f t="shared" si="0"/>
        <v>128</v>
      </c>
      <c r="M10">
        <f t="shared" si="1"/>
        <v>164</v>
      </c>
      <c r="N10">
        <f t="shared" si="2"/>
        <v>26</v>
      </c>
      <c r="O10">
        <f t="shared" si="3"/>
        <v>76</v>
      </c>
      <c r="P10">
        <f t="shared" si="4"/>
        <v>53</v>
      </c>
      <c r="Q10">
        <f t="shared" si="5"/>
        <v>63</v>
      </c>
    </row>
    <row r="11" spans="1:17" x14ac:dyDescent="0.25">
      <c r="A11" s="7">
        <v>104</v>
      </c>
      <c r="B11" s="7">
        <v>30</v>
      </c>
      <c r="C11" s="7">
        <v>78</v>
      </c>
      <c r="D11" t="s">
        <v>25</v>
      </c>
      <c r="E11" t="s">
        <v>105</v>
      </c>
      <c r="F11" s="2" t="s">
        <v>106</v>
      </c>
      <c r="G11" t="s">
        <v>107</v>
      </c>
      <c r="H11" t="s">
        <v>108</v>
      </c>
      <c r="I11" t="s">
        <v>63</v>
      </c>
      <c r="J11" t="s">
        <v>64</v>
      </c>
      <c r="L11">
        <f t="shared" si="0"/>
        <v>86</v>
      </c>
      <c r="M11">
        <f t="shared" si="1"/>
        <v>122</v>
      </c>
      <c r="N11">
        <f t="shared" si="2"/>
        <v>5</v>
      </c>
      <c r="O11">
        <f t="shared" si="3"/>
        <v>55</v>
      </c>
      <c r="P11">
        <f t="shared" si="4"/>
        <v>73</v>
      </c>
      <c r="Q11">
        <f t="shared" si="5"/>
        <v>83</v>
      </c>
    </row>
    <row r="12" spans="1:17" x14ac:dyDescent="0.25">
      <c r="A12" s="7">
        <v>58</v>
      </c>
      <c r="B12" s="7">
        <v>61</v>
      </c>
      <c r="C12" s="7">
        <v>33</v>
      </c>
      <c r="D12" t="s">
        <v>26</v>
      </c>
      <c r="E12" t="s">
        <v>109</v>
      </c>
      <c r="F12" t="s">
        <v>110</v>
      </c>
      <c r="G12" t="s">
        <v>111</v>
      </c>
      <c r="H12" s="2" t="s">
        <v>112</v>
      </c>
      <c r="I12" t="s">
        <v>65</v>
      </c>
      <c r="J12" t="s">
        <v>66</v>
      </c>
      <c r="L12">
        <f t="shared" si="0"/>
        <v>40</v>
      </c>
      <c r="M12">
        <f t="shared" si="1"/>
        <v>76</v>
      </c>
      <c r="N12">
        <f t="shared" si="2"/>
        <v>36</v>
      </c>
      <c r="O12">
        <f t="shared" si="3"/>
        <v>86</v>
      </c>
      <c r="P12">
        <f t="shared" si="4"/>
        <v>28</v>
      </c>
      <c r="Q12">
        <f t="shared" si="5"/>
        <v>38</v>
      </c>
    </row>
    <row r="13" spans="1:17" x14ac:dyDescent="0.25">
      <c r="A13" s="7">
        <v>242</v>
      </c>
      <c r="B13" s="7">
        <v>29</v>
      </c>
      <c r="C13" s="7">
        <v>46</v>
      </c>
      <c r="D13" t="s">
        <v>27</v>
      </c>
      <c r="E13" t="s">
        <v>113</v>
      </c>
      <c r="F13" t="s">
        <v>114</v>
      </c>
      <c r="G13" t="s">
        <v>115</v>
      </c>
      <c r="H13" t="s">
        <v>116</v>
      </c>
      <c r="I13" t="s">
        <v>67</v>
      </c>
      <c r="J13" s="2" t="s">
        <v>68</v>
      </c>
      <c r="L13">
        <f t="shared" si="0"/>
        <v>224</v>
      </c>
      <c r="M13">
        <f t="shared" si="1"/>
        <v>260</v>
      </c>
      <c r="N13">
        <f t="shared" si="2"/>
        <v>4</v>
      </c>
      <c r="O13">
        <f t="shared" si="3"/>
        <v>54</v>
      </c>
      <c r="P13">
        <f t="shared" si="4"/>
        <v>41</v>
      </c>
      <c r="Q13">
        <f t="shared" si="5"/>
        <v>51</v>
      </c>
    </row>
    <row r="14" spans="1:17" x14ac:dyDescent="0.25">
      <c r="A14" s="7">
        <v>70</v>
      </c>
      <c r="B14" s="7">
        <v>27</v>
      </c>
      <c r="C14" s="7">
        <v>12</v>
      </c>
      <c r="D14" t="s">
        <v>28</v>
      </c>
      <c r="E14" t="s">
        <v>117</v>
      </c>
      <c r="F14" t="s">
        <v>118</v>
      </c>
      <c r="G14" t="s">
        <v>119</v>
      </c>
      <c r="H14" t="s">
        <v>120</v>
      </c>
      <c r="I14" s="2" t="s">
        <v>69</v>
      </c>
      <c r="J14" t="s">
        <v>70</v>
      </c>
      <c r="L14">
        <f t="shared" si="0"/>
        <v>52</v>
      </c>
      <c r="M14">
        <f t="shared" si="1"/>
        <v>88</v>
      </c>
      <c r="N14">
        <f t="shared" si="2"/>
        <v>2</v>
      </c>
      <c r="O14">
        <f t="shared" si="3"/>
        <v>52</v>
      </c>
      <c r="P14">
        <f t="shared" si="4"/>
        <v>7</v>
      </c>
      <c r="Q14">
        <f t="shared" si="5"/>
        <v>17</v>
      </c>
    </row>
    <row r="15" spans="1:17" x14ac:dyDescent="0.25">
      <c r="A15" s="7">
        <v>98</v>
      </c>
      <c r="B15" s="7">
        <v>61</v>
      </c>
      <c r="C15" s="7">
        <v>36</v>
      </c>
      <c r="D15" t="s">
        <v>29</v>
      </c>
      <c r="E15" t="s">
        <v>121</v>
      </c>
      <c r="F15" t="s">
        <v>122</v>
      </c>
      <c r="G15" t="s">
        <v>123</v>
      </c>
      <c r="H15" t="s">
        <v>124</v>
      </c>
      <c r="I15" t="s">
        <v>71</v>
      </c>
      <c r="J15" s="2" t="s">
        <v>149</v>
      </c>
      <c r="L15">
        <f t="shared" si="0"/>
        <v>80</v>
      </c>
      <c r="M15">
        <f t="shared" si="1"/>
        <v>116</v>
      </c>
      <c r="N15">
        <f t="shared" si="2"/>
        <v>36</v>
      </c>
      <c r="O15">
        <f t="shared" si="3"/>
        <v>86</v>
      </c>
      <c r="P15">
        <f t="shared" si="4"/>
        <v>31</v>
      </c>
      <c r="Q15">
        <f t="shared" si="5"/>
        <v>41</v>
      </c>
    </row>
    <row r="16" spans="1:17" x14ac:dyDescent="0.25">
      <c r="A16" s="7">
        <v>255</v>
      </c>
      <c r="B16" s="7">
        <v>68</v>
      </c>
      <c r="C16" s="7">
        <v>78</v>
      </c>
      <c r="D16" t="s">
        <v>30</v>
      </c>
      <c r="E16" t="s">
        <v>125</v>
      </c>
      <c r="F16" t="s">
        <v>126</v>
      </c>
      <c r="G16" t="s">
        <v>127</v>
      </c>
      <c r="H16" s="2" t="s">
        <v>128</v>
      </c>
      <c r="I16" t="s">
        <v>72</v>
      </c>
      <c r="J16" s="2" t="s">
        <v>73</v>
      </c>
      <c r="L16">
        <f t="shared" si="0"/>
        <v>237</v>
      </c>
      <c r="M16">
        <f t="shared" si="1"/>
        <v>273</v>
      </c>
      <c r="N16">
        <f t="shared" si="2"/>
        <v>43</v>
      </c>
      <c r="O16">
        <f t="shared" si="3"/>
        <v>93</v>
      </c>
      <c r="P16">
        <f t="shared" si="4"/>
        <v>73</v>
      </c>
      <c r="Q16">
        <f t="shared" si="5"/>
        <v>83</v>
      </c>
    </row>
    <row r="17" spans="1:17" x14ac:dyDescent="0.25">
      <c r="A17" s="7">
        <v>106</v>
      </c>
      <c r="B17" s="7">
        <v>46</v>
      </c>
      <c r="C17" s="7">
        <v>22</v>
      </c>
      <c r="D17" t="s">
        <v>31</v>
      </c>
      <c r="E17" s="3" t="s">
        <v>129</v>
      </c>
      <c r="F17" s="2" t="s">
        <v>130</v>
      </c>
      <c r="G17" t="s">
        <v>133</v>
      </c>
      <c r="H17" s="3" t="s">
        <v>136</v>
      </c>
      <c r="I17" t="s">
        <v>74</v>
      </c>
      <c r="J17" t="s">
        <v>75</v>
      </c>
      <c r="L17">
        <f t="shared" si="0"/>
        <v>88</v>
      </c>
      <c r="M17">
        <f t="shared" si="1"/>
        <v>124</v>
      </c>
      <c r="N17">
        <f t="shared" si="2"/>
        <v>21</v>
      </c>
      <c r="O17">
        <f t="shared" si="3"/>
        <v>71</v>
      </c>
      <c r="P17">
        <f t="shared" si="4"/>
        <v>17</v>
      </c>
      <c r="Q17">
        <f t="shared" si="5"/>
        <v>27</v>
      </c>
    </row>
    <row r="18" spans="1:17" x14ac:dyDescent="0.25">
      <c r="A18" s="7">
        <v>147</v>
      </c>
      <c r="B18" s="7">
        <v>27</v>
      </c>
      <c r="C18" s="7">
        <v>50</v>
      </c>
      <c r="D18" t="s">
        <v>32</v>
      </c>
      <c r="E18" t="s">
        <v>131</v>
      </c>
      <c r="F18" t="s">
        <v>132</v>
      </c>
      <c r="G18" t="s">
        <v>134</v>
      </c>
      <c r="H18" t="s">
        <v>135</v>
      </c>
      <c r="I18" t="s">
        <v>76</v>
      </c>
      <c r="J18" s="2" t="s">
        <v>77</v>
      </c>
      <c r="L18">
        <f t="shared" si="0"/>
        <v>129</v>
      </c>
      <c r="M18">
        <f t="shared" si="1"/>
        <v>165</v>
      </c>
      <c r="N18">
        <f t="shared" si="2"/>
        <v>2</v>
      </c>
      <c r="O18">
        <f t="shared" si="3"/>
        <v>52</v>
      </c>
      <c r="P18">
        <f t="shared" si="4"/>
        <v>45</v>
      </c>
      <c r="Q18">
        <f t="shared" si="5"/>
        <v>55</v>
      </c>
    </row>
    <row r="19" spans="1:17" x14ac:dyDescent="0.25">
      <c r="A19" s="7">
        <v>298</v>
      </c>
      <c r="B19" s="7">
        <v>57</v>
      </c>
      <c r="C19" s="7">
        <v>88</v>
      </c>
      <c r="D19" t="s">
        <v>33</v>
      </c>
      <c r="E19" t="s">
        <v>137</v>
      </c>
      <c r="F19" t="s">
        <v>138</v>
      </c>
      <c r="G19" t="s">
        <v>139</v>
      </c>
      <c r="H19" s="2" t="s">
        <v>140</v>
      </c>
      <c r="I19" t="s">
        <v>78</v>
      </c>
      <c r="J19" t="s">
        <v>79</v>
      </c>
      <c r="L19">
        <f t="shared" si="0"/>
        <v>280</v>
      </c>
      <c r="M19">
        <f t="shared" si="1"/>
        <v>316</v>
      </c>
      <c r="N19">
        <f t="shared" si="2"/>
        <v>32</v>
      </c>
      <c r="O19">
        <f t="shared" si="3"/>
        <v>82</v>
      </c>
      <c r="P19">
        <f t="shared" si="4"/>
        <v>83</v>
      </c>
      <c r="Q19">
        <f t="shared" si="5"/>
        <v>93</v>
      </c>
    </row>
    <row r="20" spans="1:17" x14ac:dyDescent="0.25">
      <c r="A20" s="7">
        <v>225</v>
      </c>
      <c r="B20" s="7">
        <v>28</v>
      </c>
      <c r="C20" s="7">
        <v>75</v>
      </c>
      <c r="D20" t="s">
        <v>34</v>
      </c>
      <c r="E20" t="s">
        <v>141</v>
      </c>
      <c r="F20" t="s">
        <v>142</v>
      </c>
      <c r="G20" t="s">
        <v>143</v>
      </c>
      <c r="H20" t="s">
        <v>144</v>
      </c>
      <c r="I20" s="2" t="s">
        <v>80</v>
      </c>
      <c r="J20" t="s">
        <v>81</v>
      </c>
      <c r="L20">
        <f t="shared" si="0"/>
        <v>207</v>
      </c>
      <c r="M20">
        <f t="shared" si="1"/>
        <v>243</v>
      </c>
      <c r="N20">
        <f t="shared" si="2"/>
        <v>3</v>
      </c>
      <c r="O20">
        <f t="shared" si="3"/>
        <v>53</v>
      </c>
      <c r="P20">
        <f t="shared" si="4"/>
        <v>70</v>
      </c>
      <c r="Q20">
        <f t="shared" si="5"/>
        <v>80</v>
      </c>
    </row>
    <row r="21" spans="1:17" x14ac:dyDescent="0.25">
      <c r="A21" s="7">
        <v>6</v>
      </c>
      <c r="B21" s="7">
        <v>70</v>
      </c>
      <c r="C21" s="7">
        <v>53</v>
      </c>
      <c r="D21" t="s">
        <v>82</v>
      </c>
      <c r="E21" t="s">
        <v>145</v>
      </c>
      <c r="F21" t="s">
        <v>146</v>
      </c>
      <c r="G21" t="s">
        <v>147</v>
      </c>
      <c r="H21" t="s">
        <v>148</v>
      </c>
      <c r="I21" s="2" t="s">
        <v>83</v>
      </c>
      <c r="J21" t="s">
        <v>84</v>
      </c>
      <c r="L21">
        <v>348</v>
      </c>
      <c r="M21">
        <f t="shared" si="1"/>
        <v>24</v>
      </c>
      <c r="N21">
        <f t="shared" si="2"/>
        <v>45</v>
      </c>
      <c r="O21">
        <f t="shared" si="3"/>
        <v>95</v>
      </c>
      <c r="P21">
        <f t="shared" si="4"/>
        <v>48</v>
      </c>
      <c r="Q21">
        <f t="shared" si="5"/>
        <v>58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519A1-B084-4357-8C5D-EA0E7012B6C2}">
  <dimension ref="A1:T22"/>
  <sheetViews>
    <sheetView zoomScale="80" zoomScaleNormal="80" workbookViewId="0">
      <selection activeCell="F27" sqref="F27"/>
    </sheetView>
  </sheetViews>
  <sheetFormatPr defaultRowHeight="15" x14ac:dyDescent="0.25"/>
  <sheetData>
    <row r="1" spans="1:20" x14ac:dyDescent="0.25">
      <c r="A1" s="7"/>
      <c r="B1" s="8" t="s">
        <v>160</v>
      </c>
      <c r="C1" s="8"/>
      <c r="D1" s="8"/>
      <c r="E1" s="8"/>
      <c r="F1" s="8"/>
      <c r="G1" s="8"/>
      <c r="O1" s="8" t="s">
        <v>161</v>
      </c>
      <c r="P1" s="8"/>
      <c r="Q1" s="8"/>
      <c r="R1" s="8"/>
      <c r="S1" s="8"/>
      <c r="T1" s="8"/>
    </row>
    <row r="2" spans="1:20" ht="15.75" thickBot="1" x14ac:dyDescent="0.3">
      <c r="A2" s="12" t="s">
        <v>159</v>
      </c>
      <c r="B2" s="12" t="s">
        <v>5</v>
      </c>
      <c r="C2" s="12" t="s">
        <v>6</v>
      </c>
      <c r="D2" s="12" t="s">
        <v>7</v>
      </c>
      <c r="E2" s="12" t="s">
        <v>8</v>
      </c>
      <c r="F2" s="12" t="s">
        <v>9</v>
      </c>
      <c r="G2" s="12" t="s">
        <v>10</v>
      </c>
      <c r="H2" s="1" t="s">
        <v>5</v>
      </c>
      <c r="I2" s="1" t="s">
        <v>6</v>
      </c>
      <c r="J2" s="1" t="s">
        <v>7</v>
      </c>
      <c r="K2" s="1" t="s">
        <v>8</v>
      </c>
      <c r="L2" s="1" t="s">
        <v>9</v>
      </c>
      <c r="M2" s="1" t="s">
        <v>10</v>
      </c>
      <c r="O2" s="13" t="s">
        <v>5</v>
      </c>
      <c r="P2" s="13" t="s">
        <v>6</v>
      </c>
      <c r="Q2" s="13" t="s">
        <v>7</v>
      </c>
      <c r="R2" s="13" t="s">
        <v>8</v>
      </c>
      <c r="S2" s="13" t="s">
        <v>9</v>
      </c>
      <c r="T2" s="13" t="s">
        <v>10</v>
      </c>
    </row>
    <row r="3" spans="1:20" ht="15.75" thickTop="1" x14ac:dyDescent="0.25">
      <c r="A3" s="10" t="s">
        <v>4</v>
      </c>
      <c r="B3" s="11">
        <v>1</v>
      </c>
      <c r="C3" s="11">
        <v>3</v>
      </c>
      <c r="D3" s="11">
        <v>3</v>
      </c>
      <c r="E3" s="11">
        <v>5</v>
      </c>
      <c r="F3" s="11">
        <v>1</v>
      </c>
      <c r="G3" s="11">
        <v>11</v>
      </c>
      <c r="H3" t="s">
        <v>11</v>
      </c>
      <c r="I3" t="s">
        <v>12</v>
      </c>
      <c r="J3" t="s">
        <v>13</v>
      </c>
      <c r="K3" t="s">
        <v>14</v>
      </c>
      <c r="L3" t="s">
        <v>15</v>
      </c>
      <c r="M3" t="s">
        <v>16</v>
      </c>
      <c r="O3" s="7">
        <v>0</v>
      </c>
      <c r="P3" s="7">
        <v>2</v>
      </c>
      <c r="Q3" s="7">
        <v>0</v>
      </c>
      <c r="R3" s="7">
        <v>4.5</v>
      </c>
      <c r="S3" s="7">
        <v>7</v>
      </c>
      <c r="T3" s="7">
        <v>7.5</v>
      </c>
    </row>
    <row r="4" spans="1:20" x14ac:dyDescent="0.25">
      <c r="A4" s="9" t="s">
        <v>17</v>
      </c>
      <c r="B4" s="7">
        <v>4</v>
      </c>
      <c r="C4" s="7">
        <v>3</v>
      </c>
      <c r="D4" s="7">
        <v>0</v>
      </c>
      <c r="E4" s="7">
        <v>0</v>
      </c>
      <c r="F4" s="7">
        <v>11</v>
      </c>
      <c r="G4" s="7">
        <v>6</v>
      </c>
      <c r="H4" t="s">
        <v>35</v>
      </c>
      <c r="I4" t="s">
        <v>36</v>
      </c>
      <c r="J4" t="s">
        <v>37</v>
      </c>
      <c r="K4" t="s">
        <v>38</v>
      </c>
      <c r="L4" t="s">
        <v>39</v>
      </c>
      <c r="M4" t="s">
        <v>40</v>
      </c>
    </row>
    <row r="5" spans="1:20" x14ac:dyDescent="0.25">
      <c r="A5" s="9" t="s">
        <v>18</v>
      </c>
      <c r="B5" s="7">
        <v>1</v>
      </c>
      <c r="C5" s="7">
        <v>0</v>
      </c>
      <c r="D5" s="7">
        <v>3</v>
      </c>
      <c r="E5" s="7">
        <v>7</v>
      </c>
      <c r="F5" s="7">
        <v>9</v>
      </c>
      <c r="G5" s="7">
        <v>4</v>
      </c>
      <c r="H5" t="s">
        <v>41</v>
      </c>
      <c r="I5" t="s">
        <v>42</v>
      </c>
      <c r="J5" t="s">
        <v>43</v>
      </c>
      <c r="K5" t="s">
        <v>44</v>
      </c>
      <c r="L5" t="s">
        <v>45</v>
      </c>
      <c r="M5" t="s">
        <v>46</v>
      </c>
    </row>
    <row r="6" spans="1:20" x14ac:dyDescent="0.25">
      <c r="A6" s="9" t="s">
        <v>19</v>
      </c>
      <c r="B6" s="7">
        <v>2</v>
      </c>
      <c r="C6" s="7">
        <v>0</v>
      </c>
      <c r="D6" s="7">
        <v>2</v>
      </c>
      <c r="E6" s="7">
        <v>12</v>
      </c>
      <c r="F6" s="7">
        <v>4</v>
      </c>
      <c r="G6" s="7">
        <v>4</v>
      </c>
      <c r="H6" t="s">
        <v>47</v>
      </c>
      <c r="I6" t="s">
        <v>48</v>
      </c>
      <c r="J6" t="s">
        <v>49</v>
      </c>
      <c r="K6" t="s">
        <v>50</v>
      </c>
      <c r="L6" t="s">
        <v>51</v>
      </c>
      <c r="M6" t="s">
        <v>52</v>
      </c>
    </row>
    <row r="7" spans="1:20" x14ac:dyDescent="0.25">
      <c r="A7" s="9" t="s">
        <v>20</v>
      </c>
      <c r="B7" s="7">
        <v>0</v>
      </c>
      <c r="C7" s="7">
        <v>1</v>
      </c>
      <c r="D7" s="7">
        <v>3</v>
      </c>
      <c r="E7" s="7">
        <v>6</v>
      </c>
      <c r="F7" s="7">
        <v>8</v>
      </c>
      <c r="G7" s="7">
        <v>6</v>
      </c>
      <c r="H7" t="s">
        <v>85</v>
      </c>
      <c r="I7" t="s">
        <v>86</v>
      </c>
      <c r="J7" t="s">
        <v>87</v>
      </c>
      <c r="K7" t="s">
        <v>88</v>
      </c>
      <c r="L7" t="s">
        <v>53</v>
      </c>
      <c r="M7" t="s">
        <v>54</v>
      </c>
    </row>
    <row r="8" spans="1:20" x14ac:dyDescent="0.25">
      <c r="A8" s="9" t="s">
        <v>21</v>
      </c>
      <c r="B8" s="7">
        <v>4</v>
      </c>
      <c r="C8" s="7">
        <v>3</v>
      </c>
      <c r="D8" s="7">
        <v>3</v>
      </c>
      <c r="E8" s="7">
        <v>9</v>
      </c>
      <c r="F8" s="7">
        <v>3</v>
      </c>
      <c r="G8" s="7">
        <v>2</v>
      </c>
      <c r="H8" t="s">
        <v>89</v>
      </c>
      <c r="I8" t="s">
        <v>90</v>
      </c>
      <c r="J8" t="s">
        <v>91</v>
      </c>
      <c r="K8" t="s">
        <v>92</v>
      </c>
      <c r="L8" t="s">
        <v>55</v>
      </c>
      <c r="M8" t="s">
        <v>56</v>
      </c>
    </row>
    <row r="9" spans="1:20" x14ac:dyDescent="0.25">
      <c r="A9" s="9" t="s">
        <v>22</v>
      </c>
      <c r="B9" s="7">
        <v>2</v>
      </c>
      <c r="C9" s="7">
        <v>0</v>
      </c>
      <c r="D9" s="7">
        <v>0</v>
      </c>
      <c r="E9" s="7">
        <v>1</v>
      </c>
      <c r="F9" s="7">
        <v>14</v>
      </c>
      <c r="G9" s="7">
        <v>7</v>
      </c>
      <c r="H9" t="s">
        <v>93</v>
      </c>
      <c r="I9" t="s">
        <v>94</v>
      </c>
      <c r="J9" t="s">
        <v>95</v>
      </c>
      <c r="K9" t="s">
        <v>96</v>
      </c>
      <c r="L9" t="s">
        <v>57</v>
      </c>
      <c r="M9" t="s">
        <v>58</v>
      </c>
    </row>
    <row r="10" spans="1:20" x14ac:dyDescent="0.25">
      <c r="A10" s="9" t="s">
        <v>23</v>
      </c>
      <c r="B10" s="7">
        <v>3</v>
      </c>
      <c r="C10" s="7">
        <v>2</v>
      </c>
      <c r="D10" s="7">
        <v>0</v>
      </c>
      <c r="E10" s="7">
        <v>5</v>
      </c>
      <c r="F10" s="7">
        <v>6</v>
      </c>
      <c r="G10" s="7">
        <v>8</v>
      </c>
      <c r="H10" t="s">
        <v>97</v>
      </c>
      <c r="I10" t="s">
        <v>98</v>
      </c>
      <c r="J10" t="s">
        <v>99</v>
      </c>
      <c r="K10" t="s">
        <v>100</v>
      </c>
      <c r="L10" t="s">
        <v>59</v>
      </c>
      <c r="M10" t="s">
        <v>60</v>
      </c>
    </row>
    <row r="11" spans="1:20" x14ac:dyDescent="0.25">
      <c r="A11" s="9" t="s">
        <v>24</v>
      </c>
      <c r="B11" s="7">
        <v>3</v>
      </c>
      <c r="C11" s="7">
        <v>2</v>
      </c>
      <c r="D11" s="7">
        <v>2</v>
      </c>
      <c r="E11" s="7">
        <v>3</v>
      </c>
      <c r="F11" s="7">
        <v>5</v>
      </c>
      <c r="G11" s="7">
        <v>9</v>
      </c>
      <c r="H11" t="s">
        <v>101</v>
      </c>
      <c r="I11" t="s">
        <v>102</v>
      </c>
      <c r="J11" t="s">
        <v>103</v>
      </c>
      <c r="K11" t="s">
        <v>104</v>
      </c>
      <c r="L11" t="s">
        <v>61</v>
      </c>
      <c r="M11" t="s">
        <v>62</v>
      </c>
    </row>
    <row r="12" spans="1:20" x14ac:dyDescent="0.25">
      <c r="A12" s="9" t="s">
        <v>25</v>
      </c>
      <c r="B12" s="7">
        <v>3</v>
      </c>
      <c r="C12" s="7">
        <v>8</v>
      </c>
      <c r="D12" s="7">
        <v>0</v>
      </c>
      <c r="E12" s="7">
        <v>3</v>
      </c>
      <c r="F12" s="7">
        <v>6</v>
      </c>
      <c r="G12" s="7">
        <v>4</v>
      </c>
      <c r="H12" t="s">
        <v>105</v>
      </c>
      <c r="I12" t="s">
        <v>106</v>
      </c>
      <c r="J12" t="s">
        <v>107</v>
      </c>
      <c r="K12" t="s">
        <v>108</v>
      </c>
      <c r="L12" t="s">
        <v>63</v>
      </c>
      <c r="M12" t="s">
        <v>64</v>
      </c>
    </row>
    <row r="13" spans="1:20" x14ac:dyDescent="0.25">
      <c r="A13" s="9" t="s">
        <v>26</v>
      </c>
      <c r="B13" s="7">
        <v>1</v>
      </c>
      <c r="C13" s="7">
        <v>1</v>
      </c>
      <c r="D13" s="7">
        <v>3</v>
      </c>
      <c r="E13" s="7">
        <v>10</v>
      </c>
      <c r="F13" s="7">
        <v>4</v>
      </c>
      <c r="G13" s="7">
        <v>5</v>
      </c>
      <c r="H13" t="s">
        <v>109</v>
      </c>
      <c r="I13" t="s">
        <v>110</v>
      </c>
      <c r="J13" t="s">
        <v>111</v>
      </c>
      <c r="K13" t="s">
        <v>112</v>
      </c>
      <c r="L13" t="s">
        <v>65</v>
      </c>
      <c r="M13" t="s">
        <v>66</v>
      </c>
    </row>
    <row r="14" spans="1:20" x14ac:dyDescent="0.25">
      <c r="A14" s="9" t="s">
        <v>27</v>
      </c>
      <c r="B14" s="7">
        <v>1</v>
      </c>
      <c r="C14" s="7">
        <v>6</v>
      </c>
      <c r="D14" s="7">
        <v>0</v>
      </c>
      <c r="E14" s="7">
        <v>1</v>
      </c>
      <c r="F14" s="7">
        <v>5</v>
      </c>
      <c r="G14" s="7">
        <v>11</v>
      </c>
      <c r="H14" t="s">
        <v>113</v>
      </c>
      <c r="I14" t="s">
        <v>114</v>
      </c>
      <c r="J14" t="s">
        <v>115</v>
      </c>
      <c r="K14" t="s">
        <v>116</v>
      </c>
      <c r="L14" t="s">
        <v>67</v>
      </c>
      <c r="M14" t="s">
        <v>68</v>
      </c>
    </row>
    <row r="15" spans="1:20" x14ac:dyDescent="0.25">
      <c r="A15" s="9" t="s">
        <v>28</v>
      </c>
      <c r="B15" s="7">
        <v>7</v>
      </c>
      <c r="C15" s="7">
        <v>3</v>
      </c>
      <c r="D15" s="7">
        <v>4</v>
      </c>
      <c r="E15" s="7">
        <v>0</v>
      </c>
      <c r="F15" s="7">
        <v>9</v>
      </c>
      <c r="G15" s="7">
        <v>1</v>
      </c>
      <c r="H15" t="s">
        <v>117</v>
      </c>
      <c r="I15" t="s">
        <v>118</v>
      </c>
      <c r="J15" t="s">
        <v>119</v>
      </c>
      <c r="K15" t="s">
        <v>120</v>
      </c>
      <c r="L15" t="s">
        <v>69</v>
      </c>
      <c r="M15" t="s">
        <v>70</v>
      </c>
    </row>
    <row r="16" spans="1:20" x14ac:dyDescent="0.25">
      <c r="A16" s="9" t="s">
        <v>29</v>
      </c>
      <c r="B16" s="7">
        <v>3</v>
      </c>
      <c r="C16" s="7">
        <v>6</v>
      </c>
      <c r="D16" s="7">
        <v>0</v>
      </c>
      <c r="E16" s="7">
        <v>3</v>
      </c>
      <c r="F16" s="7">
        <v>4</v>
      </c>
      <c r="G16" s="7">
        <v>8</v>
      </c>
      <c r="H16" t="s">
        <v>121</v>
      </c>
      <c r="I16" t="s">
        <v>122</v>
      </c>
      <c r="J16" t="s">
        <v>123</v>
      </c>
      <c r="K16" t="s">
        <v>124</v>
      </c>
      <c r="L16" t="s">
        <v>71</v>
      </c>
      <c r="M16" t="s">
        <v>149</v>
      </c>
    </row>
    <row r="17" spans="1:13" x14ac:dyDescent="0.25">
      <c r="A17" s="9" t="s">
        <v>30</v>
      </c>
      <c r="B17" s="7">
        <v>1</v>
      </c>
      <c r="C17" s="7">
        <v>5</v>
      </c>
      <c r="D17" s="7">
        <v>1</v>
      </c>
      <c r="E17" s="7">
        <v>8</v>
      </c>
      <c r="F17" s="7">
        <v>1</v>
      </c>
      <c r="G17" s="7">
        <v>8</v>
      </c>
      <c r="H17" t="s">
        <v>125</v>
      </c>
      <c r="I17" t="s">
        <v>126</v>
      </c>
      <c r="J17" t="s">
        <v>127</v>
      </c>
      <c r="K17" t="s">
        <v>128</v>
      </c>
      <c r="L17" t="s">
        <v>72</v>
      </c>
      <c r="M17" t="s">
        <v>73</v>
      </c>
    </row>
    <row r="18" spans="1:13" x14ac:dyDescent="0.25">
      <c r="A18" s="9" t="s">
        <v>31</v>
      </c>
      <c r="B18" s="7">
        <v>5</v>
      </c>
      <c r="C18" s="7">
        <v>8</v>
      </c>
      <c r="D18" s="7">
        <v>0</v>
      </c>
      <c r="E18" s="7">
        <v>5</v>
      </c>
      <c r="F18" s="7">
        <v>3</v>
      </c>
      <c r="G18" s="7">
        <v>3</v>
      </c>
      <c r="H18" t="s">
        <v>129</v>
      </c>
      <c r="I18" t="s">
        <v>130</v>
      </c>
      <c r="J18" t="s">
        <v>133</v>
      </c>
      <c r="K18" t="s">
        <v>136</v>
      </c>
      <c r="L18" t="s">
        <v>74</v>
      </c>
      <c r="M18" t="s">
        <v>75</v>
      </c>
    </row>
    <row r="19" spans="1:13" x14ac:dyDescent="0.25">
      <c r="A19" s="9" t="s">
        <v>32</v>
      </c>
      <c r="B19" s="7">
        <v>4</v>
      </c>
      <c r="C19" s="7">
        <v>6</v>
      </c>
      <c r="D19" s="7">
        <v>0</v>
      </c>
      <c r="E19" s="7">
        <v>0</v>
      </c>
      <c r="F19" s="7">
        <v>4</v>
      </c>
      <c r="G19" s="7">
        <v>10</v>
      </c>
      <c r="H19" t="s">
        <v>131</v>
      </c>
      <c r="I19" t="s">
        <v>132</v>
      </c>
      <c r="J19" t="s">
        <v>134</v>
      </c>
      <c r="K19" t="s">
        <v>135</v>
      </c>
      <c r="L19" t="s">
        <v>76</v>
      </c>
      <c r="M19" t="s">
        <v>77</v>
      </c>
    </row>
    <row r="20" spans="1:13" x14ac:dyDescent="0.25">
      <c r="A20" s="9" t="s">
        <v>33</v>
      </c>
      <c r="B20" s="7">
        <v>0</v>
      </c>
      <c r="C20" s="7">
        <v>3</v>
      </c>
      <c r="D20" s="7">
        <v>1</v>
      </c>
      <c r="E20" s="7">
        <v>13</v>
      </c>
      <c r="F20" s="7">
        <v>4</v>
      </c>
      <c r="G20" s="7">
        <v>3</v>
      </c>
      <c r="H20" t="s">
        <v>137</v>
      </c>
      <c r="I20" t="s">
        <v>138</v>
      </c>
      <c r="J20" t="s">
        <v>139</v>
      </c>
      <c r="K20" t="s">
        <v>140</v>
      </c>
      <c r="L20" t="s">
        <v>78</v>
      </c>
      <c r="M20" t="s">
        <v>79</v>
      </c>
    </row>
    <row r="21" spans="1:13" x14ac:dyDescent="0.25">
      <c r="A21" s="9" t="s">
        <v>34</v>
      </c>
      <c r="B21" s="7">
        <v>0</v>
      </c>
      <c r="C21" s="7">
        <v>4</v>
      </c>
      <c r="D21" s="7">
        <v>0</v>
      </c>
      <c r="E21" s="7">
        <v>1</v>
      </c>
      <c r="F21" s="7">
        <v>12</v>
      </c>
      <c r="G21" s="7">
        <v>7</v>
      </c>
      <c r="H21" t="s">
        <v>141</v>
      </c>
      <c r="I21" t="s">
        <v>142</v>
      </c>
      <c r="J21" t="s">
        <v>143</v>
      </c>
      <c r="K21" t="s">
        <v>144</v>
      </c>
      <c r="L21" t="s">
        <v>80</v>
      </c>
      <c r="M21" t="s">
        <v>81</v>
      </c>
    </row>
    <row r="22" spans="1:13" x14ac:dyDescent="0.25">
      <c r="A22" s="9" t="s">
        <v>82</v>
      </c>
      <c r="B22" s="7">
        <v>1</v>
      </c>
      <c r="C22" s="7">
        <v>0</v>
      </c>
      <c r="D22" s="7">
        <v>1</v>
      </c>
      <c r="E22" s="7">
        <v>4</v>
      </c>
      <c r="F22" s="7">
        <v>12</v>
      </c>
      <c r="G22" s="7">
        <v>6</v>
      </c>
      <c r="H22" t="s">
        <v>145</v>
      </c>
      <c r="I22" t="s">
        <v>146</v>
      </c>
      <c r="J22" t="s">
        <v>147</v>
      </c>
      <c r="K22" t="s">
        <v>148</v>
      </c>
      <c r="L22" t="s">
        <v>83</v>
      </c>
      <c r="M22" t="s">
        <v>84</v>
      </c>
    </row>
  </sheetData>
  <mergeCells count="2">
    <mergeCell ref="B1:G1"/>
    <mergeCell ref="O1:T1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A0B8F-3D2C-48B5-9B62-9A5ED5E22951}">
  <dimension ref="C1:T1"/>
  <sheetViews>
    <sheetView zoomScale="90" zoomScaleNormal="90" workbookViewId="0">
      <selection activeCell="N13" sqref="N13"/>
    </sheetView>
  </sheetViews>
  <sheetFormatPr defaultRowHeight="15" x14ac:dyDescent="0.25"/>
  <sheetData>
    <row r="1" spans="3:20" s="1" customFormat="1" x14ac:dyDescent="0.25">
      <c r="C1" s="1" t="s">
        <v>150</v>
      </c>
      <c r="F1" s="1" t="s">
        <v>151</v>
      </c>
      <c r="K1" s="1" t="s">
        <v>152</v>
      </c>
      <c r="Q1" s="1" t="s">
        <v>153</v>
      </c>
      <c r="T1" s="1" t="s">
        <v>154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B2AEC-FA61-4773-A1FC-83D4375C8423}">
  <dimension ref="A1:V41"/>
  <sheetViews>
    <sheetView topLeftCell="G1" zoomScale="90" zoomScaleNormal="90" workbookViewId="0">
      <selection activeCell="P6" sqref="P6:V9"/>
    </sheetView>
  </sheetViews>
  <sheetFormatPr defaultRowHeight="15" x14ac:dyDescent="0.25"/>
  <cols>
    <col min="1" max="1" width="9.140625" style="4"/>
  </cols>
  <sheetData>
    <row r="1" spans="1:22" x14ac:dyDescent="0.25"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Q1" s="1" t="s">
        <v>161</v>
      </c>
    </row>
    <row r="2" spans="1:22" x14ac:dyDescent="0.25">
      <c r="A2" s="6" t="s">
        <v>4</v>
      </c>
      <c r="B2" t="s">
        <v>155</v>
      </c>
      <c r="C2" s="5">
        <v>1</v>
      </c>
      <c r="D2" s="5">
        <v>0</v>
      </c>
      <c r="E2" s="5">
        <v>2</v>
      </c>
      <c r="F2" s="5">
        <v>3</v>
      </c>
      <c r="G2" s="5">
        <v>0</v>
      </c>
      <c r="H2" s="5">
        <v>4</v>
      </c>
      <c r="I2" s="1"/>
      <c r="J2" s="1"/>
      <c r="K2" s="1"/>
      <c r="L2" s="1"/>
      <c r="M2" s="1"/>
      <c r="N2" s="1"/>
      <c r="Q2" s="1" t="s">
        <v>5</v>
      </c>
      <c r="R2" s="1" t="s">
        <v>6</v>
      </c>
      <c r="S2" s="1" t="s">
        <v>7</v>
      </c>
      <c r="T2" s="1" t="s">
        <v>8</v>
      </c>
      <c r="U2" s="1" t="s">
        <v>9</v>
      </c>
      <c r="V2" s="1" t="s">
        <v>10</v>
      </c>
    </row>
    <row r="3" spans="1:22" x14ac:dyDescent="0.25">
      <c r="A3" s="6"/>
      <c r="B3" t="s">
        <v>156</v>
      </c>
      <c r="C3" s="5">
        <v>0</v>
      </c>
      <c r="D3" s="5">
        <v>3</v>
      </c>
      <c r="E3" s="5">
        <v>1</v>
      </c>
      <c r="F3" s="5">
        <v>2</v>
      </c>
      <c r="G3" s="5">
        <v>1</v>
      </c>
      <c r="H3" s="5">
        <v>7</v>
      </c>
      <c r="I3" t="s">
        <v>11</v>
      </c>
      <c r="J3" t="s">
        <v>12</v>
      </c>
      <c r="K3" t="s">
        <v>13</v>
      </c>
      <c r="L3" t="s">
        <v>14</v>
      </c>
      <c r="M3" t="s">
        <v>15</v>
      </c>
      <c r="N3" t="s">
        <v>16</v>
      </c>
      <c r="P3" t="s">
        <v>155</v>
      </c>
      <c r="Q3">
        <v>27</v>
      </c>
      <c r="R3">
        <v>22</v>
      </c>
      <c r="S3">
        <v>12</v>
      </c>
      <c r="T3">
        <v>39</v>
      </c>
      <c r="U3">
        <v>47</v>
      </c>
      <c r="V3">
        <v>53</v>
      </c>
    </row>
    <row r="4" spans="1:22" x14ac:dyDescent="0.25">
      <c r="A4" s="6" t="s">
        <v>17</v>
      </c>
      <c r="B4" t="s">
        <v>155</v>
      </c>
      <c r="C4" s="5">
        <v>3</v>
      </c>
      <c r="D4" s="5">
        <v>2</v>
      </c>
      <c r="E4" s="5">
        <v>0</v>
      </c>
      <c r="F4" s="5">
        <v>0</v>
      </c>
      <c r="G4" s="5">
        <v>2</v>
      </c>
      <c r="H4" s="5">
        <v>3</v>
      </c>
      <c r="P4" t="s">
        <v>156</v>
      </c>
      <c r="Q4">
        <f>46-27</f>
        <v>19</v>
      </c>
      <c r="R4">
        <f>64-22</f>
        <v>42</v>
      </c>
      <c r="S4">
        <v>14</v>
      </c>
      <c r="T4">
        <v>57</v>
      </c>
      <c r="U4">
        <v>78</v>
      </c>
      <c r="V4">
        <v>70</v>
      </c>
    </row>
    <row r="5" spans="1:22" x14ac:dyDescent="0.25">
      <c r="A5" s="6"/>
      <c r="B5" t="s">
        <v>156</v>
      </c>
      <c r="C5" s="5">
        <v>1</v>
      </c>
      <c r="D5" s="5">
        <v>1</v>
      </c>
      <c r="E5" s="5">
        <v>0</v>
      </c>
      <c r="F5" s="5">
        <v>0</v>
      </c>
      <c r="G5" s="5">
        <v>9</v>
      </c>
      <c r="H5" s="5">
        <v>3</v>
      </c>
      <c r="I5" t="s">
        <v>35</v>
      </c>
      <c r="J5" t="s">
        <v>36</v>
      </c>
      <c r="K5" t="s">
        <v>37</v>
      </c>
      <c r="L5" t="s">
        <v>38</v>
      </c>
      <c r="M5" t="s">
        <v>39</v>
      </c>
      <c r="N5" t="s">
        <v>40</v>
      </c>
    </row>
    <row r="6" spans="1:22" x14ac:dyDescent="0.25">
      <c r="A6" s="6" t="s">
        <v>18</v>
      </c>
      <c r="B6" t="s">
        <v>155</v>
      </c>
      <c r="C6" s="5">
        <v>1</v>
      </c>
      <c r="D6" s="5">
        <v>0</v>
      </c>
      <c r="E6" s="5">
        <v>3</v>
      </c>
      <c r="F6" s="5">
        <v>1</v>
      </c>
      <c r="G6" s="5">
        <v>3</v>
      </c>
      <c r="H6" s="5">
        <v>2</v>
      </c>
      <c r="Q6" s="1" t="s">
        <v>162</v>
      </c>
    </row>
    <row r="7" spans="1:22" x14ac:dyDescent="0.25">
      <c r="A7" s="6"/>
      <c r="B7" t="s">
        <v>156</v>
      </c>
      <c r="C7" s="5">
        <v>0</v>
      </c>
      <c r="D7" s="5">
        <v>0</v>
      </c>
      <c r="E7" s="5">
        <v>0</v>
      </c>
      <c r="F7" s="5">
        <v>6</v>
      </c>
      <c r="G7" s="5">
        <v>6</v>
      </c>
      <c r="H7" s="5">
        <v>2</v>
      </c>
      <c r="I7" t="s">
        <v>41</v>
      </c>
      <c r="J7" t="s">
        <v>42</v>
      </c>
      <c r="K7" t="s">
        <v>43</v>
      </c>
      <c r="L7" t="s">
        <v>44</v>
      </c>
      <c r="M7" t="s">
        <v>45</v>
      </c>
      <c r="N7" t="s">
        <v>46</v>
      </c>
      <c r="P7" s="9" t="s">
        <v>163</v>
      </c>
      <c r="Q7" s="9" t="s">
        <v>5</v>
      </c>
      <c r="R7" s="9" t="s">
        <v>6</v>
      </c>
      <c r="S7" s="9" t="s">
        <v>7</v>
      </c>
      <c r="T7" s="9" t="s">
        <v>8</v>
      </c>
      <c r="U7" s="9" t="s">
        <v>9</v>
      </c>
      <c r="V7" s="9" t="s">
        <v>10</v>
      </c>
    </row>
    <row r="8" spans="1:22" x14ac:dyDescent="0.25">
      <c r="A8" s="6" t="s">
        <v>19</v>
      </c>
      <c r="B8" t="s">
        <v>155</v>
      </c>
      <c r="C8" s="5">
        <v>1</v>
      </c>
      <c r="D8" s="5">
        <v>0</v>
      </c>
      <c r="E8" s="5">
        <v>0</v>
      </c>
      <c r="F8" s="5">
        <v>5</v>
      </c>
      <c r="G8" s="5">
        <v>3</v>
      </c>
      <c r="H8" s="5">
        <v>1</v>
      </c>
      <c r="P8" s="7" t="s">
        <v>155</v>
      </c>
      <c r="Q8" s="14">
        <f>Q3/200</f>
        <v>0.13500000000000001</v>
      </c>
      <c r="R8" s="14">
        <f>R3/200</f>
        <v>0.11</v>
      </c>
      <c r="S8" s="14">
        <f>S3/200</f>
        <v>0.06</v>
      </c>
      <c r="T8" s="14">
        <f>T3/200</f>
        <v>0.19500000000000001</v>
      </c>
      <c r="U8" s="14">
        <f>U3/200</f>
        <v>0.23499999999999999</v>
      </c>
      <c r="V8" s="14">
        <f>V3/200</f>
        <v>0.26500000000000001</v>
      </c>
    </row>
    <row r="9" spans="1:22" x14ac:dyDescent="0.25">
      <c r="A9" s="6"/>
      <c r="B9" t="s">
        <v>156</v>
      </c>
      <c r="C9" s="5">
        <v>1</v>
      </c>
      <c r="D9" s="5">
        <v>0</v>
      </c>
      <c r="E9" s="5">
        <v>2</v>
      </c>
      <c r="F9" s="5">
        <v>7</v>
      </c>
      <c r="G9" s="5">
        <v>1</v>
      </c>
      <c r="H9" s="5">
        <v>3</v>
      </c>
      <c r="I9" t="s">
        <v>47</v>
      </c>
      <c r="J9" t="s">
        <v>48</v>
      </c>
      <c r="K9" t="s">
        <v>49</v>
      </c>
      <c r="L9" t="s">
        <v>50</v>
      </c>
      <c r="M9" t="s">
        <v>51</v>
      </c>
      <c r="N9" t="s">
        <v>52</v>
      </c>
      <c r="P9" s="7" t="s">
        <v>156</v>
      </c>
      <c r="Q9" s="14">
        <f>Q4/280</f>
        <v>6.7857142857142852E-2</v>
      </c>
      <c r="R9" s="14">
        <f>R4/280</f>
        <v>0.15</v>
      </c>
      <c r="S9" s="14">
        <f>S4/280</f>
        <v>0.05</v>
      </c>
      <c r="T9" s="14">
        <f>T4/280</f>
        <v>0.20357142857142857</v>
      </c>
      <c r="U9" s="14">
        <f>U4/280</f>
        <v>0.27857142857142858</v>
      </c>
      <c r="V9" s="14">
        <f>V4/280</f>
        <v>0.25</v>
      </c>
    </row>
    <row r="10" spans="1:22" x14ac:dyDescent="0.25">
      <c r="A10" s="6" t="s">
        <v>20</v>
      </c>
      <c r="B10" t="s">
        <v>155</v>
      </c>
      <c r="C10" s="5">
        <v>0</v>
      </c>
      <c r="D10" s="5">
        <v>1</v>
      </c>
      <c r="E10" s="5">
        <v>2</v>
      </c>
      <c r="F10" s="5">
        <v>2</v>
      </c>
      <c r="G10" s="5">
        <v>1</v>
      </c>
      <c r="H10" s="5">
        <v>4</v>
      </c>
    </row>
    <row r="11" spans="1:22" x14ac:dyDescent="0.25">
      <c r="A11" s="6"/>
      <c r="B11" t="s">
        <v>156</v>
      </c>
      <c r="C11" s="5">
        <v>0</v>
      </c>
      <c r="D11" s="5">
        <v>0</v>
      </c>
      <c r="E11" s="5">
        <v>1</v>
      </c>
      <c r="F11" s="5">
        <v>4</v>
      </c>
      <c r="G11" s="5">
        <v>7</v>
      </c>
      <c r="H11" s="5">
        <v>2</v>
      </c>
      <c r="I11" t="s">
        <v>85</v>
      </c>
      <c r="J11" t="s">
        <v>86</v>
      </c>
      <c r="K11" t="s">
        <v>87</v>
      </c>
      <c r="L11" t="s">
        <v>88</v>
      </c>
      <c r="M11" t="s">
        <v>53</v>
      </c>
      <c r="N11" t="s">
        <v>54</v>
      </c>
    </row>
    <row r="12" spans="1:22" x14ac:dyDescent="0.25">
      <c r="A12" s="6" t="s">
        <v>21</v>
      </c>
      <c r="B12" t="s">
        <v>155</v>
      </c>
      <c r="C12" s="5">
        <v>1</v>
      </c>
      <c r="D12" s="5">
        <v>0</v>
      </c>
      <c r="E12" s="5">
        <v>1</v>
      </c>
      <c r="F12" s="5">
        <v>5</v>
      </c>
      <c r="G12" s="5">
        <v>1</v>
      </c>
      <c r="H12" s="5">
        <v>2</v>
      </c>
    </row>
    <row r="13" spans="1:22" x14ac:dyDescent="0.25">
      <c r="A13" s="6"/>
      <c r="B13" t="s">
        <v>156</v>
      </c>
      <c r="C13" s="5">
        <v>3</v>
      </c>
      <c r="D13" s="5">
        <v>3</v>
      </c>
      <c r="E13" s="5">
        <v>2</v>
      </c>
      <c r="F13" s="5">
        <v>4</v>
      </c>
      <c r="G13" s="5">
        <v>2</v>
      </c>
      <c r="H13" s="5">
        <v>0</v>
      </c>
      <c r="I13" t="s">
        <v>89</v>
      </c>
      <c r="J13" t="s">
        <v>90</v>
      </c>
      <c r="K13" t="s">
        <v>91</v>
      </c>
      <c r="L13" t="s">
        <v>92</v>
      </c>
      <c r="M13" t="s">
        <v>55</v>
      </c>
      <c r="N13" t="s">
        <v>56</v>
      </c>
    </row>
    <row r="14" spans="1:22" x14ac:dyDescent="0.25">
      <c r="A14" s="6" t="s">
        <v>22</v>
      </c>
      <c r="B14" t="s">
        <v>155</v>
      </c>
      <c r="C14" s="5">
        <v>2</v>
      </c>
      <c r="D14" s="5">
        <v>0</v>
      </c>
      <c r="E14" s="5">
        <v>0</v>
      </c>
      <c r="F14" s="5">
        <v>0</v>
      </c>
      <c r="G14" s="5">
        <v>6</v>
      </c>
      <c r="H14" s="5">
        <v>2</v>
      </c>
    </row>
    <row r="15" spans="1:22" x14ac:dyDescent="0.25">
      <c r="A15" s="6"/>
      <c r="B15" t="s">
        <v>156</v>
      </c>
      <c r="C15" s="5">
        <v>0</v>
      </c>
      <c r="D15" s="5">
        <v>0</v>
      </c>
      <c r="E15" s="5">
        <v>0</v>
      </c>
      <c r="F15" s="5">
        <v>1</v>
      </c>
      <c r="G15" s="5">
        <v>8</v>
      </c>
      <c r="H15" s="5">
        <v>5</v>
      </c>
      <c r="I15" t="s">
        <v>93</v>
      </c>
      <c r="J15" t="s">
        <v>94</v>
      </c>
      <c r="K15" t="s">
        <v>95</v>
      </c>
      <c r="L15" t="s">
        <v>96</v>
      </c>
      <c r="M15" t="s">
        <v>57</v>
      </c>
      <c r="N15" t="s">
        <v>58</v>
      </c>
    </row>
    <row r="16" spans="1:22" x14ac:dyDescent="0.25">
      <c r="A16" s="6" t="s">
        <v>23</v>
      </c>
      <c r="B16" t="s">
        <v>155</v>
      </c>
      <c r="C16" s="5">
        <v>2</v>
      </c>
      <c r="D16" s="5">
        <v>1</v>
      </c>
      <c r="E16" s="5">
        <v>0</v>
      </c>
      <c r="F16" s="5">
        <v>3</v>
      </c>
      <c r="G16" s="5">
        <v>0</v>
      </c>
      <c r="H16" s="5">
        <v>4</v>
      </c>
    </row>
    <row r="17" spans="1:14" x14ac:dyDescent="0.25">
      <c r="A17" s="6"/>
      <c r="B17" t="s">
        <v>156</v>
      </c>
      <c r="C17" s="5">
        <v>1</v>
      </c>
      <c r="D17" s="5">
        <v>1</v>
      </c>
      <c r="E17" s="5">
        <v>0</v>
      </c>
      <c r="F17" s="5">
        <v>2</v>
      </c>
      <c r="G17" s="5">
        <v>6</v>
      </c>
      <c r="H17" s="5">
        <v>4</v>
      </c>
      <c r="I17" t="s">
        <v>97</v>
      </c>
      <c r="J17" t="s">
        <v>98</v>
      </c>
      <c r="K17" t="s">
        <v>99</v>
      </c>
      <c r="L17" t="s">
        <v>100</v>
      </c>
      <c r="M17" t="s">
        <v>59</v>
      </c>
      <c r="N17" t="s">
        <v>60</v>
      </c>
    </row>
    <row r="18" spans="1:14" x14ac:dyDescent="0.25">
      <c r="A18" s="6" t="s">
        <v>24</v>
      </c>
      <c r="B18" t="s">
        <v>155</v>
      </c>
      <c r="C18" s="5">
        <v>2</v>
      </c>
      <c r="D18" s="5">
        <v>0</v>
      </c>
      <c r="E18" s="5">
        <v>0</v>
      </c>
      <c r="F18" s="5">
        <v>2</v>
      </c>
      <c r="G18" s="5">
        <v>4</v>
      </c>
      <c r="H18" s="5">
        <v>2</v>
      </c>
    </row>
    <row r="19" spans="1:14" x14ac:dyDescent="0.25">
      <c r="A19" s="6"/>
      <c r="B19" t="s">
        <v>156</v>
      </c>
      <c r="C19" s="5">
        <v>1</v>
      </c>
      <c r="D19" s="5">
        <v>2</v>
      </c>
      <c r="E19" s="5">
        <v>2</v>
      </c>
      <c r="F19" s="5">
        <v>1</v>
      </c>
      <c r="G19" s="5">
        <v>1</v>
      </c>
      <c r="H19" s="5">
        <v>7</v>
      </c>
      <c r="I19" t="s">
        <v>101</v>
      </c>
      <c r="J19" t="s">
        <v>102</v>
      </c>
      <c r="K19" t="s">
        <v>103</v>
      </c>
      <c r="L19" t="s">
        <v>104</v>
      </c>
      <c r="M19" t="s">
        <v>61</v>
      </c>
      <c r="N19" t="s">
        <v>62</v>
      </c>
    </row>
    <row r="20" spans="1:14" x14ac:dyDescent="0.25">
      <c r="A20" s="6" t="s">
        <v>25</v>
      </c>
      <c r="B20" t="s">
        <v>155</v>
      </c>
      <c r="C20" s="5">
        <v>1</v>
      </c>
      <c r="D20" s="5">
        <v>3</v>
      </c>
      <c r="E20" s="5">
        <v>0</v>
      </c>
      <c r="F20" s="5">
        <v>0</v>
      </c>
      <c r="G20" s="5">
        <v>4</v>
      </c>
      <c r="H20" s="5">
        <v>2</v>
      </c>
    </row>
    <row r="21" spans="1:14" x14ac:dyDescent="0.25">
      <c r="A21" s="6"/>
      <c r="B21" t="s">
        <v>156</v>
      </c>
      <c r="C21" s="5">
        <v>2</v>
      </c>
      <c r="D21" s="5">
        <v>5</v>
      </c>
      <c r="E21" s="5">
        <v>0</v>
      </c>
      <c r="F21" s="5">
        <v>3</v>
      </c>
      <c r="G21" s="5">
        <v>2</v>
      </c>
      <c r="H21" s="5">
        <v>2</v>
      </c>
      <c r="I21" t="s">
        <v>105</v>
      </c>
      <c r="J21" t="s">
        <v>106</v>
      </c>
      <c r="K21" t="s">
        <v>107</v>
      </c>
      <c r="L21" t="s">
        <v>108</v>
      </c>
      <c r="M21" t="s">
        <v>63</v>
      </c>
      <c r="N21" t="s">
        <v>64</v>
      </c>
    </row>
    <row r="22" spans="1:14" x14ac:dyDescent="0.25">
      <c r="A22" s="6" t="s">
        <v>26</v>
      </c>
      <c r="B22" t="s">
        <v>155</v>
      </c>
      <c r="C22" s="5">
        <v>0</v>
      </c>
      <c r="D22" s="5">
        <v>0</v>
      </c>
      <c r="E22" s="5">
        <v>1</v>
      </c>
      <c r="F22" s="5">
        <v>5</v>
      </c>
      <c r="G22" s="5">
        <v>2</v>
      </c>
      <c r="H22" s="5">
        <v>2</v>
      </c>
    </row>
    <row r="23" spans="1:14" x14ac:dyDescent="0.25">
      <c r="A23" s="6"/>
      <c r="B23" t="s">
        <v>156</v>
      </c>
      <c r="C23" s="5">
        <v>1</v>
      </c>
      <c r="D23" s="5">
        <v>1</v>
      </c>
      <c r="E23" s="5">
        <v>2</v>
      </c>
      <c r="F23" s="5">
        <v>5</v>
      </c>
      <c r="G23" s="5">
        <v>2</v>
      </c>
      <c r="H23" s="5">
        <v>3</v>
      </c>
      <c r="I23" t="s">
        <v>109</v>
      </c>
      <c r="J23" t="s">
        <v>110</v>
      </c>
      <c r="K23" t="s">
        <v>111</v>
      </c>
      <c r="L23" t="s">
        <v>112</v>
      </c>
      <c r="M23" t="s">
        <v>65</v>
      </c>
      <c r="N23" t="s">
        <v>66</v>
      </c>
    </row>
    <row r="24" spans="1:14" x14ac:dyDescent="0.25">
      <c r="A24" s="6" t="s">
        <v>27</v>
      </c>
      <c r="B24" t="s">
        <v>155</v>
      </c>
      <c r="C24" s="5">
        <v>1</v>
      </c>
      <c r="D24" s="5">
        <v>3</v>
      </c>
      <c r="E24" s="5">
        <v>0</v>
      </c>
      <c r="F24" s="5">
        <v>0</v>
      </c>
      <c r="G24" s="5">
        <v>2</v>
      </c>
      <c r="H24" s="5">
        <v>4</v>
      </c>
    </row>
    <row r="25" spans="1:14" x14ac:dyDescent="0.25">
      <c r="A25" s="6"/>
      <c r="B25" t="s">
        <v>156</v>
      </c>
      <c r="C25" s="5">
        <v>0</v>
      </c>
      <c r="D25" s="5">
        <v>3</v>
      </c>
      <c r="E25" s="5">
        <v>0</v>
      </c>
      <c r="F25" s="5">
        <v>1</v>
      </c>
      <c r="G25" s="5">
        <v>3</v>
      </c>
      <c r="H25" s="5">
        <v>7</v>
      </c>
      <c r="I25" t="s">
        <v>113</v>
      </c>
      <c r="J25" t="s">
        <v>114</v>
      </c>
      <c r="K25" t="s">
        <v>115</v>
      </c>
      <c r="L25" t="s">
        <v>116</v>
      </c>
      <c r="M25" t="s">
        <v>67</v>
      </c>
      <c r="N25" t="s">
        <v>68</v>
      </c>
    </row>
    <row r="26" spans="1:14" x14ac:dyDescent="0.25">
      <c r="A26" s="6" t="s">
        <v>28</v>
      </c>
      <c r="B26" t="s">
        <v>155</v>
      </c>
      <c r="C26" s="5">
        <v>2</v>
      </c>
      <c r="D26" s="5">
        <v>1</v>
      </c>
      <c r="E26" s="5">
        <v>1</v>
      </c>
      <c r="F26" s="5">
        <v>0</v>
      </c>
      <c r="G26" s="5">
        <v>6</v>
      </c>
      <c r="H26" s="5">
        <v>0</v>
      </c>
    </row>
    <row r="27" spans="1:14" x14ac:dyDescent="0.25">
      <c r="A27" s="6"/>
      <c r="B27" t="s">
        <v>156</v>
      </c>
      <c r="C27" s="5">
        <v>5</v>
      </c>
      <c r="D27" s="5">
        <v>2</v>
      </c>
      <c r="E27" s="5">
        <v>3</v>
      </c>
      <c r="F27" s="5">
        <v>0</v>
      </c>
      <c r="G27" s="5">
        <v>3</v>
      </c>
      <c r="H27" s="5">
        <v>1</v>
      </c>
      <c r="I27" t="s">
        <v>117</v>
      </c>
      <c r="J27" t="s">
        <v>118</v>
      </c>
      <c r="K27" t="s">
        <v>119</v>
      </c>
      <c r="L27" t="s">
        <v>120</v>
      </c>
      <c r="M27" t="s">
        <v>69</v>
      </c>
      <c r="N27" t="s">
        <v>70</v>
      </c>
    </row>
    <row r="28" spans="1:14" x14ac:dyDescent="0.25">
      <c r="A28" s="6" t="s">
        <v>29</v>
      </c>
      <c r="B28" t="s">
        <v>155</v>
      </c>
      <c r="C28" s="5">
        <v>3</v>
      </c>
      <c r="D28" s="5">
        <v>1</v>
      </c>
      <c r="E28" s="5">
        <v>0</v>
      </c>
      <c r="F28" s="5">
        <v>1</v>
      </c>
      <c r="G28" s="5">
        <v>1</v>
      </c>
      <c r="H28" s="5">
        <v>4</v>
      </c>
    </row>
    <row r="29" spans="1:14" x14ac:dyDescent="0.25">
      <c r="A29" s="6"/>
      <c r="B29" t="s">
        <v>156</v>
      </c>
      <c r="C29" s="5">
        <v>0</v>
      </c>
      <c r="D29" s="5">
        <v>5</v>
      </c>
      <c r="E29" s="5">
        <v>0</v>
      </c>
      <c r="F29" s="5">
        <v>2</v>
      </c>
      <c r="G29" s="5">
        <v>3</v>
      </c>
      <c r="H29" s="5">
        <v>4</v>
      </c>
      <c r="I29" t="s">
        <v>121</v>
      </c>
      <c r="J29" t="s">
        <v>122</v>
      </c>
      <c r="K29" t="s">
        <v>123</v>
      </c>
      <c r="L29" t="s">
        <v>124</v>
      </c>
      <c r="M29" t="s">
        <v>71</v>
      </c>
      <c r="N29" t="s">
        <v>149</v>
      </c>
    </row>
    <row r="30" spans="1:14" x14ac:dyDescent="0.25">
      <c r="A30" s="6" t="s">
        <v>30</v>
      </c>
      <c r="B30" t="s">
        <v>155</v>
      </c>
      <c r="C30" s="5">
        <v>1</v>
      </c>
      <c r="D30" s="5">
        <v>1</v>
      </c>
      <c r="E30" s="5">
        <v>1</v>
      </c>
      <c r="F30" s="5">
        <v>2</v>
      </c>
      <c r="G30" s="5">
        <v>0</v>
      </c>
      <c r="H30" s="5">
        <v>5</v>
      </c>
    </row>
    <row r="31" spans="1:14" x14ac:dyDescent="0.25">
      <c r="A31" s="6"/>
      <c r="B31" t="s">
        <v>156</v>
      </c>
      <c r="C31" s="5">
        <v>0</v>
      </c>
      <c r="D31" s="5">
        <v>4</v>
      </c>
      <c r="E31" s="5">
        <v>0</v>
      </c>
      <c r="F31" s="5">
        <v>6</v>
      </c>
      <c r="G31" s="5">
        <v>1</v>
      </c>
      <c r="H31" s="5">
        <v>3</v>
      </c>
      <c r="I31" t="s">
        <v>125</v>
      </c>
      <c r="J31" t="s">
        <v>126</v>
      </c>
      <c r="K31" t="s">
        <v>127</v>
      </c>
      <c r="L31" t="s">
        <v>128</v>
      </c>
      <c r="M31" t="s">
        <v>72</v>
      </c>
      <c r="N31" t="s">
        <v>73</v>
      </c>
    </row>
    <row r="32" spans="1:14" x14ac:dyDescent="0.25">
      <c r="A32" s="6" t="s">
        <v>31</v>
      </c>
      <c r="B32" t="s">
        <v>155</v>
      </c>
      <c r="C32" s="5">
        <v>4</v>
      </c>
      <c r="D32" s="5">
        <v>1</v>
      </c>
      <c r="E32" s="5">
        <v>0</v>
      </c>
      <c r="F32" s="5">
        <v>3</v>
      </c>
      <c r="G32" s="5">
        <v>1</v>
      </c>
      <c r="H32" s="5">
        <v>1</v>
      </c>
    </row>
    <row r="33" spans="1:14" x14ac:dyDescent="0.25">
      <c r="A33" s="6"/>
      <c r="B33" t="s">
        <v>156</v>
      </c>
      <c r="C33" s="5">
        <v>1</v>
      </c>
      <c r="D33" s="5">
        <v>7</v>
      </c>
      <c r="E33" s="5">
        <v>0</v>
      </c>
      <c r="F33" s="5">
        <v>2</v>
      </c>
      <c r="G33" s="5">
        <v>2</v>
      </c>
      <c r="H33" s="5">
        <v>2</v>
      </c>
      <c r="I33" t="s">
        <v>129</v>
      </c>
      <c r="J33" t="s">
        <v>130</v>
      </c>
      <c r="K33" t="s">
        <v>133</v>
      </c>
      <c r="L33" t="s">
        <v>136</v>
      </c>
      <c r="M33" t="s">
        <v>74</v>
      </c>
      <c r="N33" t="s">
        <v>75</v>
      </c>
    </row>
    <row r="34" spans="1:14" x14ac:dyDescent="0.25">
      <c r="A34" s="6" t="s">
        <v>32</v>
      </c>
      <c r="B34" t="s">
        <v>155</v>
      </c>
      <c r="C34" s="5">
        <v>2</v>
      </c>
      <c r="D34" s="5">
        <v>4</v>
      </c>
      <c r="E34" s="5">
        <v>0</v>
      </c>
      <c r="F34" s="5">
        <v>0</v>
      </c>
      <c r="G34" s="5">
        <v>0</v>
      </c>
      <c r="H34" s="5">
        <v>4</v>
      </c>
    </row>
    <row r="35" spans="1:14" x14ac:dyDescent="0.25">
      <c r="A35" s="6"/>
      <c r="B35" t="s">
        <v>156</v>
      </c>
      <c r="C35" s="5">
        <v>2</v>
      </c>
      <c r="D35" s="5">
        <v>2</v>
      </c>
      <c r="E35" s="5">
        <v>0</v>
      </c>
      <c r="F35" s="5">
        <v>0</v>
      </c>
      <c r="G35" s="5">
        <v>4</v>
      </c>
      <c r="H35" s="5">
        <v>6</v>
      </c>
      <c r="I35" t="s">
        <v>131</v>
      </c>
      <c r="J35" t="s">
        <v>132</v>
      </c>
      <c r="K35" t="s">
        <v>134</v>
      </c>
      <c r="L35" t="s">
        <v>135</v>
      </c>
      <c r="M35" t="s">
        <v>76</v>
      </c>
      <c r="N35" t="s">
        <v>77</v>
      </c>
    </row>
    <row r="36" spans="1:14" x14ac:dyDescent="0.25">
      <c r="A36" s="6" t="s">
        <v>33</v>
      </c>
      <c r="B36" t="s">
        <v>155</v>
      </c>
      <c r="C36" s="5">
        <v>0</v>
      </c>
      <c r="D36" s="5">
        <v>2</v>
      </c>
      <c r="E36" s="5">
        <v>1</v>
      </c>
      <c r="F36" s="5">
        <v>6</v>
      </c>
      <c r="G36" s="5">
        <v>0</v>
      </c>
      <c r="H36" s="5">
        <v>1</v>
      </c>
    </row>
    <row r="37" spans="1:14" x14ac:dyDescent="0.25">
      <c r="A37" s="6"/>
      <c r="B37" t="s">
        <v>156</v>
      </c>
      <c r="C37" s="5">
        <v>0</v>
      </c>
      <c r="D37" s="5">
        <v>1</v>
      </c>
      <c r="E37" s="5">
        <v>0</v>
      </c>
      <c r="F37" s="5">
        <v>7</v>
      </c>
      <c r="G37" s="5">
        <v>4</v>
      </c>
      <c r="H37" s="5">
        <v>2</v>
      </c>
      <c r="I37" t="s">
        <v>137</v>
      </c>
      <c r="J37" t="s">
        <v>138</v>
      </c>
      <c r="K37" t="s">
        <v>139</v>
      </c>
      <c r="L37" t="s">
        <v>140</v>
      </c>
      <c r="M37" t="s">
        <v>78</v>
      </c>
      <c r="N37" t="s">
        <v>79</v>
      </c>
    </row>
    <row r="38" spans="1:14" x14ac:dyDescent="0.25">
      <c r="A38" s="6" t="s">
        <v>34</v>
      </c>
      <c r="B38" t="s">
        <v>155</v>
      </c>
      <c r="C38" s="5">
        <v>0</v>
      </c>
      <c r="D38" s="5">
        <v>2</v>
      </c>
      <c r="E38" s="5">
        <v>0</v>
      </c>
      <c r="F38" s="5">
        <v>0</v>
      </c>
      <c r="G38" s="5">
        <v>4</v>
      </c>
      <c r="H38" s="5">
        <v>4</v>
      </c>
    </row>
    <row r="39" spans="1:14" x14ac:dyDescent="0.25">
      <c r="A39" s="6"/>
      <c r="B39" t="s">
        <v>156</v>
      </c>
      <c r="C39" s="5">
        <v>0</v>
      </c>
      <c r="D39" s="5">
        <v>2</v>
      </c>
      <c r="E39" s="5">
        <v>0</v>
      </c>
      <c r="F39" s="5">
        <v>1</v>
      </c>
      <c r="G39" s="5">
        <v>8</v>
      </c>
      <c r="H39" s="5">
        <v>3</v>
      </c>
      <c r="I39" t="s">
        <v>141</v>
      </c>
      <c r="J39" t="s">
        <v>142</v>
      </c>
      <c r="K39" t="s">
        <v>143</v>
      </c>
      <c r="L39" t="s">
        <v>144</v>
      </c>
      <c r="M39" t="s">
        <v>80</v>
      </c>
      <c r="N39" t="s">
        <v>81</v>
      </c>
    </row>
    <row r="40" spans="1:14" x14ac:dyDescent="0.25">
      <c r="A40" s="6" t="s">
        <v>82</v>
      </c>
      <c r="B40" t="s">
        <v>155</v>
      </c>
      <c r="C40" s="5">
        <v>0</v>
      </c>
      <c r="D40" s="5">
        <v>0</v>
      </c>
      <c r="E40" s="5">
        <v>0</v>
      </c>
      <c r="F40" s="5">
        <v>1</v>
      </c>
      <c r="G40" s="5">
        <v>7</v>
      </c>
      <c r="H40" s="5">
        <v>2</v>
      </c>
    </row>
    <row r="41" spans="1:14" x14ac:dyDescent="0.25">
      <c r="A41" s="6"/>
      <c r="B41" t="s">
        <v>156</v>
      </c>
      <c r="C41" s="5">
        <v>1</v>
      </c>
      <c r="D41" s="5">
        <v>0</v>
      </c>
      <c r="E41" s="5">
        <v>1</v>
      </c>
      <c r="F41" s="5">
        <v>3</v>
      </c>
      <c r="G41" s="5">
        <v>5</v>
      </c>
      <c r="H41" s="5">
        <v>4</v>
      </c>
      <c r="I41" t="s">
        <v>145</v>
      </c>
      <c r="J41" t="s">
        <v>146</v>
      </c>
      <c r="K41" t="s">
        <v>147</v>
      </c>
      <c r="L41" t="s">
        <v>148</v>
      </c>
      <c r="M41" t="s">
        <v>83</v>
      </c>
      <c r="N41" t="s">
        <v>84</v>
      </c>
    </row>
  </sheetData>
  <mergeCells count="20">
    <mergeCell ref="A24:A25"/>
    <mergeCell ref="A2:A3"/>
    <mergeCell ref="A4:A5"/>
    <mergeCell ref="A6:A7"/>
    <mergeCell ref="A8:A9"/>
    <mergeCell ref="A10:A11"/>
    <mergeCell ref="A12:A13"/>
    <mergeCell ref="A14:A15"/>
    <mergeCell ref="A16:A17"/>
    <mergeCell ref="A18:A19"/>
    <mergeCell ref="A20:A21"/>
    <mergeCell ref="A22:A23"/>
    <mergeCell ref="A38:A39"/>
    <mergeCell ref="A40:A41"/>
    <mergeCell ref="A26:A27"/>
    <mergeCell ref="A28:A29"/>
    <mergeCell ref="A30:A31"/>
    <mergeCell ref="A32:A33"/>
    <mergeCell ref="A34:A35"/>
    <mergeCell ref="A36:A37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B6E0E-D467-467D-A7F2-7790E5DDA999}">
  <dimension ref="A1"/>
  <sheetViews>
    <sheetView zoomScale="70" zoomScaleNormal="70" workbookViewId="0">
      <selection activeCell="M9" sqref="M9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653F8-DB40-40BF-9F8F-2E6BEA8A8146}">
  <dimension ref="A1:X41"/>
  <sheetViews>
    <sheetView tabSelected="1" zoomScale="80" zoomScaleNormal="80" workbookViewId="0">
      <selection activeCell="T19" sqref="T19"/>
    </sheetView>
  </sheetViews>
  <sheetFormatPr defaultRowHeight="15" x14ac:dyDescent="0.25"/>
  <sheetData>
    <row r="1" spans="1:24" x14ac:dyDescent="0.25">
      <c r="A1" s="4"/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</row>
    <row r="2" spans="1:24" x14ac:dyDescent="0.25">
      <c r="A2" s="6" t="s">
        <v>4</v>
      </c>
      <c r="B2" t="s">
        <v>157</v>
      </c>
      <c r="C2" s="5">
        <v>1</v>
      </c>
      <c r="D2" s="5">
        <v>1</v>
      </c>
      <c r="E2" s="5">
        <v>2</v>
      </c>
      <c r="F2" s="5">
        <v>4</v>
      </c>
      <c r="G2" s="5">
        <v>1</v>
      </c>
      <c r="H2" s="5">
        <v>8</v>
      </c>
      <c r="I2" s="1"/>
      <c r="J2" s="1"/>
      <c r="K2" s="1"/>
      <c r="L2" s="1"/>
      <c r="M2" s="1"/>
      <c r="N2" s="1"/>
      <c r="R2" s="1" t="s">
        <v>161</v>
      </c>
    </row>
    <row r="3" spans="1:24" x14ac:dyDescent="0.25">
      <c r="A3" s="6"/>
      <c r="B3" t="s">
        <v>158</v>
      </c>
      <c r="C3" s="5">
        <v>0</v>
      </c>
      <c r="D3" s="5">
        <v>2</v>
      </c>
      <c r="E3" s="5">
        <v>1</v>
      </c>
      <c r="F3" s="5">
        <v>1</v>
      </c>
      <c r="G3" s="5">
        <v>0</v>
      </c>
      <c r="H3" s="5">
        <v>3</v>
      </c>
      <c r="I3" t="s">
        <v>11</v>
      </c>
      <c r="J3" t="s">
        <v>12</v>
      </c>
      <c r="K3" t="s">
        <v>13</v>
      </c>
      <c r="L3" t="s">
        <v>14</v>
      </c>
      <c r="M3" t="s">
        <v>15</v>
      </c>
      <c r="N3" t="s">
        <v>16</v>
      </c>
      <c r="R3" s="1" t="s">
        <v>5</v>
      </c>
      <c r="S3" s="1" t="s">
        <v>6</v>
      </c>
      <c r="T3" s="1" t="s">
        <v>7</v>
      </c>
      <c r="U3" s="1" t="s">
        <v>8</v>
      </c>
      <c r="V3" s="1" t="s">
        <v>9</v>
      </c>
      <c r="W3" s="1" t="s">
        <v>10</v>
      </c>
    </row>
    <row r="4" spans="1:24" x14ac:dyDescent="0.25">
      <c r="A4" s="6" t="s">
        <v>17</v>
      </c>
      <c r="B4" t="s">
        <v>157</v>
      </c>
      <c r="C4" s="5">
        <v>2</v>
      </c>
      <c r="D4" s="5">
        <v>3</v>
      </c>
      <c r="E4" s="5">
        <v>0</v>
      </c>
      <c r="F4" s="5">
        <v>0</v>
      </c>
      <c r="G4" s="5">
        <v>7</v>
      </c>
      <c r="H4" s="5">
        <v>5</v>
      </c>
      <c r="Q4" t="s">
        <v>157</v>
      </c>
      <c r="R4">
        <v>35</v>
      </c>
      <c r="S4">
        <v>39</v>
      </c>
      <c r="T4">
        <v>22</v>
      </c>
      <c r="U4">
        <v>62</v>
      </c>
      <c r="V4">
        <v>85</v>
      </c>
      <c r="W4">
        <v>97</v>
      </c>
    </row>
    <row r="5" spans="1:24" x14ac:dyDescent="0.25">
      <c r="A5" s="6"/>
      <c r="B5" t="s">
        <v>158</v>
      </c>
      <c r="C5" s="5">
        <v>2</v>
      </c>
      <c r="D5" s="5">
        <v>0</v>
      </c>
      <c r="E5" s="5">
        <v>0</v>
      </c>
      <c r="F5" s="5">
        <v>0</v>
      </c>
      <c r="G5" s="5">
        <v>4</v>
      </c>
      <c r="H5" s="5">
        <v>1</v>
      </c>
      <c r="I5" t="s">
        <v>35</v>
      </c>
      <c r="J5" t="s">
        <v>36</v>
      </c>
      <c r="K5" t="s">
        <v>37</v>
      </c>
      <c r="L5" t="s">
        <v>38</v>
      </c>
      <c r="M5" t="s">
        <v>39</v>
      </c>
      <c r="N5" t="s">
        <v>40</v>
      </c>
      <c r="Q5" t="s">
        <v>158</v>
      </c>
      <c r="R5">
        <v>11</v>
      </c>
      <c r="S5">
        <v>25</v>
      </c>
      <c r="T5">
        <v>4</v>
      </c>
      <c r="U5">
        <v>34</v>
      </c>
      <c r="V5">
        <v>40</v>
      </c>
      <c r="W5">
        <v>26</v>
      </c>
    </row>
    <row r="6" spans="1:24" x14ac:dyDescent="0.25">
      <c r="A6" s="6" t="s">
        <v>18</v>
      </c>
      <c r="B6" t="s">
        <v>157</v>
      </c>
      <c r="C6" s="5">
        <v>0</v>
      </c>
      <c r="D6" s="5">
        <v>0</v>
      </c>
      <c r="E6" s="5">
        <v>3</v>
      </c>
      <c r="F6" s="5">
        <v>5</v>
      </c>
      <c r="G6" s="5">
        <v>5</v>
      </c>
      <c r="H6" s="5">
        <v>4</v>
      </c>
    </row>
    <row r="7" spans="1:24" x14ac:dyDescent="0.25">
      <c r="A7" s="6"/>
      <c r="B7" t="s">
        <v>158</v>
      </c>
      <c r="C7" s="5">
        <v>1</v>
      </c>
      <c r="D7" s="5">
        <v>0</v>
      </c>
      <c r="E7" s="5">
        <v>0</v>
      </c>
      <c r="F7" s="5">
        <v>2</v>
      </c>
      <c r="G7" s="5">
        <v>4</v>
      </c>
      <c r="H7" s="5">
        <v>0</v>
      </c>
      <c r="I7" t="s">
        <v>41</v>
      </c>
      <c r="J7" t="s">
        <v>42</v>
      </c>
      <c r="K7" t="s">
        <v>43</v>
      </c>
      <c r="L7" t="s">
        <v>44</v>
      </c>
      <c r="M7" t="s">
        <v>45</v>
      </c>
      <c r="N7" t="s">
        <v>46</v>
      </c>
      <c r="R7" s="1" t="s">
        <v>165</v>
      </c>
    </row>
    <row r="8" spans="1:24" x14ac:dyDescent="0.25">
      <c r="A8" s="6" t="s">
        <v>19</v>
      </c>
      <c r="B8" t="s">
        <v>157</v>
      </c>
      <c r="C8">
        <v>1</v>
      </c>
      <c r="D8">
        <v>0</v>
      </c>
      <c r="E8">
        <v>2</v>
      </c>
      <c r="F8">
        <v>8</v>
      </c>
      <c r="G8">
        <v>3</v>
      </c>
      <c r="H8">
        <v>3</v>
      </c>
      <c r="Q8" s="9" t="s">
        <v>164</v>
      </c>
      <c r="R8" s="9" t="s">
        <v>5</v>
      </c>
      <c r="S8" s="9" t="s">
        <v>6</v>
      </c>
      <c r="T8" s="9" t="s">
        <v>7</v>
      </c>
      <c r="U8" s="9" t="s">
        <v>8</v>
      </c>
      <c r="V8" s="9" t="s">
        <v>9</v>
      </c>
      <c r="W8" s="9" t="s">
        <v>10</v>
      </c>
    </row>
    <row r="9" spans="1:24" x14ac:dyDescent="0.25">
      <c r="A9" s="6"/>
      <c r="B9" t="s">
        <v>158</v>
      </c>
      <c r="C9" s="5">
        <v>1</v>
      </c>
      <c r="D9" s="5">
        <v>0</v>
      </c>
      <c r="E9" s="5">
        <v>0</v>
      </c>
      <c r="F9" s="5">
        <v>4</v>
      </c>
      <c r="G9" s="5">
        <v>1</v>
      </c>
      <c r="H9" s="5">
        <v>1</v>
      </c>
      <c r="I9" t="s">
        <v>47</v>
      </c>
      <c r="J9" t="s">
        <v>48</v>
      </c>
      <c r="K9" t="s">
        <v>49</v>
      </c>
      <c r="L9" t="s">
        <v>50</v>
      </c>
      <c r="M9" t="s">
        <v>51</v>
      </c>
      <c r="N9" t="s">
        <v>52</v>
      </c>
      <c r="Q9" s="7" t="s">
        <v>157</v>
      </c>
      <c r="R9" s="14">
        <f>R4/(17*20)</f>
        <v>0.10294117647058823</v>
      </c>
      <c r="S9" s="14">
        <f t="shared" ref="S9:W9" si="0">S4/(17*20)</f>
        <v>0.11470588235294117</v>
      </c>
      <c r="T9" s="14">
        <f t="shared" si="0"/>
        <v>6.4705882352941183E-2</v>
      </c>
      <c r="U9" s="14">
        <f t="shared" si="0"/>
        <v>0.18235294117647058</v>
      </c>
      <c r="V9" s="14">
        <f t="shared" si="0"/>
        <v>0.25</v>
      </c>
      <c r="W9" s="14">
        <f t="shared" si="0"/>
        <v>0.28529411764705881</v>
      </c>
      <c r="X9" s="15"/>
    </row>
    <row r="10" spans="1:24" x14ac:dyDescent="0.25">
      <c r="A10" s="6" t="s">
        <v>20</v>
      </c>
      <c r="B10" t="s">
        <v>157</v>
      </c>
      <c r="C10" s="5">
        <v>0</v>
      </c>
      <c r="D10" s="5">
        <v>1</v>
      </c>
      <c r="E10" s="5">
        <v>2</v>
      </c>
      <c r="F10" s="5">
        <v>4</v>
      </c>
      <c r="G10" s="5">
        <v>5</v>
      </c>
      <c r="H10" s="5">
        <v>5</v>
      </c>
      <c r="Q10" s="7" t="s">
        <v>158</v>
      </c>
      <c r="R10" s="14">
        <f>R5/(7*20)</f>
        <v>7.857142857142857E-2</v>
      </c>
      <c r="S10" s="14">
        <f t="shared" ref="S10:W10" si="1">S5/(7*20)</f>
        <v>0.17857142857142858</v>
      </c>
      <c r="T10" s="14">
        <f t="shared" si="1"/>
        <v>2.8571428571428571E-2</v>
      </c>
      <c r="U10" s="14">
        <f t="shared" si="1"/>
        <v>0.24285714285714285</v>
      </c>
      <c r="V10" s="14">
        <f t="shared" si="1"/>
        <v>0.2857142857142857</v>
      </c>
      <c r="W10" s="14">
        <f t="shared" si="1"/>
        <v>0.18571428571428572</v>
      </c>
      <c r="X10" s="15"/>
    </row>
    <row r="11" spans="1:24" x14ac:dyDescent="0.25">
      <c r="A11" s="6"/>
      <c r="B11" t="s">
        <v>158</v>
      </c>
      <c r="C11" s="5">
        <v>0</v>
      </c>
      <c r="D11" s="5">
        <v>0</v>
      </c>
      <c r="E11" s="5">
        <v>1</v>
      </c>
      <c r="F11" s="5">
        <v>2</v>
      </c>
      <c r="G11" s="5">
        <v>3</v>
      </c>
      <c r="H11" s="5">
        <v>1</v>
      </c>
      <c r="I11" t="s">
        <v>85</v>
      </c>
      <c r="J11" t="s">
        <v>86</v>
      </c>
      <c r="K11" t="s">
        <v>87</v>
      </c>
      <c r="L11" t="s">
        <v>88</v>
      </c>
      <c r="M11" t="s">
        <v>53</v>
      </c>
      <c r="N11" t="s">
        <v>54</v>
      </c>
    </row>
    <row r="12" spans="1:24" x14ac:dyDescent="0.25">
      <c r="A12" s="6" t="s">
        <v>21</v>
      </c>
      <c r="B12" t="s">
        <v>157</v>
      </c>
      <c r="C12" s="5">
        <v>2</v>
      </c>
      <c r="D12" s="5">
        <v>3</v>
      </c>
      <c r="E12" s="5">
        <v>3</v>
      </c>
      <c r="F12" s="5">
        <v>5</v>
      </c>
      <c r="G12" s="5">
        <v>2</v>
      </c>
      <c r="H12" s="5">
        <v>2</v>
      </c>
    </row>
    <row r="13" spans="1:24" x14ac:dyDescent="0.25">
      <c r="A13" s="6"/>
      <c r="B13" t="s">
        <v>158</v>
      </c>
      <c r="C13" s="5">
        <v>2</v>
      </c>
      <c r="D13" s="5">
        <v>0</v>
      </c>
      <c r="E13" s="5">
        <v>0</v>
      </c>
      <c r="F13" s="5">
        <v>4</v>
      </c>
      <c r="G13" s="5">
        <v>1</v>
      </c>
      <c r="H13" s="5">
        <v>0</v>
      </c>
      <c r="I13" t="s">
        <v>89</v>
      </c>
      <c r="J13" t="s">
        <v>90</v>
      </c>
      <c r="K13" t="s">
        <v>91</v>
      </c>
      <c r="L13" t="s">
        <v>92</v>
      </c>
      <c r="M13" t="s">
        <v>55</v>
      </c>
      <c r="N13" t="s">
        <v>56</v>
      </c>
    </row>
    <row r="14" spans="1:24" x14ac:dyDescent="0.25">
      <c r="A14" s="6" t="s">
        <v>22</v>
      </c>
      <c r="B14" t="s">
        <v>157</v>
      </c>
      <c r="C14" s="5">
        <v>1</v>
      </c>
      <c r="D14" s="5">
        <v>0</v>
      </c>
      <c r="E14" s="5">
        <v>0</v>
      </c>
      <c r="F14" s="5">
        <v>0</v>
      </c>
      <c r="G14" s="5">
        <v>12</v>
      </c>
      <c r="H14" s="5">
        <v>4</v>
      </c>
    </row>
    <row r="15" spans="1:24" x14ac:dyDescent="0.25">
      <c r="A15" s="6"/>
      <c r="B15" t="s">
        <v>158</v>
      </c>
      <c r="C15" s="5">
        <v>1</v>
      </c>
      <c r="D15" s="5">
        <v>0</v>
      </c>
      <c r="E15" s="5">
        <v>0</v>
      </c>
      <c r="F15" s="5">
        <v>1</v>
      </c>
      <c r="G15" s="5">
        <v>2</v>
      </c>
      <c r="H15" s="5">
        <v>3</v>
      </c>
      <c r="I15" t="s">
        <v>93</v>
      </c>
      <c r="J15" t="s">
        <v>94</v>
      </c>
      <c r="K15" t="s">
        <v>95</v>
      </c>
      <c r="L15" t="s">
        <v>96</v>
      </c>
      <c r="M15" t="s">
        <v>57</v>
      </c>
      <c r="N15" t="s">
        <v>58</v>
      </c>
    </row>
    <row r="16" spans="1:24" x14ac:dyDescent="0.25">
      <c r="A16" s="6" t="s">
        <v>23</v>
      </c>
      <c r="B16" t="s">
        <v>157</v>
      </c>
      <c r="C16" s="5">
        <v>3</v>
      </c>
      <c r="D16" s="5">
        <v>1</v>
      </c>
      <c r="E16" s="5">
        <v>0</v>
      </c>
      <c r="F16" s="5">
        <v>2</v>
      </c>
      <c r="G16" s="5">
        <v>3</v>
      </c>
      <c r="H16" s="5">
        <v>8</v>
      </c>
    </row>
    <row r="17" spans="1:14" x14ac:dyDescent="0.25">
      <c r="A17" s="6"/>
      <c r="B17" t="s">
        <v>158</v>
      </c>
      <c r="C17" s="5">
        <v>0</v>
      </c>
      <c r="D17" s="5">
        <v>1</v>
      </c>
      <c r="E17" s="5">
        <v>0</v>
      </c>
      <c r="F17" s="5">
        <v>3</v>
      </c>
      <c r="G17" s="5">
        <v>3</v>
      </c>
      <c r="H17" s="5">
        <v>0</v>
      </c>
      <c r="I17" t="s">
        <v>97</v>
      </c>
      <c r="J17" t="s">
        <v>98</v>
      </c>
      <c r="K17" t="s">
        <v>99</v>
      </c>
      <c r="L17" t="s">
        <v>100</v>
      </c>
      <c r="M17" t="s">
        <v>59</v>
      </c>
      <c r="N17" t="s">
        <v>60</v>
      </c>
    </row>
    <row r="18" spans="1:14" x14ac:dyDescent="0.25">
      <c r="A18" s="6" t="s">
        <v>24</v>
      </c>
      <c r="B18" t="s">
        <v>157</v>
      </c>
      <c r="C18" s="5">
        <v>3</v>
      </c>
      <c r="D18" s="5">
        <v>2</v>
      </c>
      <c r="E18" s="5">
        <v>1</v>
      </c>
      <c r="F18" s="5">
        <v>3</v>
      </c>
      <c r="G18" s="5">
        <v>2</v>
      </c>
      <c r="H18" s="5">
        <v>6</v>
      </c>
    </row>
    <row r="19" spans="1:14" x14ac:dyDescent="0.25">
      <c r="A19" s="6"/>
      <c r="B19" t="s">
        <v>158</v>
      </c>
      <c r="C19" s="5">
        <v>0</v>
      </c>
      <c r="D19" s="5">
        <v>0</v>
      </c>
      <c r="E19" s="5">
        <v>1</v>
      </c>
      <c r="F19" s="5">
        <v>0</v>
      </c>
      <c r="G19" s="5">
        <v>3</v>
      </c>
      <c r="H19" s="5">
        <v>3</v>
      </c>
      <c r="I19" t="s">
        <v>101</v>
      </c>
      <c r="J19" t="s">
        <v>102</v>
      </c>
      <c r="K19" t="s">
        <v>103</v>
      </c>
      <c r="L19" t="s">
        <v>104</v>
      </c>
      <c r="M19" t="s">
        <v>61</v>
      </c>
      <c r="N19" t="s">
        <v>62</v>
      </c>
    </row>
    <row r="20" spans="1:14" x14ac:dyDescent="0.25">
      <c r="A20" s="6" t="s">
        <v>25</v>
      </c>
      <c r="B20" t="s">
        <v>157</v>
      </c>
      <c r="C20" s="5">
        <v>3</v>
      </c>
      <c r="D20" s="5">
        <v>6</v>
      </c>
      <c r="E20" s="5">
        <v>0</v>
      </c>
      <c r="F20" s="5">
        <v>1</v>
      </c>
      <c r="G20" s="5">
        <v>4</v>
      </c>
      <c r="H20" s="5">
        <v>3</v>
      </c>
    </row>
    <row r="21" spans="1:14" x14ac:dyDescent="0.25">
      <c r="A21" s="6"/>
      <c r="B21" t="s">
        <v>158</v>
      </c>
      <c r="C21" s="5">
        <v>0</v>
      </c>
      <c r="D21" s="5">
        <v>2</v>
      </c>
      <c r="E21" s="5">
        <v>0</v>
      </c>
      <c r="F21" s="5">
        <v>2</v>
      </c>
      <c r="G21" s="5">
        <v>2</v>
      </c>
      <c r="H21" s="5">
        <v>1</v>
      </c>
      <c r="I21" t="s">
        <v>105</v>
      </c>
      <c r="J21" t="s">
        <v>106</v>
      </c>
      <c r="K21" t="s">
        <v>107</v>
      </c>
      <c r="L21" t="s">
        <v>108</v>
      </c>
      <c r="M21" t="s">
        <v>63</v>
      </c>
      <c r="N21" t="s">
        <v>64</v>
      </c>
    </row>
    <row r="22" spans="1:14" x14ac:dyDescent="0.25">
      <c r="A22" s="6" t="s">
        <v>26</v>
      </c>
      <c r="B22" t="s">
        <v>157</v>
      </c>
      <c r="C22" s="5">
        <v>0</v>
      </c>
      <c r="D22" s="5">
        <v>0</v>
      </c>
      <c r="E22" s="5">
        <v>2</v>
      </c>
      <c r="F22" s="5">
        <v>8</v>
      </c>
      <c r="G22" s="5">
        <v>4</v>
      </c>
      <c r="H22" s="5">
        <v>3</v>
      </c>
    </row>
    <row r="23" spans="1:14" x14ac:dyDescent="0.25">
      <c r="A23" s="6"/>
      <c r="B23" t="s">
        <v>158</v>
      </c>
      <c r="C23" s="5">
        <v>1</v>
      </c>
      <c r="D23" s="5">
        <v>1</v>
      </c>
      <c r="E23" s="5">
        <v>1</v>
      </c>
      <c r="F23" s="5">
        <v>2</v>
      </c>
      <c r="G23" s="5">
        <v>0</v>
      </c>
      <c r="H23" s="5">
        <v>2</v>
      </c>
      <c r="I23" t="s">
        <v>109</v>
      </c>
      <c r="J23" t="s">
        <v>110</v>
      </c>
      <c r="K23" t="s">
        <v>111</v>
      </c>
      <c r="L23" t="s">
        <v>112</v>
      </c>
      <c r="M23" t="s">
        <v>65</v>
      </c>
      <c r="N23" t="s">
        <v>66</v>
      </c>
    </row>
    <row r="24" spans="1:14" x14ac:dyDescent="0.25">
      <c r="A24" s="6" t="s">
        <v>27</v>
      </c>
      <c r="B24" t="s">
        <v>157</v>
      </c>
      <c r="C24" s="5">
        <v>1</v>
      </c>
      <c r="D24" s="5">
        <v>3</v>
      </c>
      <c r="E24" s="5">
        <v>0</v>
      </c>
      <c r="F24" s="5">
        <v>0</v>
      </c>
      <c r="G24" s="5">
        <v>4</v>
      </c>
      <c r="H24" s="5">
        <v>9</v>
      </c>
    </row>
    <row r="25" spans="1:14" x14ac:dyDescent="0.25">
      <c r="A25" s="6"/>
      <c r="B25" t="s">
        <v>158</v>
      </c>
      <c r="C25" s="5">
        <v>0</v>
      </c>
      <c r="D25" s="5">
        <v>3</v>
      </c>
      <c r="E25" s="5">
        <v>0</v>
      </c>
      <c r="F25" s="5">
        <v>1</v>
      </c>
      <c r="G25" s="5">
        <v>1</v>
      </c>
      <c r="H25" s="5">
        <v>2</v>
      </c>
      <c r="I25" t="s">
        <v>113</v>
      </c>
      <c r="J25" t="s">
        <v>114</v>
      </c>
      <c r="K25" t="s">
        <v>115</v>
      </c>
      <c r="L25" t="s">
        <v>116</v>
      </c>
      <c r="M25" t="s">
        <v>67</v>
      </c>
      <c r="N25" t="s">
        <v>68</v>
      </c>
    </row>
    <row r="26" spans="1:14" x14ac:dyDescent="0.25">
      <c r="A26" s="6" t="s">
        <v>28</v>
      </c>
      <c r="B26" t="s">
        <v>157</v>
      </c>
      <c r="C26" s="5">
        <v>6</v>
      </c>
      <c r="D26" s="5">
        <v>1</v>
      </c>
      <c r="E26" s="5">
        <v>4</v>
      </c>
      <c r="F26" s="5">
        <v>0</v>
      </c>
      <c r="G26" s="5">
        <v>6</v>
      </c>
      <c r="H26" s="5">
        <v>0</v>
      </c>
    </row>
    <row r="27" spans="1:14" x14ac:dyDescent="0.25">
      <c r="A27" s="6"/>
      <c r="B27" t="s">
        <v>158</v>
      </c>
      <c r="C27" s="5">
        <v>1</v>
      </c>
      <c r="D27" s="5">
        <v>2</v>
      </c>
      <c r="E27" s="5">
        <v>0</v>
      </c>
      <c r="F27" s="5">
        <v>0</v>
      </c>
      <c r="G27" s="5">
        <v>3</v>
      </c>
      <c r="H27" s="5">
        <v>1</v>
      </c>
      <c r="I27" t="s">
        <v>117</v>
      </c>
      <c r="J27" t="s">
        <v>118</v>
      </c>
      <c r="K27" t="s">
        <v>119</v>
      </c>
      <c r="L27" t="s">
        <v>120</v>
      </c>
      <c r="M27" t="s">
        <v>69</v>
      </c>
      <c r="N27" t="s">
        <v>70</v>
      </c>
    </row>
    <row r="28" spans="1:14" x14ac:dyDescent="0.25">
      <c r="A28" s="6" t="s">
        <v>29</v>
      </c>
      <c r="B28" t="s">
        <v>157</v>
      </c>
      <c r="C28" s="5">
        <v>2</v>
      </c>
      <c r="D28" s="5">
        <v>3</v>
      </c>
      <c r="E28" s="5">
        <v>0</v>
      </c>
      <c r="F28" s="5">
        <v>3</v>
      </c>
      <c r="G28" s="5">
        <v>3</v>
      </c>
      <c r="H28" s="5">
        <v>6</v>
      </c>
    </row>
    <row r="29" spans="1:14" x14ac:dyDescent="0.25">
      <c r="A29" s="6"/>
      <c r="B29" t="s">
        <v>158</v>
      </c>
      <c r="C29" s="5">
        <v>1</v>
      </c>
      <c r="D29" s="5">
        <v>3</v>
      </c>
      <c r="E29" s="5">
        <v>0</v>
      </c>
      <c r="F29" s="5">
        <v>0</v>
      </c>
      <c r="G29" s="5">
        <v>1</v>
      </c>
      <c r="H29" s="5">
        <v>2</v>
      </c>
      <c r="I29" t="s">
        <v>121</v>
      </c>
      <c r="J29" t="s">
        <v>122</v>
      </c>
      <c r="K29" t="s">
        <v>123</v>
      </c>
      <c r="L29" t="s">
        <v>124</v>
      </c>
      <c r="M29" t="s">
        <v>71</v>
      </c>
      <c r="N29" t="s">
        <v>149</v>
      </c>
    </row>
    <row r="30" spans="1:14" x14ac:dyDescent="0.25">
      <c r="A30" s="6" t="s">
        <v>30</v>
      </c>
      <c r="B30" t="s">
        <v>157</v>
      </c>
      <c r="C30" s="5">
        <v>1</v>
      </c>
      <c r="D30" s="5">
        <v>3</v>
      </c>
      <c r="E30" s="5">
        <v>1</v>
      </c>
      <c r="F30" s="5">
        <v>5</v>
      </c>
      <c r="G30" s="5">
        <v>0</v>
      </c>
      <c r="H30" s="5">
        <v>7</v>
      </c>
    </row>
    <row r="31" spans="1:14" x14ac:dyDescent="0.25">
      <c r="A31" s="6"/>
      <c r="B31" t="s">
        <v>158</v>
      </c>
      <c r="C31" s="5">
        <v>0</v>
      </c>
      <c r="D31" s="5">
        <v>2</v>
      </c>
      <c r="E31" s="5">
        <v>0</v>
      </c>
      <c r="F31" s="5">
        <v>3</v>
      </c>
      <c r="G31" s="5">
        <v>1</v>
      </c>
      <c r="H31" s="5">
        <v>1</v>
      </c>
      <c r="I31" t="s">
        <v>125</v>
      </c>
      <c r="J31" t="s">
        <v>126</v>
      </c>
      <c r="K31" t="s">
        <v>127</v>
      </c>
      <c r="L31" t="s">
        <v>128</v>
      </c>
      <c r="M31" t="s">
        <v>72</v>
      </c>
      <c r="N31" t="s">
        <v>73</v>
      </c>
    </row>
    <row r="32" spans="1:14" x14ac:dyDescent="0.25">
      <c r="A32" s="6" t="s">
        <v>31</v>
      </c>
      <c r="B32" t="s">
        <v>157</v>
      </c>
      <c r="C32" s="5">
        <v>5</v>
      </c>
      <c r="D32" s="5">
        <v>3</v>
      </c>
      <c r="E32" s="5">
        <v>0</v>
      </c>
      <c r="F32" s="5">
        <v>4</v>
      </c>
      <c r="G32" s="5">
        <v>3</v>
      </c>
      <c r="H32" s="5">
        <v>2</v>
      </c>
    </row>
    <row r="33" spans="1:14" x14ac:dyDescent="0.25">
      <c r="A33" s="6"/>
      <c r="B33" t="s">
        <v>158</v>
      </c>
      <c r="C33" s="5">
        <v>0</v>
      </c>
      <c r="D33" s="5">
        <v>5</v>
      </c>
      <c r="E33" s="5">
        <v>0</v>
      </c>
      <c r="F33" s="5">
        <v>1</v>
      </c>
      <c r="G33" s="5">
        <v>0</v>
      </c>
      <c r="H33" s="5">
        <v>1</v>
      </c>
      <c r="I33" t="s">
        <v>129</v>
      </c>
      <c r="J33" t="s">
        <v>130</v>
      </c>
      <c r="K33" t="s">
        <v>133</v>
      </c>
      <c r="L33" t="s">
        <v>136</v>
      </c>
      <c r="M33" t="s">
        <v>74</v>
      </c>
      <c r="N33" t="s">
        <v>75</v>
      </c>
    </row>
    <row r="34" spans="1:14" x14ac:dyDescent="0.25">
      <c r="A34" s="6" t="s">
        <v>32</v>
      </c>
      <c r="B34" t="s">
        <v>157</v>
      </c>
      <c r="C34" s="5">
        <v>3</v>
      </c>
      <c r="D34" s="5">
        <v>3</v>
      </c>
      <c r="E34" s="5">
        <v>0</v>
      </c>
      <c r="F34" s="5">
        <v>0</v>
      </c>
      <c r="G34" s="5">
        <v>3</v>
      </c>
      <c r="H34" s="5">
        <v>8</v>
      </c>
    </row>
    <row r="35" spans="1:14" x14ac:dyDescent="0.25">
      <c r="A35" s="6"/>
      <c r="B35" t="s">
        <v>158</v>
      </c>
      <c r="C35" s="5">
        <v>1</v>
      </c>
      <c r="D35" s="5">
        <v>3</v>
      </c>
      <c r="E35" s="5">
        <v>0</v>
      </c>
      <c r="F35" s="5">
        <v>0</v>
      </c>
      <c r="G35" s="5">
        <v>1</v>
      </c>
      <c r="H35" s="5">
        <v>2</v>
      </c>
      <c r="I35" t="s">
        <v>131</v>
      </c>
      <c r="J35" t="s">
        <v>132</v>
      </c>
      <c r="K35" t="s">
        <v>134</v>
      </c>
      <c r="L35" t="s">
        <v>135</v>
      </c>
      <c r="M35" t="s">
        <v>76</v>
      </c>
      <c r="N35" t="s">
        <v>77</v>
      </c>
    </row>
    <row r="36" spans="1:14" x14ac:dyDescent="0.25">
      <c r="A36" s="6" t="s">
        <v>33</v>
      </c>
      <c r="B36" t="s">
        <v>157</v>
      </c>
      <c r="C36" s="5">
        <v>0</v>
      </c>
      <c r="D36" s="5">
        <v>3</v>
      </c>
      <c r="E36" s="5">
        <v>1</v>
      </c>
      <c r="F36" s="5">
        <v>8</v>
      </c>
      <c r="G36" s="5">
        <v>2</v>
      </c>
      <c r="H36" s="5">
        <v>3</v>
      </c>
    </row>
    <row r="37" spans="1:14" x14ac:dyDescent="0.25">
      <c r="A37" s="6"/>
      <c r="B37" t="s">
        <v>158</v>
      </c>
      <c r="C37" s="5">
        <v>0</v>
      </c>
      <c r="D37" s="5">
        <v>0</v>
      </c>
      <c r="E37" s="5">
        <v>0</v>
      </c>
      <c r="F37" s="5">
        <v>5</v>
      </c>
      <c r="G37" s="5">
        <v>2</v>
      </c>
      <c r="H37" s="5">
        <v>0</v>
      </c>
      <c r="I37" t="s">
        <v>137</v>
      </c>
      <c r="J37" t="s">
        <v>138</v>
      </c>
      <c r="K37" t="s">
        <v>139</v>
      </c>
      <c r="L37" t="s">
        <v>140</v>
      </c>
      <c r="M37" t="s">
        <v>78</v>
      </c>
      <c r="N37" t="s">
        <v>79</v>
      </c>
    </row>
    <row r="38" spans="1:14" x14ac:dyDescent="0.25">
      <c r="A38" s="6" t="s">
        <v>34</v>
      </c>
      <c r="B38" t="s">
        <v>157</v>
      </c>
      <c r="C38" s="5">
        <v>0</v>
      </c>
      <c r="D38" s="5">
        <v>3</v>
      </c>
      <c r="E38" s="5">
        <v>0</v>
      </c>
      <c r="F38" s="5">
        <v>0</v>
      </c>
      <c r="G38" s="5">
        <v>7</v>
      </c>
      <c r="H38" s="5">
        <v>7</v>
      </c>
    </row>
    <row r="39" spans="1:14" x14ac:dyDescent="0.25">
      <c r="A39" s="6"/>
      <c r="B39" t="s">
        <v>158</v>
      </c>
      <c r="C39" s="5">
        <v>0</v>
      </c>
      <c r="D39" s="5">
        <v>1</v>
      </c>
      <c r="E39" s="5">
        <v>0</v>
      </c>
      <c r="F39" s="5">
        <v>1</v>
      </c>
      <c r="G39" s="5">
        <v>5</v>
      </c>
      <c r="H39" s="5">
        <v>0</v>
      </c>
      <c r="I39" t="s">
        <v>141</v>
      </c>
      <c r="J39" t="s">
        <v>142</v>
      </c>
      <c r="K39" t="s">
        <v>143</v>
      </c>
      <c r="L39" t="s">
        <v>144</v>
      </c>
      <c r="M39" t="s">
        <v>80</v>
      </c>
      <c r="N39" t="s">
        <v>81</v>
      </c>
    </row>
    <row r="40" spans="1:14" x14ac:dyDescent="0.25">
      <c r="A40" s="6" t="s">
        <v>82</v>
      </c>
      <c r="B40" t="s">
        <v>157</v>
      </c>
      <c r="C40" s="5">
        <v>1</v>
      </c>
      <c r="D40" s="5">
        <v>0</v>
      </c>
      <c r="E40" s="5">
        <v>1</v>
      </c>
      <c r="F40" s="5">
        <v>2</v>
      </c>
      <c r="G40" s="5">
        <v>9</v>
      </c>
      <c r="H40" s="5">
        <v>4</v>
      </c>
    </row>
    <row r="41" spans="1:14" x14ac:dyDescent="0.25">
      <c r="A41" s="6"/>
      <c r="B41" t="s">
        <v>158</v>
      </c>
      <c r="C41" s="5">
        <v>0</v>
      </c>
      <c r="D41" s="5">
        <v>0</v>
      </c>
      <c r="E41" s="5">
        <v>0</v>
      </c>
      <c r="F41" s="5">
        <v>2</v>
      </c>
      <c r="G41" s="5">
        <v>3</v>
      </c>
      <c r="H41" s="5">
        <v>2</v>
      </c>
      <c r="I41" t="s">
        <v>145</v>
      </c>
      <c r="J41" t="s">
        <v>146</v>
      </c>
      <c r="K41" t="s">
        <v>147</v>
      </c>
      <c r="L41" t="s">
        <v>148</v>
      </c>
      <c r="M41" t="s">
        <v>83</v>
      </c>
      <c r="N41" t="s">
        <v>84</v>
      </c>
    </row>
  </sheetData>
  <mergeCells count="20">
    <mergeCell ref="A24:A25"/>
    <mergeCell ref="A2:A3"/>
    <mergeCell ref="A4:A5"/>
    <mergeCell ref="A6:A7"/>
    <mergeCell ref="A8:A9"/>
    <mergeCell ref="A10:A11"/>
    <mergeCell ref="A12:A13"/>
    <mergeCell ref="A14:A15"/>
    <mergeCell ref="A16:A17"/>
    <mergeCell ref="A18:A19"/>
    <mergeCell ref="A20:A21"/>
    <mergeCell ref="A22:A23"/>
    <mergeCell ref="A38:A39"/>
    <mergeCell ref="A40:A41"/>
    <mergeCell ref="A26:A27"/>
    <mergeCell ref="A28:A29"/>
    <mergeCell ref="A30:A31"/>
    <mergeCell ref="A32:A33"/>
    <mergeCell ref="A34:A35"/>
    <mergeCell ref="A36:A37"/>
  </mergeCells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BA944-F30D-4E88-9111-A120731881E3}">
  <dimension ref="A1"/>
  <sheetViews>
    <sheetView zoomScale="80" zoomScaleNormal="80" workbookViewId="0">
      <selection activeCell="S9" sqref="S9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Darblapas</vt:lpstr>
      </vt:variant>
      <vt:variant>
        <vt:i4>7</vt:i4>
      </vt:variant>
    </vt:vector>
  </HeadingPairs>
  <TitlesOfParts>
    <vt:vector size="7" baseType="lpstr">
      <vt:lpstr>krāsas</vt:lpstr>
      <vt:lpstr>rezultāti</vt:lpstr>
      <vt:lpstr>rezultāti - diagrammas</vt:lpstr>
      <vt:lpstr>pēc dzimuma</vt:lpstr>
      <vt:lpstr>pēc dzimuma - diagrammas</vt:lpstr>
      <vt:lpstr>pēc vecuma</vt:lpstr>
      <vt:lpstr>pēc vecuma - diagrammas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Dāvis Raģels</dc:creator>
  <cp:lastModifiedBy>Dāvis Raģels</cp:lastModifiedBy>
  <dcterms:created xsi:type="dcterms:W3CDTF">2021-12-27T15:45:43Z</dcterms:created>
  <dcterms:modified xsi:type="dcterms:W3CDTF">2021-12-30T14:17:58Z</dcterms:modified>
</cp:coreProperties>
</file>