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I:\My Drive\sales\"/>
    </mc:Choice>
  </mc:AlternateContent>
  <xr:revisionPtr revIDLastSave="0" documentId="13_ncr:1_{BBBFF4B4-32A7-46F5-AC79-37FD66D2198A}" xr6:coauthVersionLast="47" xr6:coauthVersionMax="47" xr10:uidLastSave="{00000000-0000-0000-0000-000000000000}"/>
  <bookViews>
    <workbookView xWindow="-108" yWindow="-108" windowWidth="23256" windowHeight="12456" tabRatio="769" firstSheet="148" activeTab="161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06-08" sheetId="114" r:id="rId109"/>
    <sheet name="07-08" sheetId="115" r:id="rId110"/>
    <sheet name="08-08" sheetId="116" r:id="rId111"/>
    <sheet name="10-08" sheetId="117" r:id="rId112"/>
    <sheet name="11-08" sheetId="118" r:id="rId113"/>
    <sheet name="12-08" sheetId="119" r:id="rId114"/>
    <sheet name="13-08" sheetId="120" r:id="rId115"/>
    <sheet name="14-08" sheetId="121" r:id="rId116"/>
    <sheet name="15-08" sheetId="122" r:id="rId117"/>
    <sheet name="17-08" sheetId="123" r:id="rId118"/>
    <sheet name="18-08" sheetId="124" r:id="rId119"/>
    <sheet name="19-08" sheetId="125" r:id="rId120"/>
    <sheet name="20-08" sheetId="126" r:id="rId121"/>
    <sheet name="21-08" sheetId="127" r:id="rId122"/>
    <sheet name="22-08" sheetId="128" r:id="rId123"/>
    <sheet name="24-08" sheetId="129" r:id="rId124"/>
    <sheet name="25-08" sheetId="130" r:id="rId125"/>
    <sheet name="26-08" sheetId="131" r:id="rId126"/>
    <sheet name="27-08" sheetId="132" r:id="rId127"/>
    <sheet name="28-08" sheetId="133" r:id="rId128"/>
    <sheet name="29-08" sheetId="134" r:id="rId129"/>
    <sheet name="31-08" sheetId="135" r:id="rId130"/>
    <sheet name="01-09" sheetId="136" r:id="rId131"/>
    <sheet name="02-09" sheetId="137" r:id="rId132"/>
    <sheet name="03-09" sheetId="138" r:id="rId133"/>
    <sheet name="04-09" sheetId="139" r:id="rId134"/>
    <sheet name="05-09" sheetId="140" r:id="rId135"/>
    <sheet name="07-09" sheetId="141" r:id="rId136"/>
    <sheet name="08-09" sheetId="142" r:id="rId137"/>
    <sheet name="09-09" sheetId="143" r:id="rId138"/>
    <sheet name="10-09" sheetId="144" r:id="rId139"/>
    <sheet name="11-09" sheetId="146" r:id="rId140"/>
    <sheet name="12-09" sheetId="147" r:id="rId141"/>
    <sheet name="14-09" sheetId="145" r:id="rId142"/>
    <sheet name="15-09" sheetId="148" r:id="rId143"/>
    <sheet name="16-09" sheetId="149" r:id="rId144"/>
    <sheet name="17-09" sheetId="150" r:id="rId145"/>
    <sheet name="18-09" sheetId="151" r:id="rId146"/>
    <sheet name="19-09" sheetId="152" r:id="rId147"/>
    <sheet name="21-09" sheetId="153" r:id="rId148"/>
    <sheet name="22-09" sheetId="154" r:id="rId149"/>
    <sheet name="23-09" sheetId="155" r:id="rId150"/>
    <sheet name="24-09" sheetId="156" r:id="rId151"/>
    <sheet name="25-09" sheetId="157" r:id="rId152"/>
    <sheet name="26-09" sheetId="158" r:id="rId153"/>
    <sheet name="28-09" sheetId="159" r:id="rId154"/>
    <sheet name="29-09" sheetId="160" r:id="rId155"/>
    <sheet name="30-09" sheetId="161" r:id="rId156"/>
    <sheet name="01-10" sheetId="162" r:id="rId157"/>
    <sheet name="02-10" sheetId="163" r:id="rId158"/>
    <sheet name="03-10" sheetId="164" r:id="rId159"/>
    <sheet name="05-10" sheetId="165" r:id="rId160"/>
    <sheet name="06-10" sheetId="166" r:id="rId161"/>
    <sheet name="07-10" sheetId="167" r:id="rId162"/>
    <sheet name="08-10" sheetId="168" r:id="rId163"/>
    <sheet name="ملخص" sheetId="13" r:id="rId164"/>
    <sheet name="شهري" sheetId="79" r:id="rId165"/>
    <sheet name="العملية" sheetId="27" r:id="rId166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67" roundtripDataChecksum="cej0frGFoLDmi+KJHfXLOuT3qr5Vha0faIUU1CkSDJ8="/>
    </ext>
  </extLst>
</workbook>
</file>

<file path=xl/calcChain.xml><?xml version="1.0" encoding="utf-8"?>
<calcChain xmlns="http://schemas.openxmlformats.org/spreadsheetml/2006/main">
  <c r="K60" i="167" l="1"/>
  <c r="L361" i="168" l="1"/>
  <c r="L360" i="168"/>
  <c r="L359" i="168"/>
  <c r="L358" i="168"/>
  <c r="L357" i="168"/>
  <c r="L356" i="168"/>
  <c r="L355" i="168"/>
  <c r="L354" i="168"/>
  <c r="L353" i="168"/>
  <c r="L352" i="168"/>
  <c r="L351" i="168"/>
  <c r="L350" i="168"/>
  <c r="L349" i="168"/>
  <c r="L348" i="168"/>
  <c r="L347" i="168"/>
  <c r="L346" i="168"/>
  <c r="L345" i="168"/>
  <c r="L344" i="168"/>
  <c r="L343" i="168"/>
  <c r="L342" i="168"/>
  <c r="L341" i="168"/>
  <c r="L340" i="168"/>
  <c r="L339" i="168"/>
  <c r="L338" i="168"/>
  <c r="L337" i="168"/>
  <c r="L336" i="168"/>
  <c r="L335" i="168"/>
  <c r="L334" i="168"/>
  <c r="L333" i="168"/>
  <c r="L332" i="168"/>
  <c r="L331" i="168"/>
  <c r="L330" i="168"/>
  <c r="L329" i="168"/>
  <c r="L328" i="168"/>
  <c r="L327" i="168"/>
  <c r="L326" i="168"/>
  <c r="L325" i="168"/>
  <c r="L324" i="168"/>
  <c r="L323" i="168"/>
  <c r="L322" i="168"/>
  <c r="L321" i="168"/>
  <c r="L320" i="168"/>
  <c r="L319" i="168"/>
  <c r="L318" i="168"/>
  <c r="L317" i="168"/>
  <c r="L316" i="168"/>
  <c r="L315" i="168"/>
  <c r="L314" i="168"/>
  <c r="L313" i="168"/>
  <c r="L312" i="168"/>
  <c r="L311" i="168"/>
  <c r="L310" i="168"/>
  <c r="L309" i="168"/>
  <c r="L308" i="168"/>
  <c r="L307" i="168"/>
  <c r="L306" i="168"/>
  <c r="L305" i="168"/>
  <c r="L304" i="168"/>
  <c r="L303" i="168"/>
  <c r="L302" i="168"/>
  <c r="L301" i="168"/>
  <c r="L300" i="168"/>
  <c r="L299" i="168"/>
  <c r="L298" i="168"/>
  <c r="L297" i="168"/>
  <c r="L296" i="168"/>
  <c r="L295" i="168"/>
  <c r="L294" i="168"/>
  <c r="L293" i="168"/>
  <c r="L292" i="168"/>
  <c r="L291" i="168"/>
  <c r="L290" i="168"/>
  <c r="L289" i="168"/>
  <c r="L288" i="168"/>
  <c r="L287" i="168"/>
  <c r="L286" i="168"/>
  <c r="L285" i="168"/>
  <c r="L284" i="168"/>
  <c r="L283" i="168"/>
  <c r="L282" i="168"/>
  <c r="L281" i="168"/>
  <c r="L280" i="168"/>
  <c r="L279" i="168"/>
  <c r="L278" i="168"/>
  <c r="L277" i="168"/>
  <c r="L276" i="168"/>
  <c r="L275" i="168"/>
  <c r="L274" i="168"/>
  <c r="L273" i="168"/>
  <c r="L272" i="168"/>
  <c r="L271" i="168"/>
  <c r="L270" i="168"/>
  <c r="L269" i="168"/>
  <c r="L268" i="168"/>
  <c r="L267" i="168"/>
  <c r="L266" i="168"/>
  <c r="L265" i="168"/>
  <c r="L264" i="168"/>
  <c r="L263" i="168"/>
  <c r="L262" i="168"/>
  <c r="L261" i="168"/>
  <c r="L260" i="168"/>
  <c r="L259" i="168"/>
  <c r="L258" i="168"/>
  <c r="L257" i="168"/>
  <c r="L256" i="168"/>
  <c r="L255" i="168"/>
  <c r="L254" i="168"/>
  <c r="L253" i="168"/>
  <c r="L252" i="168"/>
  <c r="L251" i="168"/>
  <c r="L250" i="168"/>
  <c r="L249" i="168"/>
  <c r="L248" i="168"/>
  <c r="L247" i="168"/>
  <c r="L246" i="168"/>
  <c r="L245" i="168"/>
  <c r="L244" i="168"/>
  <c r="L243" i="168"/>
  <c r="L242" i="168"/>
  <c r="L241" i="168"/>
  <c r="L240" i="168"/>
  <c r="L239" i="168"/>
  <c r="L238" i="168"/>
  <c r="L237" i="168"/>
  <c r="L236" i="168"/>
  <c r="L235" i="168"/>
  <c r="L234" i="168"/>
  <c r="L233" i="168"/>
  <c r="L232" i="168"/>
  <c r="L231" i="168"/>
  <c r="L230" i="168"/>
  <c r="L229" i="168"/>
  <c r="L228" i="168"/>
  <c r="L227" i="168"/>
  <c r="L226" i="168"/>
  <c r="L225" i="168"/>
  <c r="L224" i="168"/>
  <c r="L223" i="168"/>
  <c r="L222" i="168"/>
  <c r="L221" i="168"/>
  <c r="L220" i="168"/>
  <c r="L219" i="168"/>
  <c r="L218" i="168"/>
  <c r="L217" i="168"/>
  <c r="L216" i="168"/>
  <c r="L215" i="168"/>
  <c r="L214" i="168"/>
  <c r="L213" i="168"/>
  <c r="L212" i="168"/>
  <c r="L211" i="168"/>
  <c r="L210" i="168"/>
  <c r="L209" i="168"/>
  <c r="L208" i="168"/>
  <c r="L207" i="168"/>
  <c r="L206" i="168"/>
  <c r="L205" i="168"/>
  <c r="L204" i="168"/>
  <c r="L203" i="168"/>
  <c r="L202" i="168"/>
  <c r="L201" i="168"/>
  <c r="L200" i="168"/>
  <c r="L199" i="168"/>
  <c r="L198" i="168"/>
  <c r="L197" i="168"/>
  <c r="L196" i="168"/>
  <c r="L195" i="168"/>
  <c r="L194" i="168"/>
  <c r="L193" i="168"/>
  <c r="L192" i="168"/>
  <c r="L191" i="168"/>
  <c r="L190" i="168"/>
  <c r="L189" i="168"/>
  <c r="L188" i="168"/>
  <c r="L187" i="168"/>
  <c r="L186" i="168"/>
  <c r="L185" i="168"/>
  <c r="L184" i="168"/>
  <c r="L183" i="168"/>
  <c r="L182" i="168"/>
  <c r="L181" i="168"/>
  <c r="L180" i="168"/>
  <c r="L179" i="168"/>
  <c r="L178" i="168"/>
  <c r="L177" i="168"/>
  <c r="L176" i="168"/>
  <c r="L175" i="168"/>
  <c r="L174" i="168"/>
  <c r="L173" i="168"/>
  <c r="L172" i="168"/>
  <c r="L171" i="168"/>
  <c r="L170" i="168"/>
  <c r="L169" i="168"/>
  <c r="L168" i="168"/>
  <c r="L167" i="168"/>
  <c r="L166" i="168"/>
  <c r="L165" i="168"/>
  <c r="L164" i="168"/>
  <c r="L163" i="168"/>
  <c r="L162" i="168"/>
  <c r="L161" i="168"/>
  <c r="L160" i="168"/>
  <c r="L159" i="168"/>
  <c r="L158" i="168"/>
  <c r="L157" i="168"/>
  <c r="L156" i="168"/>
  <c r="L155" i="168"/>
  <c r="L154" i="168"/>
  <c r="L153" i="168"/>
  <c r="L152" i="168"/>
  <c r="L151" i="168"/>
  <c r="L150" i="168"/>
  <c r="L149" i="168"/>
  <c r="L148" i="168"/>
  <c r="L147" i="168"/>
  <c r="L146" i="168"/>
  <c r="L145" i="168"/>
  <c r="L144" i="168"/>
  <c r="L143" i="168"/>
  <c r="L142" i="168"/>
  <c r="L141" i="168"/>
  <c r="L140" i="168"/>
  <c r="L139" i="168"/>
  <c r="L138" i="168"/>
  <c r="L137" i="168"/>
  <c r="L136" i="168"/>
  <c r="L135" i="168"/>
  <c r="L134" i="168"/>
  <c r="L133" i="168"/>
  <c r="L132" i="168"/>
  <c r="L131" i="168"/>
  <c r="L130" i="168"/>
  <c r="L129" i="168"/>
  <c r="L128" i="168"/>
  <c r="L127" i="168"/>
  <c r="L126" i="168"/>
  <c r="L125" i="168"/>
  <c r="L124" i="168"/>
  <c r="L123" i="168"/>
  <c r="L122" i="168"/>
  <c r="L121" i="168"/>
  <c r="L120" i="168"/>
  <c r="L119" i="168"/>
  <c r="L118" i="168"/>
  <c r="L117" i="168"/>
  <c r="L116" i="168"/>
  <c r="L115" i="168"/>
  <c r="L114" i="168"/>
  <c r="L113" i="168"/>
  <c r="L112" i="168"/>
  <c r="L111" i="168"/>
  <c r="L110" i="168"/>
  <c r="L109" i="168"/>
  <c r="L108" i="168"/>
  <c r="L107" i="168"/>
  <c r="L106" i="168"/>
  <c r="L105" i="168"/>
  <c r="L104" i="168"/>
  <c r="L103" i="168"/>
  <c r="L102" i="168"/>
  <c r="L101" i="168"/>
  <c r="L100" i="168"/>
  <c r="L99" i="168"/>
  <c r="L98" i="168"/>
  <c r="L97" i="168"/>
  <c r="L96" i="168"/>
  <c r="L95" i="168"/>
  <c r="L94" i="168"/>
  <c r="L93" i="168"/>
  <c r="L92" i="168"/>
  <c r="L91" i="168"/>
  <c r="L90" i="168"/>
  <c r="L89" i="168"/>
  <c r="L88" i="168"/>
  <c r="L87" i="168"/>
  <c r="L86" i="168"/>
  <c r="L85" i="168"/>
  <c r="L84" i="168"/>
  <c r="L83" i="168"/>
  <c r="L82" i="168"/>
  <c r="L81" i="168"/>
  <c r="L80" i="168"/>
  <c r="L79" i="168"/>
  <c r="L78" i="168"/>
  <c r="L77" i="168"/>
  <c r="L76" i="168"/>
  <c r="L75" i="168"/>
  <c r="L74" i="168"/>
  <c r="L73" i="168"/>
  <c r="L72" i="168"/>
  <c r="L71" i="168"/>
  <c r="L70" i="168"/>
  <c r="L69" i="168"/>
  <c r="L68" i="168"/>
  <c r="L67" i="168"/>
  <c r="L66" i="168"/>
  <c r="L65" i="168"/>
  <c r="L64" i="168"/>
  <c r="L63" i="168"/>
  <c r="L62" i="168"/>
  <c r="L61" i="168"/>
  <c r="L60" i="168"/>
  <c r="L59" i="168"/>
  <c r="L58" i="168"/>
  <c r="L57" i="168"/>
  <c r="L56" i="168"/>
  <c r="L55" i="168"/>
  <c r="L54" i="168"/>
  <c r="L53" i="168"/>
  <c r="L52" i="168"/>
  <c r="L51" i="168"/>
  <c r="L50" i="168"/>
  <c r="L49" i="168"/>
  <c r="L48" i="168"/>
  <c r="L47" i="168"/>
  <c r="L46" i="168"/>
  <c r="L45" i="168"/>
  <c r="L44" i="168"/>
  <c r="L43" i="168"/>
  <c r="L42" i="168"/>
  <c r="L41" i="168"/>
  <c r="L40" i="168"/>
  <c r="L39" i="168"/>
  <c r="L38" i="168"/>
  <c r="L37" i="168"/>
  <c r="L36" i="168"/>
  <c r="L35" i="168"/>
  <c r="L34" i="168"/>
  <c r="L33" i="168"/>
  <c r="L32" i="168"/>
  <c r="L31" i="168"/>
  <c r="P30" i="168"/>
  <c r="L30" i="168"/>
  <c r="S29" i="168"/>
  <c r="L29" i="168"/>
  <c r="L28" i="168"/>
  <c r="C28" i="168"/>
  <c r="P27" i="168"/>
  <c r="L27" i="168"/>
  <c r="C27" i="168"/>
  <c r="S26" i="168"/>
  <c r="P26" i="168"/>
  <c r="L26" i="168"/>
  <c r="F26" i="168"/>
  <c r="C26" i="168"/>
  <c r="S25" i="168"/>
  <c r="P25" i="168"/>
  <c r="L25" i="168"/>
  <c r="F25" i="168"/>
  <c r="C25" i="168"/>
  <c r="S24" i="168"/>
  <c r="P24" i="168"/>
  <c r="L24" i="168"/>
  <c r="F24" i="168"/>
  <c r="C24" i="168"/>
  <c r="S23" i="168"/>
  <c r="P23" i="168"/>
  <c r="P28" i="168" s="1"/>
  <c r="P32" i="168" s="1"/>
  <c r="L23" i="168"/>
  <c r="F23" i="168"/>
  <c r="C23" i="168"/>
  <c r="S22" i="168"/>
  <c r="S27" i="168" s="1"/>
  <c r="S31" i="168" s="1"/>
  <c r="P22" i="168"/>
  <c r="L22" i="168"/>
  <c r="F22" i="168"/>
  <c r="F27" i="168" s="1"/>
  <c r="C22" i="168"/>
  <c r="L20" i="168"/>
  <c r="K20" i="168"/>
  <c r="J20" i="168"/>
  <c r="L18" i="168"/>
  <c r="L17" i="168"/>
  <c r="L16" i="168"/>
  <c r="L15" i="168"/>
  <c r="L14" i="168"/>
  <c r="L13" i="168"/>
  <c r="L12" i="168"/>
  <c r="L11" i="168"/>
  <c r="L10" i="168"/>
  <c r="L9" i="168"/>
  <c r="L8" i="168"/>
  <c r="L7" i="168"/>
  <c r="L6" i="168"/>
  <c r="L5" i="168"/>
  <c r="L4" i="168"/>
  <c r="L1" i="168" s="1"/>
  <c r="L3" i="168"/>
  <c r="K1" i="168"/>
  <c r="J1" i="168"/>
  <c r="L361" i="167"/>
  <c r="L360" i="167"/>
  <c r="L359" i="167"/>
  <c r="L358" i="167"/>
  <c r="L357" i="167"/>
  <c r="L356" i="167"/>
  <c r="L355" i="167"/>
  <c r="L354" i="167"/>
  <c r="L353" i="167"/>
  <c r="L352" i="167"/>
  <c r="L351" i="167"/>
  <c r="L350" i="167"/>
  <c r="L349" i="167"/>
  <c r="L348" i="167"/>
  <c r="L347" i="167"/>
  <c r="L346" i="167"/>
  <c r="L345" i="167"/>
  <c r="L344" i="167"/>
  <c r="L343" i="167"/>
  <c r="L342" i="167"/>
  <c r="L341" i="167"/>
  <c r="L340" i="167"/>
  <c r="L339" i="167"/>
  <c r="L338" i="167"/>
  <c r="L337" i="167"/>
  <c r="L336" i="167"/>
  <c r="L335" i="167"/>
  <c r="L334" i="167"/>
  <c r="L333" i="167"/>
  <c r="L332" i="167"/>
  <c r="L331" i="167"/>
  <c r="L330" i="167"/>
  <c r="L329" i="167"/>
  <c r="L328" i="167"/>
  <c r="L327" i="167"/>
  <c r="L326" i="167"/>
  <c r="L325" i="167"/>
  <c r="L324" i="167"/>
  <c r="L323" i="167"/>
  <c r="L322" i="167"/>
  <c r="L321" i="167"/>
  <c r="L320" i="167"/>
  <c r="L319" i="167"/>
  <c r="L318" i="167"/>
  <c r="L317" i="167"/>
  <c r="L316" i="167"/>
  <c r="L315" i="167"/>
  <c r="L314" i="167"/>
  <c r="L313" i="167"/>
  <c r="L312" i="167"/>
  <c r="L311" i="167"/>
  <c r="L310" i="167"/>
  <c r="L309" i="167"/>
  <c r="L308" i="167"/>
  <c r="L307" i="167"/>
  <c r="L306" i="167"/>
  <c r="L305" i="167"/>
  <c r="L304" i="167"/>
  <c r="L303" i="167"/>
  <c r="L302" i="167"/>
  <c r="L301" i="167"/>
  <c r="L300" i="167"/>
  <c r="L299" i="167"/>
  <c r="L298" i="167"/>
  <c r="L297" i="167"/>
  <c r="L296" i="167"/>
  <c r="L295" i="167"/>
  <c r="L294" i="167"/>
  <c r="L293" i="167"/>
  <c r="L292" i="167"/>
  <c r="L291" i="167"/>
  <c r="L290" i="167"/>
  <c r="L289" i="167"/>
  <c r="L288" i="167"/>
  <c r="L287" i="167"/>
  <c r="L286" i="167"/>
  <c r="L285" i="167"/>
  <c r="L284" i="167"/>
  <c r="L283" i="167"/>
  <c r="L282" i="167"/>
  <c r="L281" i="167"/>
  <c r="L280" i="167"/>
  <c r="L279" i="167"/>
  <c r="L278" i="167"/>
  <c r="L277" i="167"/>
  <c r="L276" i="167"/>
  <c r="L275" i="167"/>
  <c r="L274" i="167"/>
  <c r="L273" i="167"/>
  <c r="L272" i="167"/>
  <c r="L271" i="167"/>
  <c r="L270" i="167"/>
  <c r="L269" i="167"/>
  <c r="L268" i="167"/>
  <c r="L267" i="167"/>
  <c r="L266" i="167"/>
  <c r="L265" i="167"/>
  <c r="L264" i="167"/>
  <c r="L263" i="167"/>
  <c r="L262" i="167"/>
  <c r="L261" i="167"/>
  <c r="L260" i="167"/>
  <c r="L259" i="167"/>
  <c r="L258" i="167"/>
  <c r="L257" i="167"/>
  <c r="L256" i="167"/>
  <c r="L255" i="167"/>
  <c r="L254" i="167"/>
  <c r="L253" i="167"/>
  <c r="L252" i="167"/>
  <c r="L251" i="167"/>
  <c r="L250" i="167"/>
  <c r="L249" i="167"/>
  <c r="L248" i="167"/>
  <c r="L247" i="167"/>
  <c r="L246" i="167"/>
  <c r="L245" i="167"/>
  <c r="L244" i="167"/>
  <c r="L243" i="167"/>
  <c r="L242" i="167"/>
  <c r="L241" i="167"/>
  <c r="L240" i="167"/>
  <c r="L239" i="167"/>
  <c r="L238" i="167"/>
  <c r="L237" i="167"/>
  <c r="L236" i="167"/>
  <c r="L235" i="167"/>
  <c r="L234" i="167"/>
  <c r="L233" i="167"/>
  <c r="L232" i="167"/>
  <c r="L231" i="167"/>
  <c r="L230" i="167"/>
  <c r="L229" i="167"/>
  <c r="L228" i="167"/>
  <c r="L227" i="167"/>
  <c r="L226" i="167"/>
  <c r="L225" i="167"/>
  <c r="L224" i="167"/>
  <c r="L223" i="167"/>
  <c r="L222" i="167"/>
  <c r="L221" i="167"/>
  <c r="L220" i="167"/>
  <c r="L219" i="167"/>
  <c r="L218" i="167"/>
  <c r="L217" i="167"/>
  <c r="L216" i="167"/>
  <c r="L215" i="167"/>
  <c r="L214" i="167"/>
  <c r="L213" i="167"/>
  <c r="L212" i="167"/>
  <c r="L211" i="167"/>
  <c r="L210" i="167"/>
  <c r="L209" i="167"/>
  <c r="L208" i="167"/>
  <c r="L207" i="167"/>
  <c r="L206" i="167"/>
  <c r="L205" i="167"/>
  <c r="L204" i="167"/>
  <c r="L203" i="167"/>
  <c r="L202" i="167"/>
  <c r="L201" i="167"/>
  <c r="L200" i="167"/>
  <c r="L199" i="167"/>
  <c r="L198" i="167"/>
  <c r="L197" i="167"/>
  <c r="L196" i="167"/>
  <c r="L195" i="167"/>
  <c r="L194" i="167"/>
  <c r="L193" i="167"/>
  <c r="L192" i="167"/>
  <c r="L191" i="167"/>
  <c r="L190" i="167"/>
  <c r="L189" i="167"/>
  <c r="L188" i="167"/>
  <c r="L187" i="167"/>
  <c r="L186" i="167"/>
  <c r="L185" i="167"/>
  <c r="L184" i="167"/>
  <c r="L183" i="167"/>
  <c r="L182" i="167"/>
  <c r="L181" i="167"/>
  <c r="L180" i="167"/>
  <c r="L179" i="167"/>
  <c r="L178" i="167"/>
  <c r="L177" i="167"/>
  <c r="L176" i="167"/>
  <c r="L175" i="167"/>
  <c r="L174" i="167"/>
  <c r="L173" i="167"/>
  <c r="L172" i="167"/>
  <c r="L171" i="167"/>
  <c r="L170" i="167"/>
  <c r="L169" i="167"/>
  <c r="L168" i="167"/>
  <c r="L167" i="167"/>
  <c r="L166" i="167"/>
  <c r="L165" i="167"/>
  <c r="L164" i="167"/>
  <c r="L163" i="167"/>
  <c r="L162" i="167"/>
  <c r="L161" i="167"/>
  <c r="L160" i="167"/>
  <c r="L159" i="167"/>
  <c r="L158" i="167"/>
  <c r="L157" i="167"/>
  <c r="L156" i="167"/>
  <c r="L155" i="167"/>
  <c r="L154" i="167"/>
  <c r="L153" i="167"/>
  <c r="L152" i="167"/>
  <c r="L151" i="167"/>
  <c r="L150" i="167"/>
  <c r="L149" i="167"/>
  <c r="L148" i="167"/>
  <c r="L147" i="167"/>
  <c r="L146" i="167"/>
  <c r="L145" i="167"/>
  <c r="L144" i="167"/>
  <c r="L143" i="167"/>
  <c r="L142" i="167"/>
  <c r="L141" i="167"/>
  <c r="L140" i="167"/>
  <c r="L139" i="167"/>
  <c r="L138" i="167"/>
  <c r="L137" i="167"/>
  <c r="L136" i="167"/>
  <c r="L135" i="167"/>
  <c r="L134" i="167"/>
  <c r="L133" i="167"/>
  <c r="L132" i="167"/>
  <c r="L131" i="167"/>
  <c r="L130" i="167"/>
  <c r="L129" i="167"/>
  <c r="L128" i="167"/>
  <c r="L127" i="167"/>
  <c r="L126" i="167"/>
  <c r="L125" i="167"/>
  <c r="L124" i="167"/>
  <c r="L123" i="167"/>
  <c r="L122" i="167"/>
  <c r="L121" i="167"/>
  <c r="L120" i="167"/>
  <c r="L119" i="167"/>
  <c r="L118" i="167"/>
  <c r="L117" i="167"/>
  <c r="L116" i="167"/>
  <c r="L115" i="167"/>
  <c r="L114" i="167"/>
  <c r="L113" i="167"/>
  <c r="L112" i="167"/>
  <c r="L111" i="167"/>
  <c r="L110" i="167"/>
  <c r="L109" i="167"/>
  <c r="L108" i="167"/>
  <c r="L107" i="167"/>
  <c r="L106" i="167"/>
  <c r="L105" i="167"/>
  <c r="L104" i="167"/>
  <c r="L103" i="167"/>
  <c r="L102" i="167"/>
  <c r="L101" i="167"/>
  <c r="L100" i="167"/>
  <c r="L99" i="167"/>
  <c r="L98" i="167"/>
  <c r="L97" i="167"/>
  <c r="L96" i="167"/>
  <c r="L95" i="167"/>
  <c r="L94" i="167"/>
  <c r="L93" i="167"/>
  <c r="L92" i="167"/>
  <c r="L91" i="167"/>
  <c r="L90" i="167"/>
  <c r="L89" i="167"/>
  <c r="L88" i="167"/>
  <c r="L87" i="167"/>
  <c r="L86" i="167"/>
  <c r="L85" i="167"/>
  <c r="L84" i="167"/>
  <c r="L83" i="167"/>
  <c r="L82" i="167"/>
  <c r="L81" i="167"/>
  <c r="L80" i="167"/>
  <c r="L79" i="167"/>
  <c r="L78" i="167"/>
  <c r="L77" i="167"/>
  <c r="L76" i="167"/>
  <c r="L75" i="167"/>
  <c r="L74" i="167"/>
  <c r="L73" i="167"/>
  <c r="L72" i="167"/>
  <c r="L71" i="167"/>
  <c r="L70" i="167"/>
  <c r="L69" i="167"/>
  <c r="L68" i="167"/>
  <c r="L67" i="167"/>
  <c r="L66" i="167"/>
  <c r="L65" i="167"/>
  <c r="L64" i="167"/>
  <c r="L63" i="167"/>
  <c r="L62" i="167"/>
  <c r="L61" i="167"/>
  <c r="L60" i="167"/>
  <c r="L59" i="167"/>
  <c r="L58" i="167"/>
  <c r="L57" i="167"/>
  <c r="L56" i="167"/>
  <c r="L55" i="167"/>
  <c r="L54" i="167"/>
  <c r="L53" i="167"/>
  <c r="L52" i="167"/>
  <c r="L51" i="167"/>
  <c r="L50" i="167"/>
  <c r="L49" i="167"/>
  <c r="L48" i="167"/>
  <c r="L47" i="167"/>
  <c r="L46" i="167"/>
  <c r="L45" i="167"/>
  <c r="L44" i="167"/>
  <c r="L43" i="167"/>
  <c r="L42" i="167"/>
  <c r="L41" i="167"/>
  <c r="L40" i="167"/>
  <c r="L39" i="167"/>
  <c r="L38" i="167"/>
  <c r="L37" i="167"/>
  <c r="L36" i="167"/>
  <c r="L35" i="167"/>
  <c r="L34" i="167"/>
  <c r="L33" i="167"/>
  <c r="L32" i="167"/>
  <c r="L31" i="167"/>
  <c r="P30" i="167"/>
  <c r="L30" i="167"/>
  <c r="S29" i="167"/>
  <c r="L29" i="167"/>
  <c r="L28" i="167"/>
  <c r="P27" i="167"/>
  <c r="L27" i="167"/>
  <c r="C27" i="167"/>
  <c r="S26" i="167"/>
  <c r="P26" i="167"/>
  <c r="L26" i="167"/>
  <c r="F26" i="167"/>
  <c r="C26" i="167"/>
  <c r="S25" i="167"/>
  <c r="P25" i="167"/>
  <c r="L25" i="167"/>
  <c r="F25" i="167"/>
  <c r="C25" i="167"/>
  <c r="S24" i="167"/>
  <c r="P24" i="167"/>
  <c r="L24" i="167"/>
  <c r="F24" i="167"/>
  <c r="C24" i="167"/>
  <c r="S23" i="167"/>
  <c r="P23" i="167"/>
  <c r="L23" i="167"/>
  <c r="F23" i="167"/>
  <c r="C23" i="167"/>
  <c r="S22" i="167"/>
  <c r="P22" i="167"/>
  <c r="L22" i="167"/>
  <c r="F22" i="167"/>
  <c r="C22" i="167"/>
  <c r="K20" i="167"/>
  <c r="J20" i="167"/>
  <c r="L18" i="167"/>
  <c r="L17" i="167"/>
  <c r="L16" i="167"/>
  <c r="L15" i="167"/>
  <c r="L14" i="167"/>
  <c r="L13" i="167"/>
  <c r="L12" i="167"/>
  <c r="L11" i="167"/>
  <c r="L10" i="167"/>
  <c r="L9" i="167"/>
  <c r="L8" i="167"/>
  <c r="L7" i="167"/>
  <c r="L6" i="167"/>
  <c r="L5" i="167"/>
  <c r="L4" i="167"/>
  <c r="L1" i="167" s="1"/>
  <c r="L3" i="167"/>
  <c r="K1" i="167"/>
  <c r="J1" i="167"/>
  <c r="L165" i="166"/>
  <c r="L164" i="166"/>
  <c r="L163" i="166"/>
  <c r="L162" i="166"/>
  <c r="L161" i="166"/>
  <c r="L160" i="166"/>
  <c r="L159" i="166"/>
  <c r="L158" i="166"/>
  <c r="L157" i="166"/>
  <c r="L156" i="166"/>
  <c r="L155" i="166"/>
  <c r="L154" i="166"/>
  <c r="L153" i="166"/>
  <c r="L152" i="166"/>
  <c r="L151" i="166"/>
  <c r="L150" i="166"/>
  <c r="L149" i="166"/>
  <c r="L148" i="166"/>
  <c r="L147" i="166"/>
  <c r="L146" i="166"/>
  <c r="L145" i="166"/>
  <c r="L144" i="166"/>
  <c r="L143" i="166"/>
  <c r="L142" i="166"/>
  <c r="L141" i="166"/>
  <c r="L140" i="166"/>
  <c r="L139" i="166"/>
  <c r="L138" i="166"/>
  <c r="L137" i="166"/>
  <c r="L136" i="166"/>
  <c r="L135" i="166"/>
  <c r="L134" i="166"/>
  <c r="L133" i="166"/>
  <c r="L132" i="166"/>
  <c r="L131" i="166"/>
  <c r="L130" i="166"/>
  <c r="L129" i="166"/>
  <c r="L128" i="166"/>
  <c r="L127" i="166"/>
  <c r="L126" i="166"/>
  <c r="L125" i="166"/>
  <c r="L124" i="166"/>
  <c r="L123" i="166"/>
  <c r="L122" i="166"/>
  <c r="L121" i="166"/>
  <c r="L120" i="166"/>
  <c r="L119" i="166"/>
  <c r="L118" i="166"/>
  <c r="L117" i="166"/>
  <c r="L116" i="166"/>
  <c r="L115" i="166"/>
  <c r="L114" i="166"/>
  <c r="L113" i="166"/>
  <c r="L112" i="166"/>
  <c r="L111" i="166"/>
  <c r="L110" i="166"/>
  <c r="L109" i="166"/>
  <c r="L108" i="166"/>
  <c r="L107" i="166"/>
  <c r="L106" i="166"/>
  <c r="L105" i="166"/>
  <c r="L104" i="166"/>
  <c r="L103" i="166"/>
  <c r="L102" i="166"/>
  <c r="L101" i="166"/>
  <c r="L100" i="166"/>
  <c r="L99" i="166"/>
  <c r="L98" i="166"/>
  <c r="L97" i="166"/>
  <c r="L96" i="166"/>
  <c r="L95" i="166"/>
  <c r="L94" i="166"/>
  <c r="L93" i="166"/>
  <c r="L92" i="166"/>
  <c r="L91" i="166"/>
  <c r="L90" i="166"/>
  <c r="L89" i="166"/>
  <c r="L88" i="166"/>
  <c r="L87" i="166"/>
  <c r="L86" i="166"/>
  <c r="L85" i="166"/>
  <c r="L84" i="166"/>
  <c r="L83" i="166"/>
  <c r="L82" i="166"/>
  <c r="L81" i="166"/>
  <c r="L80" i="166"/>
  <c r="L79" i="166"/>
  <c r="L78" i="166"/>
  <c r="L77" i="166"/>
  <c r="L76" i="166"/>
  <c r="L75" i="166"/>
  <c r="L74" i="166"/>
  <c r="L73" i="166"/>
  <c r="L72" i="166"/>
  <c r="L71" i="166"/>
  <c r="L70" i="166"/>
  <c r="L69" i="166"/>
  <c r="L68" i="166"/>
  <c r="L67" i="166"/>
  <c r="L66" i="166"/>
  <c r="L65" i="166"/>
  <c r="L64" i="166"/>
  <c r="L63" i="166"/>
  <c r="L62" i="166"/>
  <c r="L61" i="166"/>
  <c r="L60" i="166"/>
  <c r="L59" i="166"/>
  <c r="L58" i="166"/>
  <c r="L57" i="166"/>
  <c r="L56" i="166"/>
  <c r="L55" i="166"/>
  <c r="L54" i="166"/>
  <c r="L53" i="166"/>
  <c r="L52" i="166"/>
  <c r="L51" i="166"/>
  <c r="L50" i="166"/>
  <c r="L49" i="166"/>
  <c r="L48" i="166"/>
  <c r="L47" i="166"/>
  <c r="L46" i="166"/>
  <c r="L45" i="166"/>
  <c r="L44" i="166"/>
  <c r="L43" i="166"/>
  <c r="L42" i="166"/>
  <c r="L41" i="166"/>
  <c r="L40" i="166"/>
  <c r="L39" i="166"/>
  <c r="L38" i="166"/>
  <c r="L37" i="166"/>
  <c r="L36" i="166"/>
  <c r="L35" i="166"/>
  <c r="L34" i="166"/>
  <c r="L33" i="166"/>
  <c r="L32" i="166"/>
  <c r="L31" i="166"/>
  <c r="P30" i="166"/>
  <c r="L30" i="166"/>
  <c r="S29" i="166"/>
  <c r="L29" i="166"/>
  <c r="L28" i="166"/>
  <c r="P27" i="166"/>
  <c r="L27" i="166"/>
  <c r="C27" i="166"/>
  <c r="S26" i="166"/>
  <c r="P26" i="166"/>
  <c r="L26" i="166"/>
  <c r="F26" i="166"/>
  <c r="C26" i="166"/>
  <c r="S25" i="166"/>
  <c r="P25" i="166"/>
  <c r="L25" i="166"/>
  <c r="F25" i="166"/>
  <c r="C25" i="166"/>
  <c r="S24" i="166"/>
  <c r="P24" i="166"/>
  <c r="L24" i="166"/>
  <c r="F24" i="166"/>
  <c r="C24" i="166"/>
  <c r="S23" i="166"/>
  <c r="P23" i="166"/>
  <c r="L23" i="166"/>
  <c r="F23" i="166"/>
  <c r="C23" i="166"/>
  <c r="S22" i="166"/>
  <c r="P22" i="166"/>
  <c r="L22" i="166"/>
  <c r="F22" i="166"/>
  <c r="C22" i="166"/>
  <c r="K20" i="166"/>
  <c r="J20" i="166"/>
  <c r="L18" i="166"/>
  <c r="L17" i="166"/>
  <c r="L16" i="166"/>
  <c r="L15" i="166"/>
  <c r="L14" i="166"/>
  <c r="L13" i="166"/>
  <c r="L12" i="166"/>
  <c r="L11" i="166"/>
  <c r="L10" i="166"/>
  <c r="L9" i="166"/>
  <c r="L8" i="166"/>
  <c r="L7" i="166"/>
  <c r="L6" i="166"/>
  <c r="L5" i="166"/>
  <c r="L4" i="166"/>
  <c r="L3" i="166"/>
  <c r="K1" i="166"/>
  <c r="J1" i="166"/>
  <c r="L151" i="165"/>
  <c r="L150" i="165"/>
  <c r="L149" i="165"/>
  <c r="L148" i="165"/>
  <c r="L147" i="165"/>
  <c r="L146" i="165"/>
  <c r="L145" i="165"/>
  <c r="L144" i="165"/>
  <c r="L143" i="165"/>
  <c r="L142" i="165"/>
  <c r="L141" i="165"/>
  <c r="L140" i="165"/>
  <c r="L139" i="165"/>
  <c r="L138" i="165"/>
  <c r="L137" i="165"/>
  <c r="L136" i="165"/>
  <c r="L135" i="165"/>
  <c r="L134" i="165"/>
  <c r="L133" i="165"/>
  <c r="L132" i="165"/>
  <c r="L131" i="165"/>
  <c r="L130" i="165"/>
  <c r="L129" i="165"/>
  <c r="L128" i="165"/>
  <c r="L127" i="165"/>
  <c r="L126" i="165"/>
  <c r="L125" i="165"/>
  <c r="L124" i="165"/>
  <c r="L123" i="165"/>
  <c r="L122" i="165"/>
  <c r="L121" i="165"/>
  <c r="L120" i="165"/>
  <c r="L119" i="165"/>
  <c r="L118" i="165"/>
  <c r="L117" i="165"/>
  <c r="L116" i="165"/>
  <c r="L115" i="165"/>
  <c r="L114" i="165"/>
  <c r="L113" i="165"/>
  <c r="L112" i="165"/>
  <c r="L111" i="165"/>
  <c r="L110" i="165"/>
  <c r="L109" i="165"/>
  <c r="L108" i="165"/>
  <c r="L107" i="165"/>
  <c r="L106" i="165"/>
  <c r="L105" i="165"/>
  <c r="L104" i="165"/>
  <c r="L103" i="165"/>
  <c r="L102" i="165"/>
  <c r="L101" i="165"/>
  <c r="L100" i="165"/>
  <c r="L99" i="165"/>
  <c r="L98" i="165"/>
  <c r="L97" i="165"/>
  <c r="L96" i="165"/>
  <c r="L95" i="165"/>
  <c r="L94" i="165"/>
  <c r="L93" i="165"/>
  <c r="L92" i="165"/>
  <c r="L91" i="165"/>
  <c r="L90" i="165"/>
  <c r="L89" i="165"/>
  <c r="L88" i="165"/>
  <c r="L87" i="165"/>
  <c r="L86" i="165"/>
  <c r="L85" i="165"/>
  <c r="L84" i="165"/>
  <c r="L83" i="165"/>
  <c r="L82" i="165"/>
  <c r="L81" i="165"/>
  <c r="L80" i="165"/>
  <c r="L79" i="165"/>
  <c r="L78" i="165"/>
  <c r="L77" i="165"/>
  <c r="L76" i="165"/>
  <c r="L75" i="165"/>
  <c r="L74" i="165"/>
  <c r="L73" i="165"/>
  <c r="L72" i="165"/>
  <c r="L71" i="165"/>
  <c r="L70" i="165"/>
  <c r="L69" i="165"/>
  <c r="L68" i="165"/>
  <c r="L67" i="165"/>
  <c r="L66" i="165"/>
  <c r="L65" i="165"/>
  <c r="L64" i="165"/>
  <c r="L63" i="165"/>
  <c r="L62" i="165"/>
  <c r="L61" i="165"/>
  <c r="L60" i="165"/>
  <c r="L59" i="165"/>
  <c r="L58" i="165"/>
  <c r="L57" i="165"/>
  <c r="L56" i="165"/>
  <c r="L55" i="165"/>
  <c r="L54" i="165"/>
  <c r="L53" i="165"/>
  <c r="L52" i="165"/>
  <c r="L51" i="165"/>
  <c r="L50" i="165"/>
  <c r="L49" i="165"/>
  <c r="L48" i="165"/>
  <c r="L47" i="165"/>
  <c r="L46" i="165"/>
  <c r="L45" i="165"/>
  <c r="L44" i="165"/>
  <c r="L43" i="165"/>
  <c r="L42" i="165"/>
  <c r="L41" i="165"/>
  <c r="L40" i="165"/>
  <c r="L39" i="165"/>
  <c r="L38" i="165"/>
  <c r="L37" i="165"/>
  <c r="L36" i="165"/>
  <c r="L35" i="165"/>
  <c r="L34" i="165"/>
  <c r="L33" i="165"/>
  <c r="L32" i="165"/>
  <c r="L31" i="165"/>
  <c r="P30" i="165"/>
  <c r="L30" i="165"/>
  <c r="S29" i="165"/>
  <c r="L29" i="165"/>
  <c r="L28" i="165"/>
  <c r="P27" i="165"/>
  <c r="L27" i="165"/>
  <c r="C27" i="165"/>
  <c r="S26" i="165"/>
  <c r="P26" i="165"/>
  <c r="L26" i="165"/>
  <c r="F26" i="165"/>
  <c r="C26" i="165"/>
  <c r="S25" i="165"/>
  <c r="P25" i="165"/>
  <c r="L25" i="165"/>
  <c r="F25" i="165"/>
  <c r="C25" i="165"/>
  <c r="S24" i="165"/>
  <c r="P24" i="165"/>
  <c r="L24" i="165"/>
  <c r="F24" i="165"/>
  <c r="C24" i="165"/>
  <c r="S23" i="165"/>
  <c r="P23" i="165"/>
  <c r="L23" i="165"/>
  <c r="F23" i="165"/>
  <c r="C23" i="165"/>
  <c r="S22" i="165"/>
  <c r="P22" i="165"/>
  <c r="L22" i="165"/>
  <c r="F22" i="165"/>
  <c r="C22" i="165"/>
  <c r="K20" i="165"/>
  <c r="J20" i="165"/>
  <c r="L18" i="165"/>
  <c r="L17" i="165"/>
  <c r="L16" i="165"/>
  <c r="L15" i="165"/>
  <c r="L14" i="165"/>
  <c r="L13" i="165"/>
  <c r="L12" i="165"/>
  <c r="L11" i="165"/>
  <c r="L10" i="165"/>
  <c r="L9" i="165"/>
  <c r="L8" i="165"/>
  <c r="L7" i="165"/>
  <c r="L6" i="165"/>
  <c r="L5" i="165"/>
  <c r="L4" i="165"/>
  <c r="L3" i="165"/>
  <c r="K1" i="165"/>
  <c r="J1" i="165"/>
  <c r="L162" i="164"/>
  <c r="L161" i="164"/>
  <c r="L160" i="164"/>
  <c r="L159" i="164"/>
  <c r="L158" i="164"/>
  <c r="L157" i="164"/>
  <c r="L156" i="164"/>
  <c r="L155" i="164"/>
  <c r="L154" i="164"/>
  <c r="L153" i="164"/>
  <c r="L152" i="164"/>
  <c r="L151" i="164"/>
  <c r="L150" i="164"/>
  <c r="L149" i="164"/>
  <c r="L148" i="164"/>
  <c r="L147" i="164"/>
  <c r="L146" i="164"/>
  <c r="L145" i="164"/>
  <c r="L144" i="164"/>
  <c r="L143" i="164"/>
  <c r="L142" i="164"/>
  <c r="L141" i="164"/>
  <c r="L140" i="164"/>
  <c r="L139" i="164"/>
  <c r="L138" i="164"/>
  <c r="L137" i="164"/>
  <c r="L136" i="164"/>
  <c r="L135" i="164"/>
  <c r="L134" i="164"/>
  <c r="L133" i="164"/>
  <c r="L132" i="164"/>
  <c r="L131" i="164"/>
  <c r="L130" i="164"/>
  <c r="L129" i="164"/>
  <c r="L128" i="164"/>
  <c r="L127" i="164"/>
  <c r="L126" i="164"/>
  <c r="L125" i="164"/>
  <c r="L124" i="164"/>
  <c r="L123" i="164"/>
  <c r="L122" i="164"/>
  <c r="L121" i="164"/>
  <c r="L120" i="164"/>
  <c r="L119" i="164"/>
  <c r="L118" i="164"/>
  <c r="L117" i="164"/>
  <c r="L116" i="164"/>
  <c r="L115" i="164"/>
  <c r="L114" i="164"/>
  <c r="L113" i="164"/>
  <c r="L112" i="164"/>
  <c r="L111" i="164"/>
  <c r="L110" i="164"/>
  <c r="L109" i="164"/>
  <c r="L108" i="164"/>
  <c r="L107" i="164"/>
  <c r="L106" i="164"/>
  <c r="L105" i="164"/>
  <c r="L104" i="164"/>
  <c r="L103" i="164"/>
  <c r="L102" i="164"/>
  <c r="L101" i="164"/>
  <c r="L100" i="164"/>
  <c r="L99" i="164"/>
  <c r="L98" i="164"/>
  <c r="L97" i="164"/>
  <c r="L96" i="164"/>
  <c r="L95" i="164"/>
  <c r="L94" i="164"/>
  <c r="L93" i="164"/>
  <c r="L92" i="164"/>
  <c r="L91" i="164"/>
  <c r="L90" i="164"/>
  <c r="L89" i="164"/>
  <c r="L88" i="164"/>
  <c r="L87" i="164"/>
  <c r="L86" i="164"/>
  <c r="L85" i="164"/>
  <c r="L84" i="164"/>
  <c r="L83" i="164"/>
  <c r="L82" i="164"/>
  <c r="L81" i="164"/>
  <c r="L80" i="164"/>
  <c r="L79" i="164"/>
  <c r="L78" i="164"/>
  <c r="L77" i="164"/>
  <c r="L76" i="164"/>
  <c r="L75" i="164"/>
  <c r="L74" i="164"/>
  <c r="L73" i="164"/>
  <c r="L72" i="164"/>
  <c r="L71" i="164"/>
  <c r="L70" i="164"/>
  <c r="L69" i="164"/>
  <c r="L68" i="164"/>
  <c r="L67" i="164"/>
  <c r="L66" i="164"/>
  <c r="L65" i="164"/>
  <c r="L64" i="164"/>
  <c r="L63" i="164"/>
  <c r="L62" i="164"/>
  <c r="L61" i="164"/>
  <c r="L60" i="164"/>
  <c r="L59" i="164"/>
  <c r="L58" i="164"/>
  <c r="L57" i="164"/>
  <c r="L56" i="164"/>
  <c r="L55" i="164"/>
  <c r="L54" i="164"/>
  <c r="L53" i="164"/>
  <c r="L52" i="164"/>
  <c r="L51" i="164"/>
  <c r="L50" i="164"/>
  <c r="L49" i="164"/>
  <c r="L48" i="164"/>
  <c r="L47" i="164"/>
  <c r="L46" i="164"/>
  <c r="L45" i="164"/>
  <c r="L44" i="164"/>
  <c r="L43" i="164"/>
  <c r="L42" i="164"/>
  <c r="L41" i="164"/>
  <c r="L40" i="164"/>
  <c r="L39" i="164"/>
  <c r="L38" i="164"/>
  <c r="L37" i="164"/>
  <c r="L36" i="164"/>
  <c r="L35" i="164"/>
  <c r="L34" i="164"/>
  <c r="L33" i="164"/>
  <c r="L32" i="164"/>
  <c r="L31" i="164"/>
  <c r="P30" i="164"/>
  <c r="L30" i="164"/>
  <c r="S29" i="164"/>
  <c r="L29" i="164"/>
  <c r="L28" i="164"/>
  <c r="P27" i="164"/>
  <c r="L27" i="164"/>
  <c r="C27" i="164"/>
  <c r="S26" i="164"/>
  <c r="P26" i="164"/>
  <c r="L26" i="164"/>
  <c r="F26" i="164"/>
  <c r="C26" i="164"/>
  <c r="S25" i="164"/>
  <c r="P25" i="164"/>
  <c r="L25" i="164"/>
  <c r="F25" i="164"/>
  <c r="C25" i="164"/>
  <c r="S24" i="164"/>
  <c r="P24" i="164"/>
  <c r="L24" i="164"/>
  <c r="F24" i="164"/>
  <c r="C24" i="164"/>
  <c r="S23" i="164"/>
  <c r="P23" i="164"/>
  <c r="L23" i="164"/>
  <c r="F23" i="164"/>
  <c r="C23" i="164"/>
  <c r="S22" i="164"/>
  <c r="P22" i="164"/>
  <c r="L22" i="164"/>
  <c r="F22" i="164"/>
  <c r="C22" i="164"/>
  <c r="K20" i="164"/>
  <c r="J20" i="164"/>
  <c r="L18" i="164"/>
  <c r="L17" i="164"/>
  <c r="L16" i="164"/>
  <c r="L15" i="164"/>
  <c r="L14" i="164"/>
  <c r="L13" i="164"/>
  <c r="L12" i="164"/>
  <c r="L11" i="164"/>
  <c r="L10" i="164"/>
  <c r="L9" i="164"/>
  <c r="L8" i="164"/>
  <c r="L7" i="164"/>
  <c r="L6" i="164"/>
  <c r="L5" i="164"/>
  <c r="L4" i="164"/>
  <c r="L3" i="164"/>
  <c r="K1" i="164"/>
  <c r="J1" i="164"/>
  <c r="K126" i="162"/>
  <c r="K20" i="162" s="1"/>
  <c r="L151" i="163"/>
  <c r="L150" i="163"/>
  <c r="L149" i="163"/>
  <c r="L148" i="163"/>
  <c r="L147" i="163"/>
  <c r="L146" i="163"/>
  <c r="L145" i="163"/>
  <c r="L144" i="163"/>
  <c r="L143" i="163"/>
  <c r="L142" i="163"/>
  <c r="L141" i="163"/>
  <c r="L140" i="163"/>
  <c r="L139" i="163"/>
  <c r="L138" i="163"/>
  <c r="L137" i="163"/>
  <c r="L136" i="163"/>
  <c r="L135" i="163"/>
  <c r="L134" i="163"/>
  <c r="L133" i="163"/>
  <c r="L132" i="163"/>
  <c r="L131" i="163"/>
  <c r="L130" i="163"/>
  <c r="L129" i="163"/>
  <c r="L128" i="163"/>
  <c r="L127" i="163"/>
  <c r="L126" i="163"/>
  <c r="L125" i="163"/>
  <c r="L124" i="163"/>
  <c r="L123" i="163"/>
  <c r="L122" i="163"/>
  <c r="L121" i="163"/>
  <c r="L120" i="163"/>
  <c r="L119" i="163"/>
  <c r="L118" i="163"/>
  <c r="L117" i="163"/>
  <c r="L116" i="163"/>
  <c r="L115" i="163"/>
  <c r="L114" i="163"/>
  <c r="L113" i="163"/>
  <c r="L112" i="163"/>
  <c r="L111" i="163"/>
  <c r="L110" i="163"/>
  <c r="L109" i="163"/>
  <c r="L108" i="163"/>
  <c r="L107" i="163"/>
  <c r="L106" i="163"/>
  <c r="L105" i="163"/>
  <c r="L104" i="163"/>
  <c r="L103" i="163"/>
  <c r="L102" i="163"/>
  <c r="L101" i="163"/>
  <c r="L100" i="163"/>
  <c r="L99" i="163"/>
  <c r="L98" i="163"/>
  <c r="L97" i="163"/>
  <c r="L96" i="163"/>
  <c r="L95" i="163"/>
  <c r="L94" i="163"/>
  <c r="L93" i="163"/>
  <c r="L92" i="163"/>
  <c r="L91" i="163"/>
  <c r="L90" i="163"/>
  <c r="L89" i="163"/>
  <c r="L88" i="163"/>
  <c r="L87" i="163"/>
  <c r="L86" i="163"/>
  <c r="L85" i="163"/>
  <c r="L84" i="163"/>
  <c r="L83" i="163"/>
  <c r="L82" i="163"/>
  <c r="L81" i="163"/>
  <c r="L80" i="163"/>
  <c r="L79" i="163"/>
  <c r="L78" i="163"/>
  <c r="L77" i="163"/>
  <c r="L76" i="163"/>
  <c r="L75" i="163"/>
  <c r="L74" i="163"/>
  <c r="L73" i="163"/>
  <c r="L72" i="163"/>
  <c r="L71" i="163"/>
  <c r="L70" i="163"/>
  <c r="L69" i="163"/>
  <c r="L68" i="163"/>
  <c r="L67" i="163"/>
  <c r="L66" i="163"/>
  <c r="L65" i="163"/>
  <c r="L64" i="163"/>
  <c r="L63" i="163"/>
  <c r="L62" i="163"/>
  <c r="L61" i="163"/>
  <c r="L60" i="163"/>
  <c r="L59" i="163"/>
  <c r="L58" i="163"/>
  <c r="L57" i="163"/>
  <c r="L56" i="163"/>
  <c r="L55" i="163"/>
  <c r="L54" i="163"/>
  <c r="L53" i="163"/>
  <c r="L52" i="163"/>
  <c r="L51" i="163"/>
  <c r="L50" i="163"/>
  <c r="L49" i="163"/>
  <c r="L48" i="163"/>
  <c r="L47" i="163"/>
  <c r="L46" i="163"/>
  <c r="L45" i="163"/>
  <c r="L44" i="163"/>
  <c r="L43" i="163"/>
  <c r="L42" i="163"/>
  <c r="L41" i="163"/>
  <c r="L40" i="163"/>
  <c r="L39" i="163"/>
  <c r="L38" i="163"/>
  <c r="L37" i="163"/>
  <c r="L36" i="163"/>
  <c r="L35" i="163"/>
  <c r="L34" i="163"/>
  <c r="L33" i="163"/>
  <c r="L32" i="163"/>
  <c r="L31" i="163"/>
  <c r="P30" i="163"/>
  <c r="L30" i="163"/>
  <c r="S29" i="163"/>
  <c r="L29" i="163"/>
  <c r="L28" i="163"/>
  <c r="P27" i="163"/>
  <c r="L27" i="163"/>
  <c r="C27" i="163"/>
  <c r="S26" i="163"/>
  <c r="P26" i="163"/>
  <c r="L26" i="163"/>
  <c r="F26" i="163"/>
  <c r="C26" i="163"/>
  <c r="S25" i="163"/>
  <c r="P25" i="163"/>
  <c r="L25" i="163"/>
  <c r="F25" i="163"/>
  <c r="C25" i="163"/>
  <c r="S24" i="163"/>
  <c r="P24" i="163"/>
  <c r="L24" i="163"/>
  <c r="F24" i="163"/>
  <c r="C24" i="163"/>
  <c r="S23" i="163"/>
  <c r="P23" i="163"/>
  <c r="L23" i="163"/>
  <c r="F23" i="163"/>
  <c r="C23" i="163"/>
  <c r="S22" i="163"/>
  <c r="P22" i="163"/>
  <c r="L22" i="163"/>
  <c r="F22" i="163"/>
  <c r="C22" i="163"/>
  <c r="K20" i="163"/>
  <c r="J20" i="163"/>
  <c r="L18" i="163"/>
  <c r="L17" i="163"/>
  <c r="L16" i="163"/>
  <c r="L15" i="163"/>
  <c r="L14" i="163"/>
  <c r="L13" i="163"/>
  <c r="L12" i="163"/>
  <c r="L11" i="163"/>
  <c r="L10" i="163"/>
  <c r="L9" i="163"/>
  <c r="L8" i="163"/>
  <c r="L7" i="163"/>
  <c r="L6" i="163"/>
  <c r="L5" i="163"/>
  <c r="L4" i="163"/>
  <c r="L3" i="163"/>
  <c r="K1" i="163"/>
  <c r="J1" i="163"/>
  <c r="L143" i="162"/>
  <c r="L142" i="162"/>
  <c r="L141" i="162"/>
  <c r="L140" i="162"/>
  <c r="L139" i="162"/>
  <c r="L138" i="162"/>
  <c r="L137" i="162"/>
  <c r="L136" i="162"/>
  <c r="L135" i="162"/>
  <c r="L134" i="162"/>
  <c r="L133" i="162"/>
  <c r="L132" i="162"/>
  <c r="L131" i="162"/>
  <c r="L130" i="162"/>
  <c r="L129" i="162"/>
  <c r="L128" i="162"/>
  <c r="L127" i="162"/>
  <c r="L125" i="162"/>
  <c r="L124" i="162"/>
  <c r="L123" i="162"/>
  <c r="L122" i="162"/>
  <c r="L121" i="162"/>
  <c r="L120" i="162"/>
  <c r="L119" i="162"/>
  <c r="L118" i="162"/>
  <c r="L117" i="162"/>
  <c r="L116" i="162"/>
  <c r="L115" i="162"/>
  <c r="L114" i="162"/>
  <c r="L113" i="162"/>
  <c r="L112" i="162"/>
  <c r="L111" i="162"/>
  <c r="L110" i="162"/>
  <c r="L109" i="162"/>
  <c r="L108" i="162"/>
  <c r="L107" i="162"/>
  <c r="L106" i="162"/>
  <c r="L105" i="162"/>
  <c r="L104" i="162"/>
  <c r="L103" i="162"/>
  <c r="L102" i="162"/>
  <c r="L101" i="162"/>
  <c r="L100" i="162"/>
  <c r="L99" i="162"/>
  <c r="L98" i="162"/>
  <c r="L97" i="162"/>
  <c r="L96" i="162"/>
  <c r="L95" i="162"/>
  <c r="L94" i="162"/>
  <c r="L93" i="162"/>
  <c r="L92" i="162"/>
  <c r="L91" i="162"/>
  <c r="L90" i="162"/>
  <c r="L89" i="162"/>
  <c r="L88" i="162"/>
  <c r="L87" i="162"/>
  <c r="L86" i="162"/>
  <c r="L85" i="162"/>
  <c r="L84" i="162"/>
  <c r="L83" i="162"/>
  <c r="L82" i="162"/>
  <c r="L81" i="162"/>
  <c r="L80" i="162"/>
  <c r="L79" i="162"/>
  <c r="L78" i="162"/>
  <c r="L77" i="162"/>
  <c r="L76" i="162"/>
  <c r="L75" i="162"/>
  <c r="L74" i="162"/>
  <c r="L73" i="162"/>
  <c r="L72" i="162"/>
  <c r="L71" i="162"/>
  <c r="L70" i="162"/>
  <c r="L69" i="162"/>
  <c r="L68" i="162"/>
  <c r="L67" i="162"/>
  <c r="L66" i="162"/>
  <c r="L65" i="162"/>
  <c r="L64" i="162"/>
  <c r="L63" i="162"/>
  <c r="L62" i="162"/>
  <c r="L61" i="162"/>
  <c r="L60" i="162"/>
  <c r="L59" i="162"/>
  <c r="L58" i="162"/>
  <c r="L57" i="162"/>
  <c r="L56" i="162"/>
  <c r="L55" i="162"/>
  <c r="L54" i="162"/>
  <c r="L53" i="162"/>
  <c r="L52" i="162"/>
  <c r="L51" i="162"/>
  <c r="L50" i="162"/>
  <c r="L49" i="162"/>
  <c r="L48" i="162"/>
  <c r="L47" i="162"/>
  <c r="L46" i="162"/>
  <c r="L45" i="162"/>
  <c r="L44" i="162"/>
  <c r="L43" i="162"/>
  <c r="L42" i="162"/>
  <c r="L41" i="162"/>
  <c r="L40" i="162"/>
  <c r="L39" i="162"/>
  <c r="L38" i="162"/>
  <c r="L37" i="162"/>
  <c r="L36" i="162"/>
  <c r="L35" i="162"/>
  <c r="L34" i="162"/>
  <c r="L33" i="162"/>
  <c r="L32" i="162"/>
  <c r="L31" i="162"/>
  <c r="L30" i="162"/>
  <c r="S29" i="162"/>
  <c r="L29" i="162"/>
  <c r="L28" i="162"/>
  <c r="P27" i="162"/>
  <c r="L27" i="162"/>
  <c r="C27" i="162"/>
  <c r="S26" i="162"/>
  <c r="P26" i="162"/>
  <c r="L26" i="162"/>
  <c r="F26" i="162"/>
  <c r="C26" i="162"/>
  <c r="S25" i="162"/>
  <c r="P25" i="162"/>
  <c r="L25" i="162"/>
  <c r="F25" i="162"/>
  <c r="C25" i="162"/>
  <c r="S24" i="162"/>
  <c r="P24" i="162"/>
  <c r="L24" i="162"/>
  <c r="F24" i="162"/>
  <c r="C24" i="162"/>
  <c r="S23" i="162"/>
  <c r="P23" i="162"/>
  <c r="L23" i="162"/>
  <c r="F23" i="162"/>
  <c r="C23" i="162"/>
  <c r="S22" i="162"/>
  <c r="P22" i="162"/>
  <c r="L22" i="162"/>
  <c r="F22" i="162"/>
  <c r="C22" i="162"/>
  <c r="J20" i="162"/>
  <c r="L18" i="162"/>
  <c r="L17" i="162"/>
  <c r="L16" i="162"/>
  <c r="L15" i="162"/>
  <c r="L14" i="162"/>
  <c r="L13" i="162"/>
  <c r="L12" i="162"/>
  <c r="L11" i="162"/>
  <c r="L10" i="162"/>
  <c r="L9" i="162"/>
  <c r="L8" i="162"/>
  <c r="L7" i="162"/>
  <c r="L6" i="162"/>
  <c r="L5" i="162"/>
  <c r="L4" i="162"/>
  <c r="L3" i="162"/>
  <c r="K1" i="162"/>
  <c r="J1" i="162"/>
  <c r="L146" i="161"/>
  <c r="L145" i="161"/>
  <c r="L144" i="161"/>
  <c r="L143" i="161"/>
  <c r="L142" i="161"/>
  <c r="L141" i="161"/>
  <c r="L140" i="161"/>
  <c r="L139" i="161"/>
  <c r="L138" i="161"/>
  <c r="L137" i="161"/>
  <c r="L136" i="161"/>
  <c r="L135" i="161"/>
  <c r="L134" i="161"/>
  <c r="L133" i="161"/>
  <c r="L132" i="161"/>
  <c r="L131" i="161"/>
  <c r="L130" i="161"/>
  <c r="L129" i="161"/>
  <c r="L128" i="161"/>
  <c r="L127" i="161"/>
  <c r="L126" i="161"/>
  <c r="L125" i="161"/>
  <c r="L124" i="161"/>
  <c r="L123" i="161"/>
  <c r="L122" i="161"/>
  <c r="L121" i="161"/>
  <c r="L120" i="161"/>
  <c r="L119" i="161"/>
  <c r="L118" i="161"/>
  <c r="L117" i="161"/>
  <c r="L116" i="161"/>
  <c r="L115" i="161"/>
  <c r="L114" i="161"/>
  <c r="L113" i="161"/>
  <c r="L112" i="161"/>
  <c r="L111" i="161"/>
  <c r="L110" i="161"/>
  <c r="L109" i="161"/>
  <c r="L108" i="161"/>
  <c r="L107" i="161"/>
  <c r="L106" i="161"/>
  <c r="L105" i="161"/>
  <c r="L104" i="161"/>
  <c r="L103" i="161"/>
  <c r="L102" i="161"/>
  <c r="L101" i="161"/>
  <c r="L100" i="161"/>
  <c r="L99" i="161"/>
  <c r="L98" i="161"/>
  <c r="L97" i="161"/>
  <c r="L96" i="161"/>
  <c r="L95" i="161"/>
  <c r="L94" i="161"/>
  <c r="L93" i="161"/>
  <c r="L92" i="161"/>
  <c r="L91" i="161"/>
  <c r="L90" i="161"/>
  <c r="L89" i="161"/>
  <c r="L88" i="161"/>
  <c r="L87" i="161"/>
  <c r="L86" i="161"/>
  <c r="L85" i="161"/>
  <c r="L84" i="161"/>
  <c r="L83" i="161"/>
  <c r="L82" i="161"/>
  <c r="L81" i="161"/>
  <c r="L80" i="161"/>
  <c r="L79" i="161"/>
  <c r="L78" i="161"/>
  <c r="L77" i="161"/>
  <c r="L76" i="161"/>
  <c r="L75" i="161"/>
  <c r="L74" i="161"/>
  <c r="L73" i="161"/>
  <c r="L72" i="161"/>
  <c r="L71" i="161"/>
  <c r="L70" i="161"/>
  <c r="L69" i="161"/>
  <c r="L68" i="161"/>
  <c r="L67" i="161"/>
  <c r="L66" i="161"/>
  <c r="L65" i="161"/>
  <c r="L64" i="161"/>
  <c r="L63" i="161"/>
  <c r="L62" i="161"/>
  <c r="L61" i="161"/>
  <c r="L60" i="161"/>
  <c r="L59" i="161"/>
  <c r="L58" i="161"/>
  <c r="L57" i="161"/>
  <c r="L56" i="161"/>
  <c r="L55" i="161"/>
  <c r="L54" i="161"/>
  <c r="L53" i="161"/>
  <c r="L52" i="161"/>
  <c r="L51" i="161"/>
  <c r="L50" i="161"/>
  <c r="L49" i="161"/>
  <c r="L48" i="161"/>
  <c r="L47" i="161"/>
  <c r="L46" i="161"/>
  <c r="L45" i="161"/>
  <c r="L44" i="161"/>
  <c r="L43" i="161"/>
  <c r="L42" i="161"/>
  <c r="L41" i="161"/>
  <c r="L40" i="161"/>
  <c r="L39" i="161"/>
  <c r="L38" i="161"/>
  <c r="L37" i="161"/>
  <c r="L36" i="161"/>
  <c r="L35" i="161"/>
  <c r="L34" i="161"/>
  <c r="L33" i="161"/>
  <c r="L32" i="161"/>
  <c r="L31" i="161"/>
  <c r="P30" i="161"/>
  <c r="L30" i="161"/>
  <c r="S29" i="161"/>
  <c r="L29" i="161"/>
  <c r="L28" i="161"/>
  <c r="P27" i="161"/>
  <c r="L27" i="161"/>
  <c r="C27" i="161"/>
  <c r="S26" i="161"/>
  <c r="P26" i="161"/>
  <c r="L26" i="161"/>
  <c r="F26" i="161"/>
  <c r="C26" i="161"/>
  <c r="S25" i="161"/>
  <c r="P25" i="161"/>
  <c r="L25" i="161"/>
  <c r="F25" i="161"/>
  <c r="C25" i="161"/>
  <c r="S24" i="161"/>
  <c r="P24" i="161"/>
  <c r="L24" i="161"/>
  <c r="F24" i="161"/>
  <c r="C24" i="161"/>
  <c r="S23" i="161"/>
  <c r="P23" i="161"/>
  <c r="L23" i="161"/>
  <c r="F23" i="161"/>
  <c r="C23" i="161"/>
  <c r="S22" i="161"/>
  <c r="P22" i="161"/>
  <c r="L22" i="161"/>
  <c r="F22" i="161"/>
  <c r="C22" i="161"/>
  <c r="K20" i="161"/>
  <c r="J20" i="161"/>
  <c r="L18" i="161"/>
  <c r="L17" i="161"/>
  <c r="L16" i="161"/>
  <c r="L15" i="161"/>
  <c r="L14" i="161"/>
  <c r="L13" i="161"/>
  <c r="L12" i="161"/>
  <c r="L11" i="161"/>
  <c r="L10" i="161"/>
  <c r="L9" i="161"/>
  <c r="L8" i="161"/>
  <c r="L7" i="161"/>
  <c r="L6" i="161"/>
  <c r="L5" i="161"/>
  <c r="L4" i="161"/>
  <c r="L3" i="161"/>
  <c r="K1" i="161"/>
  <c r="J1" i="161"/>
  <c r="P30" i="157"/>
  <c r="S29" i="157"/>
  <c r="K20" i="157"/>
  <c r="J20" i="157"/>
  <c r="L20" i="157"/>
  <c r="L139" i="157"/>
  <c r="C30" i="168" a="1"/>
  <c r="F29" i="168" a="1"/>
  <c r="C30" i="163" a="1"/>
  <c r="C30" i="162" a="1"/>
  <c r="C30" i="166" a="1"/>
  <c r="F29" i="166" a="1"/>
  <c r="F29" i="165" a="1"/>
  <c r="F29" i="162" a="1"/>
  <c r="C30" i="165" a="1"/>
  <c r="C30" i="164" a="1"/>
  <c r="F29" i="163" a="1"/>
  <c r="F29" i="164" a="1"/>
  <c r="C30" i="167" a="1"/>
  <c r="F29" i="167" a="1"/>
  <c r="S27" i="167" l="1"/>
  <c r="S31" i="167" s="1"/>
  <c r="P28" i="167"/>
  <c r="L20" i="167"/>
  <c r="S27" i="166"/>
  <c r="F27" i="167"/>
  <c r="C28" i="167"/>
  <c r="F29" i="168"/>
  <c r="C30" i="168"/>
  <c r="P28" i="166"/>
  <c r="L20" i="166"/>
  <c r="L1" i="166"/>
  <c r="F27" i="166"/>
  <c r="S31" i="166" s="1"/>
  <c r="C28" i="166"/>
  <c r="F29" i="167"/>
  <c r="C30" i="167"/>
  <c r="L1" i="165"/>
  <c r="S27" i="165"/>
  <c r="P28" i="165"/>
  <c r="L20" i="165"/>
  <c r="F27" i="165"/>
  <c r="C28" i="165"/>
  <c r="F29" i="166"/>
  <c r="C30" i="166"/>
  <c r="S27" i="164"/>
  <c r="P28" i="164"/>
  <c r="L20" i="164"/>
  <c r="L1" i="164"/>
  <c r="F27" i="164"/>
  <c r="C28" i="164"/>
  <c r="F29" i="165"/>
  <c r="C30" i="165"/>
  <c r="S27" i="163"/>
  <c r="P28" i="163"/>
  <c r="P30" i="162"/>
  <c r="L126" i="162"/>
  <c r="L20" i="163"/>
  <c r="L1" i="163"/>
  <c r="F27" i="163"/>
  <c r="C28" i="163"/>
  <c r="F29" i="164"/>
  <c r="C30" i="164"/>
  <c r="S27" i="162"/>
  <c r="P28" i="162"/>
  <c r="L20" i="162"/>
  <c r="P28" i="161"/>
  <c r="L1" i="162"/>
  <c r="F27" i="162"/>
  <c r="C28" i="162"/>
  <c r="F29" i="163"/>
  <c r="C30" i="163"/>
  <c r="S27" i="161"/>
  <c r="L20" i="161"/>
  <c r="L1" i="161"/>
  <c r="F27" i="161"/>
  <c r="C28" i="161"/>
  <c r="P32" i="161" s="1"/>
  <c r="F29" i="162"/>
  <c r="C30" i="162"/>
  <c r="L132" i="160"/>
  <c r="L131" i="160"/>
  <c r="L130" i="160"/>
  <c r="L129" i="160"/>
  <c r="L128" i="160"/>
  <c r="L127" i="160"/>
  <c r="L126" i="160"/>
  <c r="L125" i="160"/>
  <c r="L124" i="160"/>
  <c r="L123" i="160"/>
  <c r="L122" i="160"/>
  <c r="L121" i="160"/>
  <c r="L120" i="160"/>
  <c r="L119" i="160"/>
  <c r="L118" i="160"/>
  <c r="L117" i="160"/>
  <c r="L116" i="160"/>
  <c r="L115" i="160"/>
  <c r="L114" i="160"/>
  <c r="L113" i="160"/>
  <c r="L112" i="160"/>
  <c r="L111" i="160"/>
  <c r="L110" i="160"/>
  <c r="L109" i="160"/>
  <c r="L108" i="160"/>
  <c r="L107" i="160"/>
  <c r="L106" i="160"/>
  <c r="L105" i="160"/>
  <c r="L104" i="160"/>
  <c r="L103" i="160"/>
  <c r="L102" i="160"/>
  <c r="L101" i="160"/>
  <c r="L100" i="160"/>
  <c r="L99" i="160"/>
  <c r="L98" i="160"/>
  <c r="L97" i="160"/>
  <c r="L96" i="160"/>
  <c r="L95" i="160"/>
  <c r="L94" i="160"/>
  <c r="L93" i="160"/>
  <c r="L92" i="160"/>
  <c r="L91" i="160"/>
  <c r="L90" i="160"/>
  <c r="L89" i="160"/>
  <c r="L88" i="160"/>
  <c r="L87" i="160"/>
  <c r="L86" i="160"/>
  <c r="L85" i="160"/>
  <c r="L84" i="160"/>
  <c r="L83" i="160"/>
  <c r="L82" i="160"/>
  <c r="L81" i="160"/>
  <c r="L80" i="160"/>
  <c r="L79" i="160"/>
  <c r="L78" i="160"/>
  <c r="L77" i="160"/>
  <c r="L76" i="160"/>
  <c r="L75" i="160"/>
  <c r="L74" i="160"/>
  <c r="L73" i="160"/>
  <c r="L72" i="160"/>
  <c r="L71" i="160"/>
  <c r="L70" i="160"/>
  <c r="L69" i="160"/>
  <c r="L68" i="160"/>
  <c r="L67" i="160"/>
  <c r="L66" i="160"/>
  <c r="L65" i="160"/>
  <c r="L64" i="160"/>
  <c r="L63" i="160"/>
  <c r="L62" i="160"/>
  <c r="L61" i="160"/>
  <c r="L60" i="160"/>
  <c r="L59" i="160"/>
  <c r="L58" i="160"/>
  <c r="L57" i="160"/>
  <c r="L56" i="160"/>
  <c r="L55" i="160"/>
  <c r="L54" i="160"/>
  <c r="L53" i="160"/>
  <c r="L52" i="160"/>
  <c r="L51" i="160"/>
  <c r="L50" i="160"/>
  <c r="L49" i="160"/>
  <c r="L48" i="160"/>
  <c r="L47" i="160"/>
  <c r="L46" i="160"/>
  <c r="L45" i="160"/>
  <c r="L44" i="160"/>
  <c r="L43" i="160"/>
  <c r="L42" i="160"/>
  <c r="L41" i="160"/>
  <c r="L40" i="160"/>
  <c r="L39" i="160"/>
  <c r="L38" i="160"/>
  <c r="L37" i="160"/>
  <c r="L36" i="160"/>
  <c r="L35" i="160"/>
  <c r="L34" i="160"/>
  <c r="L33" i="160"/>
  <c r="L32" i="160"/>
  <c r="L31" i="160"/>
  <c r="P30" i="160"/>
  <c r="L30" i="160"/>
  <c r="S29" i="160"/>
  <c r="L29" i="160"/>
  <c r="L28" i="160"/>
  <c r="P27" i="160"/>
  <c r="L27" i="160"/>
  <c r="C27" i="160"/>
  <c r="S26" i="160"/>
  <c r="P26" i="160"/>
  <c r="L26" i="160"/>
  <c r="F26" i="160"/>
  <c r="C26" i="160"/>
  <c r="S25" i="160"/>
  <c r="P25" i="160"/>
  <c r="L25" i="160"/>
  <c r="F25" i="160"/>
  <c r="C25" i="160"/>
  <c r="S24" i="160"/>
  <c r="P24" i="160"/>
  <c r="L24" i="160"/>
  <c r="F24" i="160"/>
  <c r="C24" i="160"/>
  <c r="S23" i="160"/>
  <c r="P23" i="160"/>
  <c r="L23" i="160"/>
  <c r="F23" i="160"/>
  <c r="C23" i="160"/>
  <c r="S22" i="160"/>
  <c r="P22" i="160"/>
  <c r="L22" i="160"/>
  <c r="F22" i="160"/>
  <c r="C22" i="160"/>
  <c r="K20" i="160"/>
  <c r="J20" i="160"/>
  <c r="L18" i="160"/>
  <c r="L17" i="160"/>
  <c r="L16" i="160"/>
  <c r="L15" i="160"/>
  <c r="L14" i="160"/>
  <c r="L13" i="160"/>
  <c r="L12" i="160"/>
  <c r="L11" i="160"/>
  <c r="L10" i="160"/>
  <c r="L9" i="160"/>
  <c r="L8" i="160"/>
  <c r="L7" i="160"/>
  <c r="L6" i="160"/>
  <c r="L5" i="160"/>
  <c r="L4" i="160"/>
  <c r="L3" i="160"/>
  <c r="K1" i="160"/>
  <c r="J1" i="160"/>
  <c r="L139" i="159"/>
  <c r="L138" i="159"/>
  <c r="L137" i="159"/>
  <c r="L136" i="159"/>
  <c r="L135" i="159"/>
  <c r="L134" i="159"/>
  <c r="L133" i="159"/>
  <c r="L132" i="159"/>
  <c r="L131" i="159"/>
  <c r="L130" i="159"/>
  <c r="L129" i="159"/>
  <c r="L128" i="159"/>
  <c r="L127" i="159"/>
  <c r="L126" i="159"/>
  <c r="L125" i="159"/>
  <c r="L124" i="159"/>
  <c r="L123" i="159"/>
  <c r="L122" i="159"/>
  <c r="L121" i="159"/>
  <c r="L120" i="159"/>
  <c r="L119" i="159"/>
  <c r="L118" i="159"/>
  <c r="L117" i="159"/>
  <c r="L116" i="159"/>
  <c r="L115" i="159"/>
  <c r="L114" i="159"/>
  <c r="L113" i="159"/>
  <c r="L112" i="159"/>
  <c r="L111" i="159"/>
  <c r="L110" i="159"/>
  <c r="L109" i="159"/>
  <c r="L108" i="159"/>
  <c r="L107" i="159"/>
  <c r="L106" i="159"/>
  <c r="L105" i="159"/>
  <c r="L104" i="159"/>
  <c r="L103" i="159"/>
  <c r="L102" i="159"/>
  <c r="L101" i="159"/>
  <c r="L100" i="159"/>
  <c r="L99" i="159"/>
  <c r="L98" i="159"/>
  <c r="L97" i="159"/>
  <c r="L96" i="159"/>
  <c r="L95" i="159"/>
  <c r="L94" i="159"/>
  <c r="L93" i="159"/>
  <c r="L92" i="159"/>
  <c r="L91" i="159"/>
  <c r="L90" i="159"/>
  <c r="L89" i="159"/>
  <c r="L88" i="159"/>
  <c r="L87" i="159"/>
  <c r="L86" i="159"/>
  <c r="L85" i="159"/>
  <c r="L84" i="159"/>
  <c r="L83" i="159"/>
  <c r="L82" i="159"/>
  <c r="L81" i="159"/>
  <c r="L80" i="159"/>
  <c r="L79" i="159"/>
  <c r="L78" i="159"/>
  <c r="L77" i="159"/>
  <c r="L76" i="159"/>
  <c r="L75" i="159"/>
  <c r="L74" i="159"/>
  <c r="L73" i="159"/>
  <c r="L72" i="159"/>
  <c r="L71" i="159"/>
  <c r="L70" i="159"/>
  <c r="L69" i="159"/>
  <c r="L68" i="159"/>
  <c r="L67" i="159"/>
  <c r="L66" i="159"/>
  <c r="L65" i="159"/>
  <c r="L64" i="159"/>
  <c r="L63" i="159"/>
  <c r="L62" i="159"/>
  <c r="L61" i="159"/>
  <c r="L60" i="159"/>
  <c r="L59" i="159"/>
  <c r="L58" i="159"/>
  <c r="L57" i="159"/>
  <c r="L56" i="159"/>
  <c r="L55" i="159"/>
  <c r="L54" i="159"/>
  <c r="L53" i="159"/>
  <c r="L52" i="159"/>
  <c r="L51" i="159"/>
  <c r="L50" i="159"/>
  <c r="L49" i="159"/>
  <c r="L48" i="159"/>
  <c r="L47" i="159"/>
  <c r="L46" i="159"/>
  <c r="L45" i="159"/>
  <c r="L44" i="159"/>
  <c r="L43" i="159"/>
  <c r="L42" i="159"/>
  <c r="L41" i="159"/>
  <c r="L40" i="159"/>
  <c r="L39" i="159"/>
  <c r="L38" i="159"/>
  <c r="L37" i="159"/>
  <c r="L36" i="159"/>
  <c r="L35" i="159"/>
  <c r="L34" i="159"/>
  <c r="L33" i="159"/>
  <c r="L32" i="159"/>
  <c r="L31" i="159"/>
  <c r="P30" i="159"/>
  <c r="L30" i="159"/>
  <c r="S29" i="159"/>
  <c r="L29" i="159"/>
  <c r="L28" i="159"/>
  <c r="P27" i="159"/>
  <c r="L27" i="159"/>
  <c r="C27" i="159"/>
  <c r="S26" i="159"/>
  <c r="P26" i="159"/>
  <c r="L26" i="159"/>
  <c r="F26" i="159"/>
  <c r="C26" i="159"/>
  <c r="S25" i="159"/>
  <c r="P25" i="159"/>
  <c r="L25" i="159"/>
  <c r="F25" i="159"/>
  <c r="C25" i="159"/>
  <c r="S24" i="159"/>
  <c r="P24" i="159"/>
  <c r="L24" i="159"/>
  <c r="F24" i="159"/>
  <c r="C24" i="159"/>
  <c r="S23" i="159"/>
  <c r="P23" i="159"/>
  <c r="L23" i="159"/>
  <c r="F23" i="159"/>
  <c r="C23" i="159"/>
  <c r="S22" i="159"/>
  <c r="P22" i="159"/>
  <c r="L22" i="159"/>
  <c r="F22" i="159"/>
  <c r="C22" i="159"/>
  <c r="K20" i="159"/>
  <c r="J20" i="159"/>
  <c r="L18" i="159"/>
  <c r="L17" i="159"/>
  <c r="L16" i="159"/>
  <c r="L15" i="159"/>
  <c r="L14" i="159"/>
  <c r="L13" i="159"/>
  <c r="L12" i="159"/>
  <c r="L11" i="159"/>
  <c r="L10" i="159"/>
  <c r="L9" i="159"/>
  <c r="L8" i="159"/>
  <c r="L7" i="159"/>
  <c r="L6" i="159"/>
  <c r="L5" i="159"/>
  <c r="L4" i="159"/>
  <c r="L3" i="159"/>
  <c r="K1" i="159"/>
  <c r="J1" i="159"/>
  <c r="L179" i="158"/>
  <c r="L178" i="158"/>
  <c r="L177" i="158"/>
  <c r="L176" i="158"/>
  <c r="L175" i="158"/>
  <c r="L174" i="158"/>
  <c r="L173" i="158"/>
  <c r="L172" i="158"/>
  <c r="L171" i="158"/>
  <c r="L170" i="158"/>
  <c r="L169" i="158"/>
  <c r="L168" i="158"/>
  <c r="L167" i="158"/>
  <c r="L166" i="158"/>
  <c r="L165" i="158"/>
  <c r="L164" i="158"/>
  <c r="L163" i="158"/>
  <c r="L162" i="158"/>
  <c r="L161" i="158"/>
  <c r="L160" i="158"/>
  <c r="L159" i="158"/>
  <c r="L158" i="158"/>
  <c r="L157" i="158"/>
  <c r="L156" i="158"/>
  <c r="L155" i="158"/>
  <c r="L154" i="158"/>
  <c r="L153" i="158"/>
  <c r="L152" i="158"/>
  <c r="L151" i="158"/>
  <c r="L150" i="158"/>
  <c r="L149" i="158"/>
  <c r="L148" i="158"/>
  <c r="L147" i="158"/>
  <c r="L146" i="158"/>
  <c r="L145" i="158"/>
  <c r="L144" i="158"/>
  <c r="L143" i="158"/>
  <c r="L142" i="158"/>
  <c r="L141" i="158"/>
  <c r="L140" i="158"/>
  <c r="L139" i="158"/>
  <c r="L138" i="158"/>
  <c r="L137" i="158"/>
  <c r="L136" i="158"/>
  <c r="L135" i="158"/>
  <c r="L134" i="158"/>
  <c r="L133" i="158"/>
  <c r="L132" i="158"/>
  <c r="L131" i="158"/>
  <c r="L130" i="158"/>
  <c r="L129" i="158"/>
  <c r="L128" i="158"/>
  <c r="L127" i="158"/>
  <c r="L126" i="158"/>
  <c r="L125" i="158"/>
  <c r="L124" i="158"/>
  <c r="L123" i="158"/>
  <c r="L122" i="158"/>
  <c r="L121" i="158"/>
  <c r="L120" i="158"/>
  <c r="L119" i="158"/>
  <c r="L118" i="158"/>
  <c r="L117" i="158"/>
  <c r="L116" i="158"/>
  <c r="L115" i="158"/>
  <c r="L114" i="158"/>
  <c r="L113" i="158"/>
  <c r="L112" i="158"/>
  <c r="L111" i="158"/>
  <c r="L110" i="158"/>
  <c r="L109" i="158"/>
  <c r="L108" i="158"/>
  <c r="L107" i="158"/>
  <c r="L106" i="158"/>
  <c r="L105" i="158"/>
  <c r="L104" i="158"/>
  <c r="L103" i="158"/>
  <c r="L102" i="158"/>
  <c r="L101" i="158"/>
  <c r="L100" i="158"/>
  <c r="L99" i="158"/>
  <c r="L98" i="158"/>
  <c r="L97" i="158"/>
  <c r="L96" i="158"/>
  <c r="L95" i="158"/>
  <c r="L94" i="158"/>
  <c r="L93" i="158"/>
  <c r="L92" i="158"/>
  <c r="L91" i="158"/>
  <c r="L90" i="158"/>
  <c r="L89" i="158"/>
  <c r="L88" i="158"/>
  <c r="L87" i="158"/>
  <c r="L86" i="158"/>
  <c r="L85" i="158"/>
  <c r="L84" i="158"/>
  <c r="L83" i="158"/>
  <c r="L82" i="158"/>
  <c r="L81" i="158"/>
  <c r="L80" i="158"/>
  <c r="L79" i="158"/>
  <c r="L78" i="158"/>
  <c r="L77" i="158"/>
  <c r="L76" i="158"/>
  <c r="L75" i="158"/>
  <c r="L74" i="158"/>
  <c r="L73" i="158"/>
  <c r="L72" i="158"/>
  <c r="L71" i="158"/>
  <c r="L70" i="158"/>
  <c r="L69" i="158"/>
  <c r="L68" i="158"/>
  <c r="L67" i="158"/>
  <c r="L66" i="158"/>
  <c r="L65" i="158"/>
  <c r="L64" i="158"/>
  <c r="L63" i="158"/>
  <c r="L62" i="158"/>
  <c r="L61" i="158"/>
  <c r="L60" i="158"/>
  <c r="L59" i="158"/>
  <c r="L58" i="158"/>
  <c r="L57" i="158"/>
  <c r="L56" i="158"/>
  <c r="L55" i="158"/>
  <c r="L54" i="158"/>
  <c r="L53" i="158"/>
  <c r="L52" i="158"/>
  <c r="L51" i="158"/>
  <c r="L50" i="158"/>
  <c r="L49" i="158"/>
  <c r="L48" i="158"/>
  <c r="L47" i="158"/>
  <c r="L46" i="158"/>
  <c r="L45" i="158"/>
  <c r="L44" i="158"/>
  <c r="L43" i="158"/>
  <c r="L42" i="158"/>
  <c r="L41" i="158"/>
  <c r="L40" i="158"/>
  <c r="L39" i="158"/>
  <c r="L38" i="158"/>
  <c r="L37" i="158"/>
  <c r="L36" i="158"/>
  <c r="L35" i="158"/>
  <c r="L34" i="158"/>
  <c r="L33" i="158"/>
  <c r="L32" i="158"/>
  <c r="L31" i="158"/>
  <c r="P30" i="158"/>
  <c r="L30" i="158"/>
  <c r="S29" i="158"/>
  <c r="L29" i="158"/>
  <c r="L28" i="158"/>
  <c r="P27" i="158"/>
  <c r="L27" i="158"/>
  <c r="C27" i="158"/>
  <c r="S26" i="158"/>
  <c r="P26" i="158"/>
  <c r="L26" i="158"/>
  <c r="F26" i="158"/>
  <c r="C26" i="158"/>
  <c r="S25" i="158"/>
  <c r="P25" i="158"/>
  <c r="L25" i="158"/>
  <c r="F25" i="158"/>
  <c r="C25" i="158"/>
  <c r="S24" i="158"/>
  <c r="P24" i="158"/>
  <c r="L24" i="158"/>
  <c r="F24" i="158"/>
  <c r="C24" i="158"/>
  <c r="S23" i="158"/>
  <c r="P23" i="158"/>
  <c r="L23" i="158"/>
  <c r="F23" i="158"/>
  <c r="C23" i="158"/>
  <c r="S22" i="158"/>
  <c r="P22" i="158"/>
  <c r="L22" i="158"/>
  <c r="F22" i="158"/>
  <c r="C22" i="158"/>
  <c r="K20" i="158"/>
  <c r="J20" i="158"/>
  <c r="L18" i="158"/>
  <c r="L17" i="158"/>
  <c r="L16" i="158"/>
  <c r="L15" i="158"/>
  <c r="L14" i="158"/>
  <c r="L13" i="158"/>
  <c r="L12" i="158"/>
  <c r="L11" i="158"/>
  <c r="L10" i="158"/>
  <c r="L9" i="158"/>
  <c r="L8" i="158"/>
  <c r="L7" i="158"/>
  <c r="L6" i="158"/>
  <c r="L5" i="158"/>
  <c r="L4" i="158"/>
  <c r="L3" i="158"/>
  <c r="K1" i="158"/>
  <c r="J1" i="158"/>
  <c r="J20" i="156"/>
  <c r="K20" i="156"/>
  <c r="L138" i="157"/>
  <c r="L137" i="157"/>
  <c r="L136" i="157"/>
  <c r="L135" i="157"/>
  <c r="L134" i="157"/>
  <c r="L133" i="157"/>
  <c r="L132" i="157"/>
  <c r="L131" i="157"/>
  <c r="L130" i="157"/>
  <c r="L129" i="157"/>
  <c r="L128" i="157"/>
  <c r="L127" i="157"/>
  <c r="L126" i="157"/>
  <c r="L125" i="157"/>
  <c r="L124" i="157"/>
  <c r="L123" i="157"/>
  <c r="L122" i="157"/>
  <c r="L121" i="157"/>
  <c r="L120" i="157"/>
  <c r="L119" i="157"/>
  <c r="L118" i="157"/>
  <c r="L117" i="157"/>
  <c r="L116" i="157"/>
  <c r="L115" i="157"/>
  <c r="L114" i="157"/>
  <c r="L113" i="157"/>
  <c r="L112" i="157"/>
  <c r="L111" i="157"/>
  <c r="L110" i="157"/>
  <c r="L109" i="157"/>
  <c r="L108" i="157"/>
  <c r="L107" i="157"/>
  <c r="L106" i="157"/>
  <c r="L105" i="157"/>
  <c r="L104" i="157"/>
  <c r="L103" i="157"/>
  <c r="L102" i="157"/>
  <c r="L101" i="157"/>
  <c r="L100" i="157"/>
  <c r="L99" i="157"/>
  <c r="L98" i="157"/>
  <c r="L97" i="157"/>
  <c r="L96" i="157"/>
  <c r="L95" i="157"/>
  <c r="L94" i="157"/>
  <c r="L93" i="157"/>
  <c r="L92" i="157"/>
  <c r="L91" i="157"/>
  <c r="L90" i="157"/>
  <c r="L89" i="157"/>
  <c r="L88" i="157"/>
  <c r="L87" i="157"/>
  <c r="L86" i="157"/>
  <c r="L85" i="157"/>
  <c r="L84" i="157"/>
  <c r="L83" i="157"/>
  <c r="L82" i="157"/>
  <c r="L81" i="157"/>
  <c r="L80" i="157"/>
  <c r="L79" i="157"/>
  <c r="L78" i="157"/>
  <c r="L77" i="157"/>
  <c r="L76" i="157"/>
  <c r="L75" i="157"/>
  <c r="L74" i="157"/>
  <c r="L73" i="157"/>
  <c r="L72" i="157"/>
  <c r="L71" i="157"/>
  <c r="L70" i="157"/>
  <c r="L69" i="157"/>
  <c r="L68" i="157"/>
  <c r="L67" i="157"/>
  <c r="L66" i="157"/>
  <c r="L65" i="157"/>
  <c r="L64" i="157"/>
  <c r="L63" i="157"/>
  <c r="L62" i="157"/>
  <c r="L61" i="157"/>
  <c r="L60" i="157"/>
  <c r="L59" i="157"/>
  <c r="L58" i="157"/>
  <c r="L57" i="157"/>
  <c r="L56" i="157"/>
  <c r="L55" i="157"/>
  <c r="L54" i="157"/>
  <c r="L53" i="157"/>
  <c r="L52" i="157"/>
  <c r="L51" i="157"/>
  <c r="L50" i="157"/>
  <c r="L49" i="157"/>
  <c r="L48" i="157"/>
  <c r="L47" i="157"/>
  <c r="L46" i="157"/>
  <c r="L45" i="157"/>
  <c r="L44" i="157"/>
  <c r="L43" i="157"/>
  <c r="L42" i="157"/>
  <c r="L41" i="157"/>
  <c r="L40" i="157"/>
  <c r="L39" i="157"/>
  <c r="L38" i="157"/>
  <c r="L37" i="157"/>
  <c r="L36" i="157"/>
  <c r="L35" i="157"/>
  <c r="L34" i="157"/>
  <c r="L33" i="157"/>
  <c r="L32" i="157"/>
  <c r="L31" i="157"/>
  <c r="L30" i="157"/>
  <c r="L29" i="157"/>
  <c r="L28" i="157"/>
  <c r="P27" i="157"/>
  <c r="L27" i="157"/>
  <c r="C27" i="157"/>
  <c r="S26" i="157"/>
  <c r="P26" i="157"/>
  <c r="L26" i="157"/>
  <c r="F26" i="157"/>
  <c r="C26" i="157"/>
  <c r="S25" i="157"/>
  <c r="P25" i="157"/>
  <c r="L25" i="157"/>
  <c r="F25" i="157"/>
  <c r="C25" i="157"/>
  <c r="S24" i="157"/>
  <c r="P24" i="157"/>
  <c r="L24" i="157"/>
  <c r="F24" i="157"/>
  <c r="C24" i="157"/>
  <c r="S23" i="157"/>
  <c r="P23" i="157"/>
  <c r="L23" i="157"/>
  <c r="F23" i="157"/>
  <c r="C23" i="157"/>
  <c r="S22" i="157"/>
  <c r="P22" i="157"/>
  <c r="L22" i="157"/>
  <c r="F22" i="157"/>
  <c r="C22" i="157"/>
  <c r="L18" i="157"/>
  <c r="L17" i="157"/>
  <c r="L16" i="157"/>
  <c r="L15" i="157"/>
  <c r="L14" i="157"/>
  <c r="L13" i="157"/>
  <c r="L12" i="157"/>
  <c r="L11" i="157"/>
  <c r="L10" i="157"/>
  <c r="L9" i="157"/>
  <c r="L8" i="157"/>
  <c r="L7" i="157"/>
  <c r="L6" i="157"/>
  <c r="L5" i="157"/>
  <c r="L4" i="157"/>
  <c r="L3" i="157"/>
  <c r="K1" i="157"/>
  <c r="J1" i="157"/>
  <c r="L146" i="156"/>
  <c r="L145" i="156"/>
  <c r="L144" i="156"/>
  <c r="L143" i="156"/>
  <c r="L142" i="156"/>
  <c r="L141" i="156"/>
  <c r="L140" i="156"/>
  <c r="L139" i="156"/>
  <c r="L138" i="156"/>
  <c r="L137" i="156"/>
  <c r="L136" i="156"/>
  <c r="L135" i="156"/>
  <c r="L134" i="156"/>
  <c r="L133" i="156"/>
  <c r="L132" i="156"/>
  <c r="L131" i="156"/>
  <c r="L130" i="156"/>
  <c r="L129" i="156"/>
  <c r="L128" i="156"/>
  <c r="L127" i="156"/>
  <c r="L126" i="156"/>
  <c r="L125" i="156"/>
  <c r="L124" i="156"/>
  <c r="L123" i="156"/>
  <c r="L122" i="156"/>
  <c r="L121" i="156"/>
  <c r="L120" i="156"/>
  <c r="L119" i="156"/>
  <c r="L118" i="156"/>
  <c r="L117" i="156"/>
  <c r="L116" i="156"/>
  <c r="L115" i="156"/>
  <c r="L114" i="156"/>
  <c r="L113" i="156"/>
  <c r="L112" i="156"/>
  <c r="L111" i="156"/>
  <c r="L110" i="156"/>
  <c r="L109" i="156"/>
  <c r="L108" i="156"/>
  <c r="L107" i="156"/>
  <c r="L106" i="156"/>
  <c r="L105" i="156"/>
  <c r="L104" i="156"/>
  <c r="L103" i="156"/>
  <c r="L102" i="156"/>
  <c r="L101" i="156"/>
  <c r="L100" i="156"/>
  <c r="L99" i="156"/>
  <c r="L98" i="156"/>
  <c r="L97" i="156"/>
  <c r="L96" i="156"/>
  <c r="L95" i="156"/>
  <c r="L94" i="156"/>
  <c r="L93" i="156"/>
  <c r="L92" i="156"/>
  <c r="L91" i="156"/>
  <c r="L90" i="156"/>
  <c r="L89" i="156"/>
  <c r="L88" i="156"/>
  <c r="L87" i="156"/>
  <c r="L86" i="156"/>
  <c r="L85" i="156"/>
  <c r="L84" i="156"/>
  <c r="L83" i="156"/>
  <c r="L82" i="156"/>
  <c r="L81" i="156"/>
  <c r="L80" i="156"/>
  <c r="L79" i="156"/>
  <c r="L78" i="156"/>
  <c r="L77" i="156"/>
  <c r="L76" i="156"/>
  <c r="L75" i="156"/>
  <c r="L74" i="156"/>
  <c r="L73" i="156"/>
  <c r="L72" i="156"/>
  <c r="L71" i="156"/>
  <c r="L70" i="156"/>
  <c r="L69" i="156"/>
  <c r="L68" i="156"/>
  <c r="L67" i="156"/>
  <c r="L66" i="156"/>
  <c r="L65" i="156"/>
  <c r="L64" i="156"/>
  <c r="L63" i="156"/>
  <c r="L62" i="156"/>
  <c r="L61" i="156"/>
  <c r="L60" i="156"/>
  <c r="L59" i="156"/>
  <c r="L58" i="156"/>
  <c r="L57" i="156"/>
  <c r="L56" i="156"/>
  <c r="L55" i="156"/>
  <c r="L54" i="156"/>
  <c r="L53" i="156"/>
  <c r="L52" i="156"/>
  <c r="L51" i="156"/>
  <c r="L50" i="156"/>
  <c r="L49" i="156"/>
  <c r="L48" i="156"/>
  <c r="L47" i="156"/>
  <c r="L46" i="156"/>
  <c r="L45" i="156"/>
  <c r="L44" i="156"/>
  <c r="L43" i="156"/>
  <c r="L42" i="156"/>
  <c r="L41" i="156"/>
  <c r="L40" i="156"/>
  <c r="L39" i="156"/>
  <c r="L38" i="156"/>
  <c r="L37" i="156"/>
  <c r="L36" i="156"/>
  <c r="L35" i="156"/>
  <c r="L34" i="156"/>
  <c r="L33" i="156"/>
  <c r="L32" i="156"/>
  <c r="L31" i="156"/>
  <c r="P30" i="156"/>
  <c r="L30" i="156"/>
  <c r="S29" i="156"/>
  <c r="L29" i="156"/>
  <c r="L28" i="156"/>
  <c r="P27" i="156"/>
  <c r="L27" i="156"/>
  <c r="C27" i="156"/>
  <c r="S26" i="156"/>
  <c r="P26" i="156"/>
  <c r="L26" i="156"/>
  <c r="F26" i="156"/>
  <c r="C26" i="156"/>
  <c r="S25" i="156"/>
  <c r="P25" i="156"/>
  <c r="L25" i="156"/>
  <c r="F25" i="156"/>
  <c r="C25" i="156"/>
  <c r="S24" i="156"/>
  <c r="P24" i="156"/>
  <c r="L24" i="156"/>
  <c r="F24" i="156"/>
  <c r="C24" i="156"/>
  <c r="S23" i="156"/>
  <c r="P23" i="156"/>
  <c r="L23" i="156"/>
  <c r="F23" i="156"/>
  <c r="C23" i="156"/>
  <c r="S22" i="156"/>
  <c r="P22" i="156"/>
  <c r="L22" i="156"/>
  <c r="F22" i="156"/>
  <c r="C22" i="156"/>
  <c r="L18" i="156"/>
  <c r="L17" i="156"/>
  <c r="L16" i="156"/>
  <c r="L15" i="156"/>
  <c r="L14" i="156"/>
  <c r="L13" i="156"/>
  <c r="L12" i="156"/>
  <c r="L11" i="156"/>
  <c r="L10" i="156"/>
  <c r="L9" i="156"/>
  <c r="L8" i="156"/>
  <c r="L7" i="156"/>
  <c r="L6" i="156"/>
  <c r="L5" i="156"/>
  <c r="L4" i="156"/>
  <c r="L3" i="156"/>
  <c r="K1" i="156"/>
  <c r="J1" i="156"/>
  <c r="L129" i="155"/>
  <c r="L128" i="155"/>
  <c r="L127" i="155"/>
  <c r="L126" i="155"/>
  <c r="L125" i="155"/>
  <c r="L124" i="155"/>
  <c r="L123" i="155"/>
  <c r="L122" i="155"/>
  <c r="L121" i="155"/>
  <c r="L120" i="155"/>
  <c r="L119" i="155"/>
  <c r="L118" i="155"/>
  <c r="L117" i="155"/>
  <c r="L116" i="155"/>
  <c r="L115" i="155"/>
  <c r="L114" i="155"/>
  <c r="L113" i="155"/>
  <c r="L112" i="155"/>
  <c r="L111" i="155"/>
  <c r="L110" i="155"/>
  <c r="L109" i="155"/>
  <c r="L108" i="155"/>
  <c r="L107" i="155"/>
  <c r="L106" i="155"/>
  <c r="L105" i="155"/>
  <c r="L104" i="155"/>
  <c r="L103" i="155"/>
  <c r="L102" i="155"/>
  <c r="L101" i="155"/>
  <c r="L100" i="155"/>
  <c r="L99" i="155"/>
  <c r="L98" i="155"/>
  <c r="L97" i="155"/>
  <c r="L96" i="155"/>
  <c r="L95" i="155"/>
  <c r="L94" i="155"/>
  <c r="L93" i="155"/>
  <c r="L92" i="155"/>
  <c r="L91" i="155"/>
  <c r="L90" i="155"/>
  <c r="L89" i="155"/>
  <c r="L88" i="155"/>
  <c r="L87" i="155"/>
  <c r="L86" i="155"/>
  <c r="L85" i="155"/>
  <c r="L84" i="155"/>
  <c r="L83" i="155"/>
  <c r="L82" i="155"/>
  <c r="L81" i="155"/>
  <c r="L80" i="155"/>
  <c r="L79" i="155"/>
  <c r="L78" i="155"/>
  <c r="L77" i="155"/>
  <c r="L76" i="155"/>
  <c r="L75" i="155"/>
  <c r="L74" i="155"/>
  <c r="L73" i="155"/>
  <c r="L72" i="155"/>
  <c r="L71" i="155"/>
  <c r="L70" i="155"/>
  <c r="L69" i="155"/>
  <c r="L68" i="155"/>
  <c r="L67" i="155"/>
  <c r="L66" i="155"/>
  <c r="L65" i="155"/>
  <c r="L64" i="155"/>
  <c r="L63" i="155"/>
  <c r="L62" i="155"/>
  <c r="L61" i="155"/>
  <c r="L60" i="155"/>
  <c r="L59" i="155"/>
  <c r="L58" i="155"/>
  <c r="L57" i="155"/>
  <c r="L56" i="155"/>
  <c r="L55" i="155"/>
  <c r="L54" i="155"/>
  <c r="L53" i="155"/>
  <c r="L52" i="155"/>
  <c r="L51" i="155"/>
  <c r="L50" i="155"/>
  <c r="L49" i="155"/>
  <c r="L48" i="155"/>
  <c r="L47" i="155"/>
  <c r="L46" i="155"/>
  <c r="L45" i="155"/>
  <c r="L44" i="155"/>
  <c r="L43" i="155"/>
  <c r="L42" i="155"/>
  <c r="L41" i="155"/>
  <c r="L40" i="155"/>
  <c r="L39" i="155"/>
  <c r="L38" i="155"/>
  <c r="L37" i="155"/>
  <c r="L36" i="155"/>
  <c r="L35" i="155"/>
  <c r="L34" i="155"/>
  <c r="L33" i="155"/>
  <c r="L32" i="155"/>
  <c r="L31" i="155"/>
  <c r="P30" i="155"/>
  <c r="L30" i="155"/>
  <c r="S29" i="155"/>
  <c r="L29" i="155"/>
  <c r="L28" i="155"/>
  <c r="P27" i="155"/>
  <c r="L27" i="155"/>
  <c r="C27" i="155"/>
  <c r="S26" i="155"/>
  <c r="P26" i="155"/>
  <c r="L26" i="155"/>
  <c r="F26" i="155"/>
  <c r="C26" i="155"/>
  <c r="S25" i="155"/>
  <c r="P25" i="155"/>
  <c r="L25" i="155"/>
  <c r="F25" i="155"/>
  <c r="C25" i="155"/>
  <c r="S24" i="155"/>
  <c r="P24" i="155"/>
  <c r="L24" i="155"/>
  <c r="F24" i="155"/>
  <c r="C24" i="155"/>
  <c r="S23" i="155"/>
  <c r="P23" i="155"/>
  <c r="L23" i="155"/>
  <c r="F23" i="155"/>
  <c r="C23" i="155"/>
  <c r="S22" i="155"/>
  <c r="P22" i="155"/>
  <c r="L22" i="155"/>
  <c r="F22" i="155"/>
  <c r="C22" i="155"/>
  <c r="K20" i="155"/>
  <c r="J20" i="155"/>
  <c r="L18" i="155"/>
  <c r="L17" i="155"/>
  <c r="L16" i="155"/>
  <c r="L15" i="155"/>
  <c r="L14" i="155"/>
  <c r="L13" i="155"/>
  <c r="L12" i="155"/>
  <c r="L11" i="155"/>
  <c r="L10" i="155"/>
  <c r="L9" i="155"/>
  <c r="L8" i="155"/>
  <c r="L7" i="155"/>
  <c r="L6" i="155"/>
  <c r="L5" i="155"/>
  <c r="L4" i="155"/>
  <c r="L3" i="155"/>
  <c r="K1" i="155"/>
  <c r="J1" i="155"/>
  <c r="L128" i="154"/>
  <c r="L127" i="154"/>
  <c r="L126" i="154"/>
  <c r="L125" i="154"/>
  <c r="L124" i="154"/>
  <c r="L123" i="154"/>
  <c r="L122" i="154"/>
  <c r="L121" i="154"/>
  <c r="L120" i="154"/>
  <c r="L119" i="154"/>
  <c r="L118" i="154"/>
  <c r="L117" i="154"/>
  <c r="L116" i="154"/>
  <c r="L115" i="154"/>
  <c r="L114" i="154"/>
  <c r="L113" i="154"/>
  <c r="L112" i="154"/>
  <c r="L111" i="154"/>
  <c r="L110" i="154"/>
  <c r="L109" i="154"/>
  <c r="L108" i="154"/>
  <c r="L107" i="154"/>
  <c r="L106" i="154"/>
  <c r="L105" i="154"/>
  <c r="L104" i="154"/>
  <c r="L103" i="154"/>
  <c r="L102" i="154"/>
  <c r="L101" i="154"/>
  <c r="L100" i="154"/>
  <c r="L99" i="154"/>
  <c r="L98" i="154"/>
  <c r="L97" i="154"/>
  <c r="L96" i="154"/>
  <c r="L95" i="154"/>
  <c r="L94" i="154"/>
  <c r="L93" i="154"/>
  <c r="L92" i="154"/>
  <c r="L91" i="154"/>
  <c r="L90" i="154"/>
  <c r="L89" i="154"/>
  <c r="L88" i="154"/>
  <c r="L87" i="154"/>
  <c r="L86" i="154"/>
  <c r="L85" i="154"/>
  <c r="L84" i="154"/>
  <c r="L83" i="154"/>
  <c r="L82" i="154"/>
  <c r="L81" i="154"/>
  <c r="L80" i="154"/>
  <c r="L79" i="154"/>
  <c r="L78" i="154"/>
  <c r="L77" i="154"/>
  <c r="L76" i="154"/>
  <c r="L75" i="154"/>
  <c r="L74" i="154"/>
  <c r="L73" i="154"/>
  <c r="L72" i="154"/>
  <c r="L71" i="154"/>
  <c r="L70" i="154"/>
  <c r="L69" i="154"/>
  <c r="L68" i="154"/>
  <c r="L67" i="154"/>
  <c r="L66" i="154"/>
  <c r="L65" i="154"/>
  <c r="L64" i="154"/>
  <c r="L63" i="154"/>
  <c r="L62" i="154"/>
  <c r="L61" i="154"/>
  <c r="L60" i="154"/>
  <c r="L59" i="154"/>
  <c r="L58" i="154"/>
  <c r="L57" i="154"/>
  <c r="L56" i="154"/>
  <c r="L55" i="154"/>
  <c r="L54" i="154"/>
  <c r="L53" i="154"/>
  <c r="L52" i="154"/>
  <c r="L51" i="154"/>
  <c r="L50" i="154"/>
  <c r="L49" i="154"/>
  <c r="L48" i="154"/>
  <c r="L47" i="154"/>
  <c r="L46" i="154"/>
  <c r="L45" i="154"/>
  <c r="L44" i="154"/>
  <c r="L43" i="154"/>
  <c r="L42" i="154"/>
  <c r="L41" i="154"/>
  <c r="L40" i="154"/>
  <c r="L39" i="154"/>
  <c r="L38" i="154"/>
  <c r="L37" i="154"/>
  <c r="L36" i="154"/>
  <c r="L35" i="154"/>
  <c r="L34" i="154"/>
  <c r="L33" i="154"/>
  <c r="L32" i="154"/>
  <c r="L31" i="154"/>
  <c r="P30" i="154"/>
  <c r="L30" i="154"/>
  <c r="S29" i="154"/>
  <c r="L29" i="154"/>
  <c r="L28" i="154"/>
  <c r="P27" i="154"/>
  <c r="L27" i="154"/>
  <c r="C27" i="154"/>
  <c r="S26" i="154"/>
  <c r="P26" i="154"/>
  <c r="L26" i="154"/>
  <c r="F26" i="154"/>
  <c r="C26" i="154"/>
  <c r="S25" i="154"/>
  <c r="P25" i="154"/>
  <c r="L25" i="154"/>
  <c r="F25" i="154"/>
  <c r="C25" i="154"/>
  <c r="S24" i="154"/>
  <c r="P24" i="154"/>
  <c r="L24" i="154"/>
  <c r="F24" i="154"/>
  <c r="C24" i="154"/>
  <c r="S23" i="154"/>
  <c r="P23" i="154"/>
  <c r="L23" i="154"/>
  <c r="F23" i="154"/>
  <c r="C23" i="154"/>
  <c r="S22" i="154"/>
  <c r="P22" i="154"/>
  <c r="L22" i="154"/>
  <c r="F22" i="154"/>
  <c r="C22" i="154"/>
  <c r="K20" i="154"/>
  <c r="J20" i="154"/>
  <c r="L18" i="154"/>
  <c r="L17" i="154"/>
  <c r="L16" i="154"/>
  <c r="L15" i="154"/>
  <c r="L14" i="154"/>
  <c r="L13" i="154"/>
  <c r="L12" i="154"/>
  <c r="L11" i="154"/>
  <c r="L10" i="154"/>
  <c r="L9" i="154"/>
  <c r="L8" i="154"/>
  <c r="L7" i="154"/>
  <c r="L6" i="154"/>
  <c r="L5" i="154"/>
  <c r="L4" i="154"/>
  <c r="L3" i="154"/>
  <c r="K1" i="154"/>
  <c r="J1" i="154"/>
  <c r="L133" i="153"/>
  <c r="L132" i="153"/>
  <c r="L131" i="153"/>
  <c r="L130" i="153"/>
  <c r="L129" i="153"/>
  <c r="L128" i="153"/>
  <c r="L127" i="153"/>
  <c r="L126" i="153"/>
  <c r="L125" i="153"/>
  <c r="L124" i="153"/>
  <c r="L123" i="153"/>
  <c r="L122" i="153"/>
  <c r="L121" i="153"/>
  <c r="L120" i="153"/>
  <c r="L119" i="153"/>
  <c r="L118" i="153"/>
  <c r="L117" i="153"/>
  <c r="L116" i="153"/>
  <c r="L115" i="153"/>
  <c r="L114" i="153"/>
  <c r="L113" i="153"/>
  <c r="L112" i="153"/>
  <c r="L111" i="153"/>
  <c r="L110" i="153"/>
  <c r="L109" i="153"/>
  <c r="L108" i="153"/>
  <c r="L107" i="153"/>
  <c r="L106" i="153"/>
  <c r="L105" i="153"/>
  <c r="L104" i="153"/>
  <c r="L103" i="153"/>
  <c r="L102" i="153"/>
  <c r="L101" i="153"/>
  <c r="L100" i="153"/>
  <c r="L99" i="153"/>
  <c r="L98" i="153"/>
  <c r="L97" i="153"/>
  <c r="L96" i="153"/>
  <c r="L95" i="153"/>
  <c r="L94" i="153"/>
  <c r="L93" i="153"/>
  <c r="L92" i="153"/>
  <c r="L91" i="153"/>
  <c r="L90" i="153"/>
  <c r="L89" i="153"/>
  <c r="L88" i="153"/>
  <c r="L87" i="153"/>
  <c r="L86" i="153"/>
  <c r="L85" i="153"/>
  <c r="L84" i="153"/>
  <c r="L83" i="153"/>
  <c r="L82" i="153"/>
  <c r="L81" i="153"/>
  <c r="L80" i="153"/>
  <c r="L79" i="153"/>
  <c r="L78" i="153"/>
  <c r="L77" i="153"/>
  <c r="L76" i="153"/>
  <c r="L75" i="153"/>
  <c r="L74" i="153"/>
  <c r="L73" i="153"/>
  <c r="L72" i="153"/>
  <c r="L71" i="153"/>
  <c r="L70" i="153"/>
  <c r="L69" i="153"/>
  <c r="L68" i="153"/>
  <c r="L67" i="153"/>
  <c r="L66" i="153"/>
  <c r="L65" i="153"/>
  <c r="L64" i="153"/>
  <c r="L63" i="153"/>
  <c r="L62" i="153"/>
  <c r="L61" i="153"/>
  <c r="L60" i="153"/>
  <c r="L59" i="153"/>
  <c r="L58" i="153"/>
  <c r="L57" i="153"/>
  <c r="L56" i="153"/>
  <c r="L55" i="153"/>
  <c r="L54" i="153"/>
  <c r="L53" i="153"/>
  <c r="L52" i="153"/>
  <c r="L51" i="153"/>
  <c r="L50" i="153"/>
  <c r="L49" i="153"/>
  <c r="L48" i="153"/>
  <c r="L47" i="153"/>
  <c r="L46" i="153"/>
  <c r="L45" i="153"/>
  <c r="L44" i="153"/>
  <c r="L43" i="153"/>
  <c r="L42" i="153"/>
  <c r="L41" i="153"/>
  <c r="L40" i="153"/>
  <c r="L39" i="153"/>
  <c r="L38" i="153"/>
  <c r="L37" i="153"/>
  <c r="L36" i="153"/>
  <c r="L35" i="153"/>
  <c r="L34" i="153"/>
  <c r="L33" i="153"/>
  <c r="L32" i="153"/>
  <c r="L31" i="153"/>
  <c r="P30" i="153"/>
  <c r="L30" i="153"/>
  <c r="S29" i="153"/>
  <c r="L29" i="153"/>
  <c r="L28" i="153"/>
  <c r="P27" i="153"/>
  <c r="L27" i="153"/>
  <c r="C27" i="153"/>
  <c r="S26" i="153"/>
  <c r="P26" i="153"/>
  <c r="L26" i="153"/>
  <c r="F26" i="153"/>
  <c r="C26" i="153"/>
  <c r="S25" i="153"/>
  <c r="P25" i="153"/>
  <c r="L25" i="153"/>
  <c r="F25" i="153"/>
  <c r="C25" i="153"/>
  <c r="S24" i="153"/>
  <c r="P24" i="153"/>
  <c r="L24" i="153"/>
  <c r="F24" i="153"/>
  <c r="C24" i="153"/>
  <c r="S23" i="153"/>
  <c r="P23" i="153"/>
  <c r="L23" i="153"/>
  <c r="F23" i="153"/>
  <c r="C23" i="153"/>
  <c r="S22" i="153"/>
  <c r="P22" i="153"/>
  <c r="L22" i="153"/>
  <c r="F22" i="153"/>
  <c r="C22" i="153"/>
  <c r="K20" i="153"/>
  <c r="J20" i="153"/>
  <c r="L18" i="153"/>
  <c r="L17" i="153"/>
  <c r="L16" i="153"/>
  <c r="L15" i="153"/>
  <c r="L14" i="153"/>
  <c r="L13" i="153"/>
  <c r="L12" i="153"/>
  <c r="L11" i="153"/>
  <c r="L10" i="153"/>
  <c r="L9" i="153"/>
  <c r="L8" i="153"/>
  <c r="L7" i="153"/>
  <c r="L6" i="153"/>
  <c r="L5" i="153"/>
  <c r="L4" i="153"/>
  <c r="L3" i="153"/>
  <c r="K1" i="153"/>
  <c r="J1" i="153"/>
  <c r="L131" i="152"/>
  <c r="L130" i="152"/>
  <c r="L129" i="152"/>
  <c r="L128" i="152"/>
  <c r="L127" i="152"/>
  <c r="L126" i="152"/>
  <c r="L125" i="152"/>
  <c r="L124" i="152"/>
  <c r="L123" i="152"/>
  <c r="L122" i="152"/>
  <c r="L121" i="152"/>
  <c r="L120" i="152"/>
  <c r="L119" i="152"/>
  <c r="L118" i="152"/>
  <c r="L117" i="152"/>
  <c r="L116" i="152"/>
  <c r="L115" i="152"/>
  <c r="L114" i="152"/>
  <c r="L113" i="152"/>
  <c r="L112" i="152"/>
  <c r="L111" i="152"/>
  <c r="L110" i="152"/>
  <c r="L109" i="152"/>
  <c r="L108" i="152"/>
  <c r="L107" i="152"/>
  <c r="L106" i="152"/>
  <c r="L105" i="152"/>
  <c r="L104" i="152"/>
  <c r="L103" i="152"/>
  <c r="L102" i="152"/>
  <c r="L101" i="152"/>
  <c r="L100" i="152"/>
  <c r="L99" i="152"/>
  <c r="L98" i="152"/>
  <c r="L97" i="152"/>
  <c r="L96" i="152"/>
  <c r="L95" i="152"/>
  <c r="L94" i="152"/>
  <c r="L93" i="152"/>
  <c r="L92" i="152"/>
  <c r="L91" i="152"/>
  <c r="L90" i="152"/>
  <c r="L89" i="152"/>
  <c r="L88" i="152"/>
  <c r="L87" i="152"/>
  <c r="L86" i="152"/>
  <c r="L85" i="152"/>
  <c r="L84" i="152"/>
  <c r="L83" i="152"/>
  <c r="L82" i="152"/>
  <c r="L81" i="152"/>
  <c r="L80" i="152"/>
  <c r="L79" i="152"/>
  <c r="L78" i="152"/>
  <c r="L77" i="152"/>
  <c r="L76" i="152"/>
  <c r="L75" i="152"/>
  <c r="L74" i="152"/>
  <c r="L73" i="152"/>
  <c r="L72" i="152"/>
  <c r="L71" i="152"/>
  <c r="L70" i="152"/>
  <c r="L69" i="152"/>
  <c r="L68" i="152"/>
  <c r="L67" i="152"/>
  <c r="L66" i="152"/>
  <c r="L65" i="152"/>
  <c r="L64" i="152"/>
  <c r="L63" i="152"/>
  <c r="L62" i="152"/>
  <c r="L61" i="152"/>
  <c r="L60" i="152"/>
  <c r="L59" i="152"/>
  <c r="L58" i="152"/>
  <c r="L57" i="152"/>
  <c r="L56" i="152"/>
  <c r="L55" i="152"/>
  <c r="L54" i="152"/>
  <c r="L53" i="152"/>
  <c r="L52" i="152"/>
  <c r="L51" i="152"/>
  <c r="L50" i="152"/>
  <c r="L49" i="152"/>
  <c r="L48" i="152"/>
  <c r="L47" i="152"/>
  <c r="L46" i="152"/>
  <c r="L45" i="152"/>
  <c r="L44" i="152"/>
  <c r="L43" i="152"/>
  <c r="L42" i="152"/>
  <c r="L41" i="152"/>
  <c r="L40" i="152"/>
  <c r="L39" i="152"/>
  <c r="L38" i="152"/>
  <c r="L37" i="152"/>
  <c r="L36" i="152"/>
  <c r="L35" i="152"/>
  <c r="L34" i="152"/>
  <c r="L33" i="152"/>
  <c r="L32" i="152"/>
  <c r="L31" i="152"/>
  <c r="P30" i="152"/>
  <c r="L30" i="152"/>
  <c r="S29" i="152"/>
  <c r="L29" i="152"/>
  <c r="L28" i="152"/>
  <c r="P27" i="152"/>
  <c r="L27" i="152"/>
  <c r="C27" i="152"/>
  <c r="S26" i="152"/>
  <c r="P26" i="152"/>
  <c r="L26" i="152"/>
  <c r="F26" i="152"/>
  <c r="C26" i="152"/>
  <c r="S25" i="152"/>
  <c r="P25" i="152"/>
  <c r="L25" i="152"/>
  <c r="F25" i="152"/>
  <c r="C25" i="152"/>
  <c r="S24" i="152"/>
  <c r="P24" i="152"/>
  <c r="L24" i="152"/>
  <c r="F24" i="152"/>
  <c r="C24" i="152"/>
  <c r="S23" i="152"/>
  <c r="P23" i="152"/>
  <c r="L23" i="152"/>
  <c r="F23" i="152"/>
  <c r="C23" i="152"/>
  <c r="S22" i="152"/>
  <c r="S27" i="152" s="1"/>
  <c r="P22" i="152"/>
  <c r="L22" i="152"/>
  <c r="F22" i="152"/>
  <c r="C22" i="152"/>
  <c r="K20" i="152"/>
  <c r="J20" i="152"/>
  <c r="L18" i="152"/>
  <c r="L17" i="152"/>
  <c r="L16" i="152"/>
  <c r="L15" i="152"/>
  <c r="L14" i="152"/>
  <c r="L13" i="152"/>
  <c r="L12" i="152"/>
  <c r="L11" i="152"/>
  <c r="L10" i="152"/>
  <c r="L9" i="152"/>
  <c r="L8" i="152"/>
  <c r="L7" i="152"/>
  <c r="L6" i="152"/>
  <c r="L5" i="152"/>
  <c r="L4" i="152"/>
  <c r="L3" i="152"/>
  <c r="K1" i="152"/>
  <c r="J1" i="152"/>
  <c r="L144" i="151"/>
  <c r="L143" i="151"/>
  <c r="L142" i="151"/>
  <c r="L141" i="151"/>
  <c r="L140" i="151"/>
  <c r="L139" i="151"/>
  <c r="L138" i="151"/>
  <c r="L137" i="151"/>
  <c r="L136" i="151"/>
  <c r="L135" i="151"/>
  <c r="L134" i="151"/>
  <c r="L133" i="151"/>
  <c r="L132" i="151"/>
  <c r="L131" i="151"/>
  <c r="L130" i="151"/>
  <c r="L129" i="151"/>
  <c r="L128" i="151"/>
  <c r="L127" i="151"/>
  <c r="L126" i="151"/>
  <c r="L125" i="151"/>
  <c r="L124" i="151"/>
  <c r="L123" i="151"/>
  <c r="L122" i="151"/>
  <c r="L121" i="151"/>
  <c r="L120" i="151"/>
  <c r="L119" i="151"/>
  <c r="L118" i="151"/>
  <c r="L117" i="151"/>
  <c r="L116" i="151"/>
  <c r="L115" i="151"/>
  <c r="L114" i="151"/>
  <c r="L113" i="151"/>
  <c r="L112" i="151"/>
  <c r="L111" i="151"/>
  <c r="L110" i="151"/>
  <c r="L109" i="151"/>
  <c r="L108" i="151"/>
  <c r="L107" i="151"/>
  <c r="L106" i="151"/>
  <c r="L105" i="151"/>
  <c r="L104" i="151"/>
  <c r="L103" i="151"/>
  <c r="L102" i="151"/>
  <c r="L101" i="151"/>
  <c r="L100" i="151"/>
  <c r="L99" i="151"/>
  <c r="L98" i="151"/>
  <c r="L97" i="151"/>
  <c r="L96" i="151"/>
  <c r="L95" i="151"/>
  <c r="L94" i="151"/>
  <c r="L93" i="151"/>
  <c r="L92" i="151"/>
  <c r="L91" i="151"/>
  <c r="L90" i="151"/>
  <c r="L89" i="151"/>
  <c r="L88" i="151"/>
  <c r="L87" i="151"/>
  <c r="L86" i="151"/>
  <c r="L85" i="151"/>
  <c r="L84" i="151"/>
  <c r="L83" i="151"/>
  <c r="L82" i="151"/>
  <c r="L81" i="151"/>
  <c r="L80" i="151"/>
  <c r="L79" i="151"/>
  <c r="L78" i="151"/>
  <c r="L77" i="151"/>
  <c r="L76" i="151"/>
  <c r="L75" i="151"/>
  <c r="L74" i="151"/>
  <c r="L73" i="151"/>
  <c r="L72" i="151"/>
  <c r="L71" i="151"/>
  <c r="L70" i="151"/>
  <c r="L69" i="151"/>
  <c r="L68" i="151"/>
  <c r="L67" i="151"/>
  <c r="L66" i="151"/>
  <c r="L65" i="151"/>
  <c r="L64" i="151"/>
  <c r="L63" i="151"/>
  <c r="L62" i="151"/>
  <c r="L61" i="151"/>
  <c r="L60" i="151"/>
  <c r="L59" i="151"/>
  <c r="L58" i="151"/>
  <c r="L57" i="151"/>
  <c r="L56" i="151"/>
  <c r="L55" i="151"/>
  <c r="L54" i="151"/>
  <c r="L53" i="151"/>
  <c r="L52" i="151"/>
  <c r="L51" i="151"/>
  <c r="L50" i="151"/>
  <c r="L49" i="151"/>
  <c r="L48" i="151"/>
  <c r="L47" i="151"/>
  <c r="L46" i="151"/>
  <c r="L45" i="151"/>
  <c r="L44" i="151"/>
  <c r="L43" i="151"/>
  <c r="L42" i="151"/>
  <c r="L41" i="151"/>
  <c r="L40" i="151"/>
  <c r="L39" i="151"/>
  <c r="L38" i="151"/>
  <c r="L37" i="151"/>
  <c r="L36" i="151"/>
  <c r="L35" i="151"/>
  <c r="L34" i="151"/>
  <c r="L33" i="151"/>
  <c r="L32" i="151"/>
  <c r="L31" i="151"/>
  <c r="P30" i="151"/>
  <c r="L30" i="151"/>
  <c r="S29" i="151"/>
  <c r="L29" i="151"/>
  <c r="L28" i="151"/>
  <c r="P27" i="151"/>
  <c r="L27" i="151"/>
  <c r="C27" i="151"/>
  <c r="S26" i="151"/>
  <c r="P26" i="151"/>
  <c r="L26" i="151"/>
  <c r="F26" i="151"/>
  <c r="C26" i="151"/>
  <c r="S25" i="151"/>
  <c r="P25" i="151"/>
  <c r="L25" i="151"/>
  <c r="F25" i="151"/>
  <c r="C25" i="151"/>
  <c r="S24" i="151"/>
  <c r="P24" i="151"/>
  <c r="L24" i="151"/>
  <c r="F24" i="151"/>
  <c r="C24" i="151"/>
  <c r="S23" i="151"/>
  <c r="P23" i="151"/>
  <c r="L23" i="151"/>
  <c r="F23" i="151"/>
  <c r="C23" i="151"/>
  <c r="C28" i="151" s="1"/>
  <c r="S22" i="151"/>
  <c r="P22" i="151"/>
  <c r="L22" i="151"/>
  <c r="F22" i="151"/>
  <c r="C22" i="151"/>
  <c r="K20" i="151"/>
  <c r="J20" i="151"/>
  <c r="L18" i="151"/>
  <c r="L17" i="151"/>
  <c r="L16" i="151"/>
  <c r="L15" i="151"/>
  <c r="L14" i="151"/>
  <c r="L13" i="151"/>
  <c r="L12" i="151"/>
  <c r="L11" i="151"/>
  <c r="L10" i="151"/>
  <c r="L9" i="151"/>
  <c r="L8" i="151"/>
  <c r="L7" i="151"/>
  <c r="L6" i="151"/>
  <c r="L5" i="151"/>
  <c r="L4" i="151"/>
  <c r="L3" i="151"/>
  <c r="K1" i="151"/>
  <c r="J1" i="151"/>
  <c r="J105" i="149"/>
  <c r="F31" i="168" a="1"/>
  <c r="C32" i="168" a="1"/>
  <c r="F29" i="156" a="1"/>
  <c r="F29" i="152" a="1"/>
  <c r="F31" i="167" a="1"/>
  <c r="F29" i="154" a="1"/>
  <c r="C30" i="155" a="1"/>
  <c r="C32" i="162" a="1"/>
  <c r="F31" i="162" a="1"/>
  <c r="F29" i="153" a="1"/>
  <c r="F29" i="161" a="1"/>
  <c r="C32" i="166" a="1"/>
  <c r="C30" i="156" a="1"/>
  <c r="B180" i="13"/>
  <c r="C30" i="153" a="1"/>
  <c r="C30" i="157" a="1"/>
  <c r="C30" i="158" a="1"/>
  <c r="F29" i="159" a="1"/>
  <c r="C30" i="161" a="1"/>
  <c r="C30" i="159" a="1"/>
  <c r="F31" i="166" a="1"/>
  <c r="C30" i="152" a="1"/>
  <c r="F29" i="157" a="1"/>
  <c r="F29" i="155" a="1"/>
  <c r="F29" i="160" a="1"/>
  <c r="C32" i="164" a="1"/>
  <c r="F29" i="158" a="1"/>
  <c r="C30" i="160" a="1"/>
  <c r="C32" i="167" a="1"/>
  <c r="C30" i="154" a="1"/>
  <c r="F31" i="164" a="1"/>
  <c r="F31" i="165" a="1"/>
  <c r="F31" i="163" a="1"/>
  <c r="C32" i="163" a="1"/>
  <c r="C32" i="165" a="1"/>
  <c r="P32" i="167" l="1"/>
  <c r="C32" i="168"/>
  <c r="F31" i="168"/>
  <c r="P32" i="166"/>
  <c r="C32" i="167"/>
  <c r="F31" i="167"/>
  <c r="S31" i="165"/>
  <c r="P32" i="165"/>
  <c r="C32" i="166"/>
  <c r="F31" i="166"/>
  <c r="S31" i="164"/>
  <c r="P32" i="164"/>
  <c r="F31" i="165"/>
  <c r="C32" i="165"/>
  <c r="P32" i="163"/>
  <c r="S31" i="163"/>
  <c r="P32" i="162"/>
  <c r="F31" i="164"/>
  <c r="C32" i="164"/>
  <c r="S31" i="162"/>
  <c r="C32" i="163"/>
  <c r="F31" i="163"/>
  <c r="S31" i="161"/>
  <c r="S27" i="160"/>
  <c r="C28" i="160"/>
  <c r="F31" i="162"/>
  <c r="C32" i="162"/>
  <c r="P28" i="160"/>
  <c r="P32" i="160" s="1"/>
  <c r="L1" i="159"/>
  <c r="L20" i="160"/>
  <c r="C30" i="161"/>
  <c r="L1" i="160"/>
  <c r="F29" i="161"/>
  <c r="F27" i="160"/>
  <c r="S31" i="160" s="1"/>
  <c r="C28" i="159"/>
  <c r="S27" i="159"/>
  <c r="P28" i="159"/>
  <c r="P32" i="159" s="1"/>
  <c r="L20" i="159"/>
  <c r="F27" i="159"/>
  <c r="F29" i="160"/>
  <c r="C30" i="160"/>
  <c r="S27" i="158"/>
  <c r="P28" i="158"/>
  <c r="P28" i="157"/>
  <c r="C28" i="157"/>
  <c r="L20" i="158"/>
  <c r="L1" i="158"/>
  <c r="F27" i="158"/>
  <c r="C28" i="158"/>
  <c r="C30" i="159"/>
  <c r="F29" i="159"/>
  <c r="S27" i="157"/>
  <c r="P28" i="155"/>
  <c r="L1" i="155"/>
  <c r="L1" i="157"/>
  <c r="F27" i="157"/>
  <c r="P32" i="157"/>
  <c r="F29" i="158"/>
  <c r="C30" i="158"/>
  <c r="S27" i="156"/>
  <c r="P28" i="156"/>
  <c r="P32" i="156" s="1"/>
  <c r="L1" i="156"/>
  <c r="L20" i="156"/>
  <c r="F27" i="156"/>
  <c r="C28" i="156"/>
  <c r="C30" i="157"/>
  <c r="F29" i="157"/>
  <c r="S27" i="155"/>
  <c r="L1" i="154"/>
  <c r="L20" i="155"/>
  <c r="F27" i="155"/>
  <c r="C28" i="155"/>
  <c r="P32" i="155"/>
  <c r="F29" i="156"/>
  <c r="C30" i="156"/>
  <c r="S27" i="154"/>
  <c r="P28" i="154"/>
  <c r="L20" i="154"/>
  <c r="F27" i="154"/>
  <c r="C28" i="154"/>
  <c r="C30" i="155"/>
  <c r="F29" i="155"/>
  <c r="S27" i="153"/>
  <c r="P28" i="153"/>
  <c r="L20" i="153"/>
  <c r="L1" i="153"/>
  <c r="F27" i="152"/>
  <c r="F27" i="153"/>
  <c r="S31" i="153" s="1"/>
  <c r="C28" i="153"/>
  <c r="C30" i="154"/>
  <c r="F29" i="154"/>
  <c r="P28" i="152"/>
  <c r="L20" i="152"/>
  <c r="L1" i="152"/>
  <c r="S31" i="152"/>
  <c r="C28" i="152"/>
  <c r="F29" i="153"/>
  <c r="C30" i="153"/>
  <c r="S27" i="151"/>
  <c r="P28" i="151"/>
  <c r="L20" i="151"/>
  <c r="L1" i="151"/>
  <c r="F27" i="151"/>
  <c r="F29" i="152"/>
  <c r="C30" i="152"/>
  <c r="P32" i="151"/>
  <c r="L148" i="150"/>
  <c r="L147" i="150"/>
  <c r="L146" i="150"/>
  <c r="L145" i="150"/>
  <c r="L144" i="150"/>
  <c r="L143" i="150"/>
  <c r="L142" i="150"/>
  <c r="L141" i="150"/>
  <c r="L140" i="150"/>
  <c r="L139" i="150"/>
  <c r="L138" i="150"/>
  <c r="L137" i="150"/>
  <c r="L136" i="150"/>
  <c r="L135" i="150"/>
  <c r="L134" i="150"/>
  <c r="L133" i="150"/>
  <c r="L132" i="150"/>
  <c r="L131" i="150"/>
  <c r="L130" i="150"/>
  <c r="L129" i="150"/>
  <c r="L128" i="150"/>
  <c r="L127" i="150"/>
  <c r="L126" i="150"/>
  <c r="L125" i="150"/>
  <c r="L124" i="150"/>
  <c r="L123" i="150"/>
  <c r="L122" i="150"/>
  <c r="L121" i="150"/>
  <c r="L120" i="150"/>
  <c r="L119" i="150"/>
  <c r="L118" i="150"/>
  <c r="L117" i="150"/>
  <c r="L116" i="150"/>
  <c r="L115" i="150"/>
  <c r="L114" i="150"/>
  <c r="L113" i="150"/>
  <c r="L112" i="150"/>
  <c r="L111" i="150"/>
  <c r="L110" i="150"/>
  <c r="L109" i="150"/>
  <c r="L108" i="150"/>
  <c r="L107" i="150"/>
  <c r="L106" i="150"/>
  <c r="L105" i="150"/>
  <c r="L104" i="150"/>
  <c r="L103" i="150"/>
  <c r="L102" i="150"/>
  <c r="L101" i="150"/>
  <c r="L100" i="150"/>
  <c r="L99" i="150"/>
  <c r="L98" i="150"/>
  <c r="L97" i="150"/>
  <c r="L96" i="150"/>
  <c r="L95" i="150"/>
  <c r="L94" i="150"/>
  <c r="L93" i="150"/>
  <c r="L92" i="150"/>
  <c r="L91" i="150"/>
  <c r="L90" i="150"/>
  <c r="L89" i="150"/>
  <c r="L88" i="150"/>
  <c r="L87" i="150"/>
  <c r="L86" i="150"/>
  <c r="L85" i="150"/>
  <c r="L84" i="150"/>
  <c r="L83" i="150"/>
  <c r="L82" i="150"/>
  <c r="L81" i="150"/>
  <c r="L80" i="150"/>
  <c r="L79" i="150"/>
  <c r="L78" i="150"/>
  <c r="L77" i="150"/>
  <c r="L76" i="150"/>
  <c r="L75" i="150"/>
  <c r="L74" i="150"/>
  <c r="L73" i="150"/>
  <c r="L72" i="150"/>
  <c r="L71" i="150"/>
  <c r="L70" i="150"/>
  <c r="L69" i="150"/>
  <c r="L68" i="150"/>
  <c r="L67" i="150"/>
  <c r="L66" i="150"/>
  <c r="L65" i="150"/>
  <c r="L64" i="150"/>
  <c r="L63" i="150"/>
  <c r="L62" i="150"/>
  <c r="L61" i="150"/>
  <c r="L60" i="150"/>
  <c r="L59" i="150"/>
  <c r="L58" i="150"/>
  <c r="L57" i="150"/>
  <c r="L56" i="150"/>
  <c r="L55" i="150"/>
  <c r="L54" i="150"/>
  <c r="L53" i="150"/>
  <c r="L52" i="150"/>
  <c r="L51" i="150"/>
  <c r="L50" i="150"/>
  <c r="L49" i="150"/>
  <c r="L48" i="150"/>
  <c r="L47" i="150"/>
  <c r="L46" i="150"/>
  <c r="L45" i="150"/>
  <c r="L44" i="150"/>
  <c r="L43" i="150"/>
  <c r="L42" i="150"/>
  <c r="L41" i="150"/>
  <c r="L40" i="150"/>
  <c r="L39" i="150"/>
  <c r="L38" i="150"/>
  <c r="L37" i="150"/>
  <c r="L36" i="150"/>
  <c r="L35" i="150"/>
  <c r="L34" i="150"/>
  <c r="L33" i="150"/>
  <c r="L32" i="150"/>
  <c r="L31" i="150"/>
  <c r="P30" i="150"/>
  <c r="L30" i="150"/>
  <c r="S29" i="150"/>
  <c r="L29" i="150"/>
  <c r="L28" i="150"/>
  <c r="P27" i="150"/>
  <c r="L27" i="150"/>
  <c r="C27" i="150"/>
  <c r="S26" i="150"/>
  <c r="P26" i="150"/>
  <c r="L26" i="150"/>
  <c r="F26" i="150"/>
  <c r="C26" i="150"/>
  <c r="S25" i="150"/>
  <c r="P25" i="150"/>
  <c r="L25" i="150"/>
  <c r="F25" i="150"/>
  <c r="C25" i="150"/>
  <c r="S24" i="150"/>
  <c r="P24" i="150"/>
  <c r="L24" i="150"/>
  <c r="F24" i="150"/>
  <c r="C24" i="150"/>
  <c r="S23" i="150"/>
  <c r="P23" i="150"/>
  <c r="L23" i="150"/>
  <c r="F23" i="150"/>
  <c r="C23" i="150"/>
  <c r="S22" i="150"/>
  <c r="P22" i="150"/>
  <c r="L22" i="150"/>
  <c r="F22" i="150"/>
  <c r="C22" i="150"/>
  <c r="K20" i="150"/>
  <c r="J20" i="150"/>
  <c r="L18" i="150"/>
  <c r="L17" i="150"/>
  <c r="L16" i="150"/>
  <c r="L15" i="150"/>
  <c r="L14" i="150"/>
  <c r="L13" i="150"/>
  <c r="L12" i="150"/>
  <c r="L11" i="150"/>
  <c r="L10" i="150"/>
  <c r="L9" i="150"/>
  <c r="L8" i="150"/>
  <c r="L7" i="150"/>
  <c r="L6" i="150"/>
  <c r="L5" i="150"/>
  <c r="L4" i="150"/>
  <c r="L3" i="150"/>
  <c r="K1" i="150"/>
  <c r="J1" i="150"/>
  <c r="L169" i="149"/>
  <c r="L168" i="149"/>
  <c r="L167" i="149"/>
  <c r="L166" i="149"/>
  <c r="L165" i="149"/>
  <c r="L164" i="149"/>
  <c r="L163" i="149"/>
  <c r="L162" i="149"/>
  <c r="L161" i="149"/>
  <c r="L160" i="149"/>
  <c r="L159" i="149"/>
  <c r="L158" i="149"/>
  <c r="L157" i="149"/>
  <c r="L156" i="149"/>
  <c r="L155" i="149"/>
  <c r="L154" i="149"/>
  <c r="L153" i="149"/>
  <c r="L152" i="149"/>
  <c r="L151" i="149"/>
  <c r="L150" i="149"/>
  <c r="L149" i="149"/>
  <c r="L148" i="149"/>
  <c r="L147" i="149"/>
  <c r="L146" i="149"/>
  <c r="L145" i="149"/>
  <c r="L144" i="149"/>
  <c r="L143" i="149"/>
  <c r="L142" i="149"/>
  <c r="L141" i="149"/>
  <c r="L140" i="149"/>
  <c r="L139" i="149"/>
  <c r="L138" i="149"/>
  <c r="L137" i="149"/>
  <c r="L136" i="149"/>
  <c r="L135" i="149"/>
  <c r="L134" i="149"/>
  <c r="L133" i="149"/>
  <c r="L132" i="149"/>
  <c r="L131" i="149"/>
  <c r="L130" i="149"/>
  <c r="L129" i="149"/>
  <c r="L128" i="149"/>
  <c r="L127" i="149"/>
  <c r="L126" i="149"/>
  <c r="L125" i="149"/>
  <c r="L124" i="149"/>
  <c r="L123" i="149"/>
  <c r="L122" i="149"/>
  <c r="L121" i="149"/>
  <c r="L120" i="149"/>
  <c r="L119" i="149"/>
  <c r="L118" i="149"/>
  <c r="L117" i="149"/>
  <c r="L116" i="149"/>
  <c r="L115" i="149"/>
  <c r="L114" i="149"/>
  <c r="L113" i="149"/>
  <c r="L112" i="149"/>
  <c r="L111" i="149"/>
  <c r="L110" i="149"/>
  <c r="L109" i="149"/>
  <c r="L108" i="149"/>
  <c r="L107" i="149"/>
  <c r="L106" i="149"/>
  <c r="L105" i="149"/>
  <c r="L104" i="149"/>
  <c r="L103" i="149"/>
  <c r="L102" i="149"/>
  <c r="L101" i="149"/>
  <c r="L100" i="149"/>
  <c r="L99" i="149"/>
  <c r="L98" i="149"/>
  <c r="L97" i="149"/>
  <c r="L96" i="149"/>
  <c r="L95" i="149"/>
  <c r="L94" i="149"/>
  <c r="L93" i="149"/>
  <c r="L92" i="149"/>
  <c r="L91" i="149"/>
  <c r="L90" i="149"/>
  <c r="L89" i="149"/>
  <c r="L88" i="149"/>
  <c r="L87" i="149"/>
  <c r="L86" i="149"/>
  <c r="L85" i="149"/>
  <c r="L84" i="149"/>
  <c r="L83" i="149"/>
  <c r="L82" i="149"/>
  <c r="L81" i="149"/>
  <c r="L80" i="149"/>
  <c r="L79" i="149"/>
  <c r="L78" i="149"/>
  <c r="L77" i="149"/>
  <c r="L76" i="149"/>
  <c r="L75" i="149"/>
  <c r="L74" i="149"/>
  <c r="L73" i="149"/>
  <c r="L72" i="149"/>
  <c r="L71" i="149"/>
  <c r="L70" i="149"/>
  <c r="L69" i="149"/>
  <c r="L68" i="149"/>
  <c r="L67" i="149"/>
  <c r="L66" i="149"/>
  <c r="L65" i="149"/>
  <c r="L64" i="149"/>
  <c r="L63" i="149"/>
  <c r="L62" i="149"/>
  <c r="L61" i="149"/>
  <c r="L60" i="149"/>
  <c r="L59" i="149"/>
  <c r="L58" i="149"/>
  <c r="L57" i="149"/>
  <c r="L56" i="149"/>
  <c r="L55" i="149"/>
  <c r="L54" i="149"/>
  <c r="L53" i="149"/>
  <c r="L52" i="149"/>
  <c r="L51" i="149"/>
  <c r="L50" i="149"/>
  <c r="L49" i="149"/>
  <c r="L48" i="149"/>
  <c r="L47" i="149"/>
  <c r="L46" i="149"/>
  <c r="L45" i="149"/>
  <c r="L44" i="149"/>
  <c r="L43" i="149"/>
  <c r="L42" i="149"/>
  <c r="L41" i="149"/>
  <c r="L40" i="149"/>
  <c r="L39" i="149"/>
  <c r="L38" i="149"/>
  <c r="L37" i="149"/>
  <c r="L36" i="149"/>
  <c r="L35" i="149"/>
  <c r="L34" i="149"/>
  <c r="L33" i="149"/>
  <c r="L32" i="149"/>
  <c r="L31" i="149"/>
  <c r="P30" i="149"/>
  <c r="L30" i="149"/>
  <c r="S29" i="149"/>
  <c r="L29" i="149"/>
  <c r="L28" i="149"/>
  <c r="P27" i="149"/>
  <c r="L27" i="149"/>
  <c r="C27" i="149"/>
  <c r="S26" i="149"/>
  <c r="P26" i="149"/>
  <c r="L26" i="149"/>
  <c r="F26" i="149"/>
  <c r="C26" i="149"/>
  <c r="S25" i="149"/>
  <c r="P25" i="149"/>
  <c r="L25" i="149"/>
  <c r="F25" i="149"/>
  <c r="C25" i="149"/>
  <c r="S24" i="149"/>
  <c r="P24" i="149"/>
  <c r="L24" i="149"/>
  <c r="F24" i="149"/>
  <c r="C24" i="149"/>
  <c r="S23" i="149"/>
  <c r="P23" i="149"/>
  <c r="L23" i="149"/>
  <c r="F23" i="149"/>
  <c r="C23" i="149"/>
  <c r="S22" i="149"/>
  <c r="P22" i="149"/>
  <c r="L22" i="149"/>
  <c r="F22" i="149"/>
  <c r="C22" i="149"/>
  <c r="K20" i="149"/>
  <c r="J20" i="149"/>
  <c r="L18" i="149"/>
  <c r="L17" i="149"/>
  <c r="L16" i="149"/>
  <c r="L15" i="149"/>
  <c r="L14" i="149"/>
  <c r="L13" i="149"/>
  <c r="L12" i="149"/>
  <c r="L11" i="149"/>
  <c r="L10" i="149"/>
  <c r="L9" i="149"/>
  <c r="L8" i="149"/>
  <c r="L7" i="149"/>
  <c r="L6" i="149"/>
  <c r="L5" i="149"/>
  <c r="L4" i="149"/>
  <c r="L3" i="149"/>
  <c r="K1" i="149"/>
  <c r="J1" i="149"/>
  <c r="L141" i="148"/>
  <c r="L140" i="148"/>
  <c r="L139" i="148"/>
  <c r="L138" i="148"/>
  <c r="L137" i="148"/>
  <c r="L136" i="148"/>
  <c r="L135" i="148"/>
  <c r="L134" i="148"/>
  <c r="L133" i="148"/>
  <c r="L132" i="148"/>
  <c r="L131" i="148"/>
  <c r="L130" i="148"/>
  <c r="L129" i="148"/>
  <c r="L128" i="148"/>
  <c r="L127" i="148"/>
  <c r="L126" i="148"/>
  <c r="L125" i="148"/>
  <c r="L124" i="148"/>
  <c r="L123" i="148"/>
  <c r="L122" i="148"/>
  <c r="L121" i="148"/>
  <c r="L120" i="148"/>
  <c r="L119" i="148"/>
  <c r="L118" i="148"/>
  <c r="L117" i="148"/>
  <c r="L116" i="148"/>
  <c r="L115" i="148"/>
  <c r="L114" i="148"/>
  <c r="L113" i="148"/>
  <c r="L112" i="148"/>
  <c r="L111" i="148"/>
  <c r="L110" i="148"/>
  <c r="L109" i="148"/>
  <c r="L108" i="148"/>
  <c r="L107" i="148"/>
  <c r="L106" i="148"/>
  <c r="L105" i="148"/>
  <c r="L104" i="148"/>
  <c r="L103" i="148"/>
  <c r="L102" i="148"/>
  <c r="L101" i="148"/>
  <c r="L100" i="148"/>
  <c r="L99" i="148"/>
  <c r="L98" i="148"/>
  <c r="L97" i="148"/>
  <c r="L96" i="148"/>
  <c r="L95" i="148"/>
  <c r="L94" i="148"/>
  <c r="L93" i="148"/>
  <c r="L92" i="148"/>
  <c r="L91" i="148"/>
  <c r="L90" i="148"/>
  <c r="L89" i="148"/>
  <c r="L88" i="148"/>
  <c r="L87" i="148"/>
  <c r="L86" i="148"/>
  <c r="L85" i="148"/>
  <c r="L84" i="148"/>
  <c r="L83" i="148"/>
  <c r="L82" i="148"/>
  <c r="L81" i="148"/>
  <c r="L80" i="148"/>
  <c r="L79" i="148"/>
  <c r="L78" i="148"/>
  <c r="L77" i="148"/>
  <c r="L76" i="148"/>
  <c r="L75" i="148"/>
  <c r="L74" i="148"/>
  <c r="L73" i="148"/>
  <c r="L72" i="148"/>
  <c r="L71" i="148"/>
  <c r="L70" i="148"/>
  <c r="L69" i="148"/>
  <c r="L68" i="148"/>
  <c r="L67" i="148"/>
  <c r="L66" i="148"/>
  <c r="L65" i="148"/>
  <c r="L64" i="148"/>
  <c r="L63" i="148"/>
  <c r="L62" i="148"/>
  <c r="L61" i="148"/>
  <c r="L60" i="148"/>
  <c r="L59" i="148"/>
  <c r="L58" i="148"/>
  <c r="L57" i="148"/>
  <c r="L56" i="148"/>
  <c r="L55" i="148"/>
  <c r="L54" i="148"/>
  <c r="L53" i="148"/>
  <c r="L52" i="148"/>
  <c r="L51" i="148"/>
  <c r="L50" i="148"/>
  <c r="L49" i="148"/>
  <c r="L48" i="148"/>
  <c r="L47" i="148"/>
  <c r="L46" i="148"/>
  <c r="L45" i="148"/>
  <c r="L44" i="148"/>
  <c r="L43" i="148"/>
  <c r="L42" i="148"/>
  <c r="L41" i="148"/>
  <c r="L40" i="148"/>
  <c r="L39" i="148"/>
  <c r="L38" i="148"/>
  <c r="L37" i="148"/>
  <c r="L36" i="148"/>
  <c r="L35" i="148"/>
  <c r="L34" i="148"/>
  <c r="L33" i="148"/>
  <c r="L32" i="148"/>
  <c r="L31" i="148"/>
  <c r="P30" i="148"/>
  <c r="L30" i="148"/>
  <c r="S29" i="148"/>
  <c r="L29" i="148"/>
  <c r="L28" i="148"/>
  <c r="P27" i="148"/>
  <c r="L27" i="148"/>
  <c r="C27" i="148"/>
  <c r="S26" i="148"/>
  <c r="P26" i="148"/>
  <c r="L26" i="148"/>
  <c r="F26" i="148"/>
  <c r="C26" i="148"/>
  <c r="S25" i="148"/>
  <c r="P25" i="148"/>
  <c r="L25" i="148"/>
  <c r="F25" i="148"/>
  <c r="C25" i="148"/>
  <c r="S24" i="148"/>
  <c r="P24" i="148"/>
  <c r="L24" i="148"/>
  <c r="F24" i="148"/>
  <c r="C24" i="148"/>
  <c r="S23" i="148"/>
  <c r="P23" i="148"/>
  <c r="L23" i="148"/>
  <c r="F23" i="148"/>
  <c r="C23" i="148"/>
  <c r="S22" i="148"/>
  <c r="P22" i="148"/>
  <c r="L22" i="148"/>
  <c r="F22" i="148"/>
  <c r="C22" i="148"/>
  <c r="K20" i="148"/>
  <c r="J20" i="148"/>
  <c r="L18" i="148"/>
  <c r="L17" i="148"/>
  <c r="L16" i="148"/>
  <c r="L15" i="148"/>
  <c r="L14" i="148"/>
  <c r="L13" i="148"/>
  <c r="L12" i="148"/>
  <c r="L11" i="148"/>
  <c r="L10" i="148"/>
  <c r="L9" i="148"/>
  <c r="L8" i="148"/>
  <c r="L7" i="148"/>
  <c r="L6" i="148"/>
  <c r="L5" i="148"/>
  <c r="L4" i="148"/>
  <c r="L3" i="148"/>
  <c r="K1" i="148"/>
  <c r="J1" i="148"/>
  <c r="L140" i="147"/>
  <c r="L139" i="147"/>
  <c r="L138" i="147"/>
  <c r="L137" i="147"/>
  <c r="L136" i="147"/>
  <c r="L135" i="147"/>
  <c r="L134" i="147"/>
  <c r="L133" i="147"/>
  <c r="L132" i="147"/>
  <c r="L131" i="147"/>
  <c r="L130" i="147"/>
  <c r="L129" i="147"/>
  <c r="L128" i="147"/>
  <c r="L127" i="147"/>
  <c r="L126" i="147"/>
  <c r="L125" i="147"/>
  <c r="L124" i="147"/>
  <c r="L123" i="147"/>
  <c r="L122" i="147"/>
  <c r="L121" i="147"/>
  <c r="L120" i="147"/>
  <c r="L119" i="147"/>
  <c r="L118" i="147"/>
  <c r="L117" i="147"/>
  <c r="L116" i="147"/>
  <c r="L115" i="147"/>
  <c r="L114" i="147"/>
  <c r="L113" i="147"/>
  <c r="L112" i="147"/>
  <c r="L111" i="147"/>
  <c r="L110" i="147"/>
  <c r="L109" i="147"/>
  <c r="L108" i="147"/>
  <c r="L107" i="147"/>
  <c r="L106" i="147"/>
  <c r="L105" i="147"/>
  <c r="L104" i="147"/>
  <c r="L103" i="147"/>
  <c r="L102" i="147"/>
  <c r="L101" i="147"/>
  <c r="L100" i="147"/>
  <c r="L99" i="147"/>
  <c r="L98" i="147"/>
  <c r="L97" i="147"/>
  <c r="L96" i="147"/>
  <c r="L95" i="147"/>
  <c r="L94" i="147"/>
  <c r="L93" i="147"/>
  <c r="L92" i="147"/>
  <c r="L91" i="147"/>
  <c r="L90" i="147"/>
  <c r="L89" i="147"/>
  <c r="L88" i="147"/>
  <c r="L87" i="147"/>
  <c r="L86" i="147"/>
  <c r="L85" i="147"/>
  <c r="L84" i="147"/>
  <c r="L83" i="147"/>
  <c r="L82" i="147"/>
  <c r="L81" i="147"/>
  <c r="L80" i="147"/>
  <c r="L79" i="147"/>
  <c r="L78" i="147"/>
  <c r="L77" i="147"/>
  <c r="L76" i="147"/>
  <c r="L75" i="147"/>
  <c r="L74" i="147"/>
  <c r="L73" i="147"/>
  <c r="L72" i="147"/>
  <c r="L71" i="147"/>
  <c r="L70" i="147"/>
  <c r="L69" i="147"/>
  <c r="L68" i="147"/>
  <c r="L67" i="147"/>
  <c r="L66" i="147"/>
  <c r="L65" i="147"/>
  <c r="L64" i="147"/>
  <c r="L63" i="147"/>
  <c r="L62" i="147"/>
  <c r="L61" i="147"/>
  <c r="L60" i="147"/>
  <c r="L59" i="147"/>
  <c r="L58" i="147"/>
  <c r="L57" i="147"/>
  <c r="L56" i="147"/>
  <c r="L55" i="147"/>
  <c r="L54" i="147"/>
  <c r="L53" i="147"/>
  <c r="L52" i="147"/>
  <c r="L51" i="147"/>
  <c r="L50" i="147"/>
  <c r="L49" i="147"/>
  <c r="L48" i="147"/>
  <c r="L47" i="147"/>
  <c r="L46" i="147"/>
  <c r="L45" i="147"/>
  <c r="L44" i="147"/>
  <c r="L43" i="147"/>
  <c r="L42" i="147"/>
  <c r="L41" i="147"/>
  <c r="L40" i="147"/>
  <c r="L39" i="147"/>
  <c r="L38" i="147"/>
  <c r="L37" i="147"/>
  <c r="L36" i="147"/>
  <c r="L35" i="147"/>
  <c r="L34" i="147"/>
  <c r="L33" i="147"/>
  <c r="L32" i="147"/>
  <c r="L31" i="147"/>
  <c r="P30" i="147"/>
  <c r="L30" i="147"/>
  <c r="S29" i="147"/>
  <c r="L29" i="147"/>
  <c r="L28" i="147"/>
  <c r="P27" i="147"/>
  <c r="L27" i="147"/>
  <c r="C27" i="147"/>
  <c r="S26" i="147"/>
  <c r="P26" i="147"/>
  <c r="L26" i="147"/>
  <c r="F26" i="147"/>
  <c r="C26" i="147"/>
  <c r="S25" i="147"/>
  <c r="P25" i="147"/>
  <c r="L25" i="147"/>
  <c r="F25" i="147"/>
  <c r="C25" i="147"/>
  <c r="S24" i="147"/>
  <c r="P24" i="147"/>
  <c r="L24" i="147"/>
  <c r="F24" i="147"/>
  <c r="C24" i="147"/>
  <c r="S23" i="147"/>
  <c r="P23" i="147"/>
  <c r="L23" i="147"/>
  <c r="F23" i="147"/>
  <c r="C23" i="147"/>
  <c r="S22" i="147"/>
  <c r="P22" i="147"/>
  <c r="L22" i="147"/>
  <c r="F22" i="147"/>
  <c r="C22" i="147"/>
  <c r="K20" i="147"/>
  <c r="J20" i="147"/>
  <c r="L18" i="147"/>
  <c r="L17" i="147"/>
  <c r="L16" i="147"/>
  <c r="L15" i="147"/>
  <c r="L14" i="147"/>
  <c r="L13" i="147"/>
  <c r="L12" i="147"/>
  <c r="L11" i="147"/>
  <c r="L10" i="147"/>
  <c r="L9" i="147"/>
  <c r="L8" i="147"/>
  <c r="L7" i="147"/>
  <c r="L6" i="147"/>
  <c r="L5" i="147"/>
  <c r="L4" i="147"/>
  <c r="L3" i="147"/>
  <c r="K1" i="147"/>
  <c r="J1" i="147"/>
  <c r="L124" i="146"/>
  <c r="L123" i="146"/>
  <c r="L122" i="146"/>
  <c r="L121" i="146"/>
  <c r="L120" i="146"/>
  <c r="L119" i="146"/>
  <c r="L118" i="146"/>
  <c r="L117" i="146"/>
  <c r="L116" i="146"/>
  <c r="L115" i="146"/>
  <c r="L114" i="146"/>
  <c r="L113" i="146"/>
  <c r="L112" i="146"/>
  <c r="L111" i="146"/>
  <c r="L110" i="146"/>
  <c r="L109" i="146"/>
  <c r="L108" i="146"/>
  <c r="L107" i="146"/>
  <c r="L106" i="146"/>
  <c r="L105" i="146"/>
  <c r="L104" i="146"/>
  <c r="L103" i="146"/>
  <c r="L102" i="146"/>
  <c r="L101" i="146"/>
  <c r="L100" i="146"/>
  <c r="L99" i="146"/>
  <c r="L98" i="146"/>
  <c r="L97" i="146"/>
  <c r="L96" i="146"/>
  <c r="L95" i="146"/>
  <c r="L94" i="146"/>
  <c r="L93" i="146"/>
  <c r="L92" i="146"/>
  <c r="L91" i="146"/>
  <c r="L90" i="146"/>
  <c r="L89" i="146"/>
  <c r="L88" i="146"/>
  <c r="L87" i="146"/>
  <c r="L86" i="146"/>
  <c r="L85" i="146"/>
  <c r="L84" i="146"/>
  <c r="L83" i="146"/>
  <c r="L82" i="146"/>
  <c r="L81" i="146"/>
  <c r="L80" i="146"/>
  <c r="L79" i="146"/>
  <c r="L78" i="146"/>
  <c r="L77" i="146"/>
  <c r="L76" i="146"/>
  <c r="L75" i="146"/>
  <c r="L74" i="146"/>
  <c r="L73" i="146"/>
  <c r="L72" i="146"/>
  <c r="L71" i="146"/>
  <c r="L70" i="146"/>
  <c r="L69" i="146"/>
  <c r="L68" i="146"/>
  <c r="L67" i="146"/>
  <c r="L66" i="146"/>
  <c r="L65" i="146"/>
  <c r="L64" i="146"/>
  <c r="L63" i="146"/>
  <c r="L62" i="146"/>
  <c r="L61" i="146"/>
  <c r="L60" i="146"/>
  <c r="L59" i="146"/>
  <c r="L58" i="146"/>
  <c r="L57" i="146"/>
  <c r="L56" i="146"/>
  <c r="L55" i="146"/>
  <c r="L54" i="146"/>
  <c r="L53" i="146"/>
  <c r="L52" i="146"/>
  <c r="L51" i="146"/>
  <c r="L50" i="146"/>
  <c r="L49" i="146"/>
  <c r="L48" i="146"/>
  <c r="L47" i="146"/>
  <c r="L46" i="146"/>
  <c r="L45" i="146"/>
  <c r="L44" i="146"/>
  <c r="L43" i="146"/>
  <c r="L42" i="146"/>
  <c r="L41" i="146"/>
  <c r="L40" i="146"/>
  <c r="L39" i="146"/>
  <c r="L38" i="146"/>
  <c r="L37" i="146"/>
  <c r="L36" i="146"/>
  <c r="L35" i="146"/>
  <c r="L34" i="146"/>
  <c r="L33" i="146"/>
  <c r="L32" i="146"/>
  <c r="L31" i="146"/>
  <c r="P30" i="146"/>
  <c r="L30" i="146"/>
  <c r="S29" i="146"/>
  <c r="L29" i="146"/>
  <c r="L28" i="146"/>
  <c r="P27" i="146"/>
  <c r="L27" i="146"/>
  <c r="C27" i="146"/>
  <c r="S26" i="146"/>
  <c r="P26" i="146"/>
  <c r="L26" i="146"/>
  <c r="F26" i="146"/>
  <c r="C26" i="146"/>
  <c r="S25" i="146"/>
  <c r="P25" i="146"/>
  <c r="L25" i="146"/>
  <c r="F25" i="146"/>
  <c r="C25" i="146"/>
  <c r="S24" i="146"/>
  <c r="P24" i="146"/>
  <c r="L24" i="146"/>
  <c r="F24" i="146"/>
  <c r="C24" i="146"/>
  <c r="S23" i="146"/>
  <c r="P23" i="146"/>
  <c r="L23" i="146"/>
  <c r="F23" i="146"/>
  <c r="C23" i="146"/>
  <c r="S22" i="146"/>
  <c r="P22" i="146"/>
  <c r="L22" i="146"/>
  <c r="F22" i="146"/>
  <c r="C22" i="146"/>
  <c r="K20" i="146"/>
  <c r="J20" i="146"/>
  <c r="L18" i="146"/>
  <c r="L17" i="146"/>
  <c r="L16" i="146"/>
  <c r="L15" i="146"/>
  <c r="L14" i="146"/>
  <c r="L13" i="146"/>
  <c r="L12" i="146"/>
  <c r="L11" i="146"/>
  <c r="L10" i="146"/>
  <c r="L9" i="146"/>
  <c r="L8" i="146"/>
  <c r="L7" i="146"/>
  <c r="L6" i="146"/>
  <c r="L5" i="146"/>
  <c r="L4" i="146"/>
  <c r="L3" i="146"/>
  <c r="K1" i="146"/>
  <c r="J1" i="146"/>
  <c r="L165" i="145"/>
  <c r="L164" i="145"/>
  <c r="L163" i="145"/>
  <c r="L162" i="145"/>
  <c r="L161" i="145"/>
  <c r="L160" i="145"/>
  <c r="L159" i="145"/>
  <c r="L158" i="145"/>
  <c r="L157" i="145"/>
  <c r="L156" i="145"/>
  <c r="L155" i="145"/>
  <c r="L154" i="145"/>
  <c r="L153" i="145"/>
  <c r="L152" i="145"/>
  <c r="L151" i="145"/>
  <c r="L150" i="145"/>
  <c r="L149" i="145"/>
  <c r="L148" i="145"/>
  <c r="L147" i="145"/>
  <c r="L146" i="145"/>
  <c r="L145" i="145"/>
  <c r="L144" i="145"/>
  <c r="L143" i="145"/>
  <c r="L142" i="145"/>
  <c r="L141" i="145"/>
  <c r="L140" i="145"/>
  <c r="L139" i="145"/>
  <c r="L138" i="145"/>
  <c r="L137" i="145"/>
  <c r="L136" i="145"/>
  <c r="L135" i="145"/>
  <c r="L134" i="145"/>
  <c r="L133" i="145"/>
  <c r="L132" i="145"/>
  <c r="L131" i="145"/>
  <c r="L130" i="145"/>
  <c r="L129" i="145"/>
  <c r="L128" i="145"/>
  <c r="L127" i="145"/>
  <c r="L126" i="145"/>
  <c r="L125" i="145"/>
  <c r="L124" i="145"/>
  <c r="L123" i="145"/>
  <c r="L122" i="145"/>
  <c r="L121" i="145"/>
  <c r="L120" i="145"/>
  <c r="L119" i="145"/>
  <c r="L118" i="145"/>
  <c r="L117" i="145"/>
  <c r="L116" i="145"/>
  <c r="L115" i="145"/>
  <c r="L114" i="145"/>
  <c r="L113" i="145"/>
  <c r="L112" i="145"/>
  <c r="L111" i="145"/>
  <c r="L110" i="145"/>
  <c r="L109" i="145"/>
  <c r="L108" i="145"/>
  <c r="L107" i="145"/>
  <c r="L106" i="145"/>
  <c r="L105" i="145"/>
  <c r="L104" i="145"/>
  <c r="L103" i="145"/>
  <c r="L102" i="145"/>
  <c r="L101" i="145"/>
  <c r="L100" i="145"/>
  <c r="L99" i="145"/>
  <c r="L98" i="145"/>
  <c r="L97" i="145"/>
  <c r="L96" i="145"/>
  <c r="L95" i="145"/>
  <c r="L94" i="145"/>
  <c r="L93" i="145"/>
  <c r="L92" i="145"/>
  <c r="L91" i="145"/>
  <c r="L90" i="145"/>
  <c r="L89" i="145"/>
  <c r="L88" i="145"/>
  <c r="L87" i="145"/>
  <c r="L86" i="145"/>
  <c r="L85" i="145"/>
  <c r="L84" i="145"/>
  <c r="L83" i="145"/>
  <c r="L82" i="145"/>
  <c r="L81" i="145"/>
  <c r="L80" i="145"/>
  <c r="L79" i="145"/>
  <c r="L78" i="145"/>
  <c r="L77" i="145"/>
  <c r="L76" i="145"/>
  <c r="L75" i="145"/>
  <c r="L74" i="145"/>
  <c r="L73" i="145"/>
  <c r="L72" i="145"/>
  <c r="L71" i="145"/>
  <c r="L70" i="145"/>
  <c r="L69" i="145"/>
  <c r="L68" i="145"/>
  <c r="L67" i="145"/>
  <c r="L66" i="145"/>
  <c r="L65" i="145"/>
  <c r="L64" i="145"/>
  <c r="L63" i="145"/>
  <c r="L62" i="145"/>
  <c r="L61" i="145"/>
  <c r="L60" i="145"/>
  <c r="L59" i="145"/>
  <c r="L58" i="145"/>
  <c r="L57" i="145"/>
  <c r="L56" i="145"/>
  <c r="L55" i="145"/>
  <c r="L54" i="145"/>
  <c r="L53" i="145"/>
  <c r="L52" i="145"/>
  <c r="L51" i="145"/>
  <c r="L50" i="145"/>
  <c r="L49" i="145"/>
  <c r="L48" i="145"/>
  <c r="L47" i="145"/>
  <c r="L46" i="145"/>
  <c r="L45" i="145"/>
  <c r="L44" i="145"/>
  <c r="L43" i="145"/>
  <c r="L42" i="145"/>
  <c r="L41" i="145"/>
  <c r="L40" i="145"/>
  <c r="L39" i="145"/>
  <c r="L38" i="145"/>
  <c r="L37" i="145"/>
  <c r="L36" i="145"/>
  <c r="L35" i="145"/>
  <c r="L34" i="145"/>
  <c r="L33" i="145"/>
  <c r="L32" i="145"/>
  <c r="L31" i="145"/>
  <c r="P30" i="145"/>
  <c r="L30" i="145"/>
  <c r="S29" i="145"/>
  <c r="L29" i="145"/>
  <c r="L28" i="145"/>
  <c r="P27" i="145"/>
  <c r="L27" i="145"/>
  <c r="C27" i="145"/>
  <c r="S26" i="145"/>
  <c r="P26" i="145"/>
  <c r="L26" i="145"/>
  <c r="F26" i="145"/>
  <c r="C26" i="145"/>
  <c r="S25" i="145"/>
  <c r="P25" i="145"/>
  <c r="L25" i="145"/>
  <c r="F25" i="145"/>
  <c r="C25" i="145"/>
  <c r="S24" i="145"/>
  <c r="P24" i="145"/>
  <c r="L24" i="145"/>
  <c r="F24" i="145"/>
  <c r="C24" i="145"/>
  <c r="S23" i="145"/>
  <c r="P23" i="145"/>
  <c r="L23" i="145"/>
  <c r="F23" i="145"/>
  <c r="C23" i="145"/>
  <c r="S22" i="145"/>
  <c r="P22" i="145"/>
  <c r="L22" i="145"/>
  <c r="F22" i="145"/>
  <c r="C22" i="145"/>
  <c r="K20" i="145"/>
  <c r="J20" i="145"/>
  <c r="L18" i="145"/>
  <c r="L17" i="145"/>
  <c r="L16" i="145"/>
  <c r="L15" i="145"/>
  <c r="L14" i="145"/>
  <c r="L13" i="145"/>
  <c r="L12" i="145"/>
  <c r="L11" i="145"/>
  <c r="L10" i="145"/>
  <c r="L9" i="145"/>
  <c r="L8" i="145"/>
  <c r="L7" i="145"/>
  <c r="L6" i="145"/>
  <c r="L5" i="145"/>
  <c r="L4" i="145"/>
  <c r="L3" i="145"/>
  <c r="K1" i="145"/>
  <c r="J1" i="145"/>
  <c r="L113" i="144"/>
  <c r="L112" i="144"/>
  <c r="L111" i="144"/>
  <c r="L110" i="144"/>
  <c r="L109" i="144"/>
  <c r="L108" i="144"/>
  <c r="L107" i="144"/>
  <c r="L106" i="144"/>
  <c r="L105" i="144"/>
  <c r="L104" i="144"/>
  <c r="L103" i="144"/>
  <c r="L102" i="144"/>
  <c r="L101" i="144"/>
  <c r="L100" i="144"/>
  <c r="L99" i="144"/>
  <c r="L98" i="144"/>
  <c r="L97" i="144"/>
  <c r="L96" i="144"/>
  <c r="L95" i="144"/>
  <c r="L94" i="144"/>
  <c r="L93" i="144"/>
  <c r="L92" i="144"/>
  <c r="L91" i="144"/>
  <c r="L90" i="144"/>
  <c r="L89" i="144"/>
  <c r="L88" i="144"/>
  <c r="L87" i="144"/>
  <c r="L86" i="144"/>
  <c r="L85" i="144"/>
  <c r="L84" i="144"/>
  <c r="L83" i="144"/>
  <c r="L82" i="144"/>
  <c r="L81" i="144"/>
  <c r="L80" i="144"/>
  <c r="L79" i="144"/>
  <c r="L78" i="144"/>
  <c r="L77" i="144"/>
  <c r="L76" i="144"/>
  <c r="L75" i="144"/>
  <c r="L74" i="144"/>
  <c r="L73" i="144"/>
  <c r="L72" i="144"/>
  <c r="L71" i="144"/>
  <c r="L70" i="144"/>
  <c r="L69" i="144"/>
  <c r="L68" i="144"/>
  <c r="L67" i="144"/>
  <c r="L66" i="144"/>
  <c r="L65" i="144"/>
  <c r="L64" i="144"/>
  <c r="L63" i="144"/>
  <c r="L62" i="144"/>
  <c r="L61" i="144"/>
  <c r="L60" i="144"/>
  <c r="L59" i="144"/>
  <c r="L58" i="144"/>
  <c r="L57" i="144"/>
  <c r="L56" i="144"/>
  <c r="L55" i="144"/>
  <c r="L54" i="144"/>
  <c r="L53" i="144"/>
  <c r="L52" i="144"/>
  <c r="L51" i="144"/>
  <c r="L50" i="144"/>
  <c r="L49" i="144"/>
  <c r="L48" i="144"/>
  <c r="L47" i="144"/>
  <c r="L46" i="144"/>
  <c r="L45" i="144"/>
  <c r="L44" i="144"/>
  <c r="L43" i="144"/>
  <c r="L42" i="144"/>
  <c r="L41" i="144"/>
  <c r="L40" i="144"/>
  <c r="L39" i="144"/>
  <c r="L38" i="144"/>
  <c r="L37" i="144"/>
  <c r="L36" i="144"/>
  <c r="L35" i="144"/>
  <c r="L34" i="144"/>
  <c r="L33" i="144"/>
  <c r="L32" i="144"/>
  <c r="L31" i="144"/>
  <c r="P30" i="144"/>
  <c r="L30" i="144"/>
  <c r="S29" i="144"/>
  <c r="L29" i="144"/>
  <c r="L28" i="144"/>
  <c r="P27" i="144"/>
  <c r="L27" i="144"/>
  <c r="C27" i="144"/>
  <c r="S26" i="144"/>
  <c r="P26" i="144"/>
  <c r="L26" i="144"/>
  <c r="F26" i="144"/>
  <c r="C26" i="144"/>
  <c r="S25" i="144"/>
  <c r="P25" i="144"/>
  <c r="L25" i="144"/>
  <c r="F25" i="144"/>
  <c r="C25" i="144"/>
  <c r="S24" i="144"/>
  <c r="P24" i="144"/>
  <c r="L24" i="144"/>
  <c r="F24" i="144"/>
  <c r="C24" i="144"/>
  <c r="S23" i="144"/>
  <c r="P23" i="144"/>
  <c r="L23" i="144"/>
  <c r="F23" i="144"/>
  <c r="C23" i="144"/>
  <c r="S22" i="144"/>
  <c r="P22" i="144"/>
  <c r="L22" i="144"/>
  <c r="F22" i="144"/>
  <c r="C22" i="144"/>
  <c r="K20" i="144"/>
  <c r="J20" i="144"/>
  <c r="L18" i="144"/>
  <c r="L17" i="144"/>
  <c r="L16" i="144"/>
  <c r="L15" i="144"/>
  <c r="L14" i="144"/>
  <c r="L13" i="144"/>
  <c r="L12" i="144"/>
  <c r="L11" i="144"/>
  <c r="L10" i="144"/>
  <c r="L9" i="144"/>
  <c r="L8" i="144"/>
  <c r="L7" i="144"/>
  <c r="L6" i="144"/>
  <c r="L5" i="144"/>
  <c r="L4" i="144"/>
  <c r="L3" i="144"/>
  <c r="K1" i="144"/>
  <c r="J1" i="144"/>
  <c r="L108" i="143"/>
  <c r="L107" i="143"/>
  <c r="L106" i="143"/>
  <c r="L105" i="143"/>
  <c r="L104" i="143"/>
  <c r="L103" i="143"/>
  <c r="L102" i="143"/>
  <c r="L101" i="143"/>
  <c r="L100" i="143"/>
  <c r="L99" i="143"/>
  <c r="L98" i="143"/>
  <c r="L97" i="143"/>
  <c r="L96" i="143"/>
  <c r="L95" i="143"/>
  <c r="L94" i="143"/>
  <c r="L93" i="143"/>
  <c r="L92" i="143"/>
  <c r="L91" i="143"/>
  <c r="L90" i="143"/>
  <c r="L89" i="143"/>
  <c r="L88" i="143"/>
  <c r="L87" i="143"/>
  <c r="L86" i="143"/>
  <c r="L85" i="143"/>
  <c r="L84" i="143"/>
  <c r="L83" i="143"/>
  <c r="L82" i="143"/>
  <c r="L81" i="143"/>
  <c r="L80" i="143"/>
  <c r="L79" i="143"/>
  <c r="L78" i="143"/>
  <c r="L77" i="143"/>
  <c r="L76" i="143"/>
  <c r="L75" i="143"/>
  <c r="L74" i="143"/>
  <c r="L73" i="143"/>
  <c r="L72" i="143"/>
  <c r="L71" i="143"/>
  <c r="L70" i="143"/>
  <c r="L69" i="143"/>
  <c r="L68" i="143"/>
  <c r="L67" i="143"/>
  <c r="L66" i="143"/>
  <c r="L65" i="143"/>
  <c r="L64" i="143"/>
  <c r="L63" i="143"/>
  <c r="L62" i="143"/>
  <c r="L61" i="143"/>
  <c r="L60" i="143"/>
  <c r="L59" i="143"/>
  <c r="L58" i="143"/>
  <c r="L57" i="143"/>
  <c r="L56" i="143"/>
  <c r="L55" i="143"/>
  <c r="L54" i="143"/>
  <c r="L53" i="143"/>
  <c r="L52" i="143"/>
  <c r="L51" i="143"/>
  <c r="L50" i="143"/>
  <c r="L49" i="143"/>
  <c r="L48" i="143"/>
  <c r="L47" i="143"/>
  <c r="L46" i="143"/>
  <c r="L45" i="143"/>
  <c r="L44" i="143"/>
  <c r="L43" i="143"/>
  <c r="L42" i="143"/>
  <c r="L41" i="143"/>
  <c r="L40" i="143"/>
  <c r="L39" i="143"/>
  <c r="L38" i="143"/>
  <c r="L37" i="143"/>
  <c r="L36" i="143"/>
  <c r="L35" i="143"/>
  <c r="L34" i="143"/>
  <c r="L33" i="143"/>
  <c r="L32" i="143"/>
  <c r="L31" i="143"/>
  <c r="P30" i="143"/>
  <c r="L30" i="143"/>
  <c r="S29" i="143"/>
  <c r="L29" i="143"/>
  <c r="L28" i="143"/>
  <c r="P27" i="143"/>
  <c r="L27" i="143"/>
  <c r="C27" i="143"/>
  <c r="S26" i="143"/>
  <c r="P26" i="143"/>
  <c r="L26" i="143"/>
  <c r="F26" i="143"/>
  <c r="C26" i="143"/>
  <c r="S25" i="143"/>
  <c r="P25" i="143"/>
  <c r="L25" i="143"/>
  <c r="F25" i="143"/>
  <c r="C25" i="143"/>
  <c r="S24" i="143"/>
  <c r="P24" i="143"/>
  <c r="L24" i="143"/>
  <c r="F24" i="143"/>
  <c r="C24" i="143"/>
  <c r="S23" i="143"/>
  <c r="P23" i="143"/>
  <c r="L23" i="143"/>
  <c r="F23" i="143"/>
  <c r="C23" i="143"/>
  <c r="S22" i="143"/>
  <c r="P22" i="143"/>
  <c r="L22" i="143"/>
  <c r="F22" i="143"/>
  <c r="C22" i="143"/>
  <c r="K20" i="143"/>
  <c r="J20" i="143"/>
  <c r="L18" i="143"/>
  <c r="L17" i="143"/>
  <c r="L16" i="143"/>
  <c r="L15" i="143"/>
  <c r="L14" i="143"/>
  <c r="L13" i="143"/>
  <c r="L12" i="143"/>
  <c r="L11" i="143"/>
  <c r="L10" i="143"/>
  <c r="L9" i="143"/>
  <c r="L8" i="143"/>
  <c r="L7" i="143"/>
  <c r="L6" i="143"/>
  <c r="L5" i="143"/>
  <c r="L4" i="143"/>
  <c r="L3" i="143"/>
  <c r="K1" i="143"/>
  <c r="J1" i="143"/>
  <c r="L134" i="142"/>
  <c r="L133" i="142"/>
  <c r="L132" i="142"/>
  <c r="L131" i="142"/>
  <c r="L130" i="142"/>
  <c r="L129" i="142"/>
  <c r="L128" i="142"/>
  <c r="L127" i="142"/>
  <c r="L126" i="142"/>
  <c r="L125" i="142"/>
  <c r="L124" i="142"/>
  <c r="L123" i="142"/>
  <c r="L122" i="142"/>
  <c r="L121" i="142"/>
  <c r="L120" i="142"/>
  <c r="L119" i="142"/>
  <c r="L118" i="142"/>
  <c r="L117" i="142"/>
  <c r="L116" i="142"/>
  <c r="L115" i="142"/>
  <c r="L114" i="142"/>
  <c r="L113" i="142"/>
  <c r="L112" i="142"/>
  <c r="L111" i="142"/>
  <c r="L110" i="142"/>
  <c r="L109" i="142"/>
  <c r="L108" i="142"/>
  <c r="L107" i="142"/>
  <c r="L106" i="142"/>
  <c r="L105" i="142"/>
  <c r="L104" i="142"/>
  <c r="L103" i="142"/>
  <c r="L102" i="142"/>
  <c r="L101" i="142"/>
  <c r="L100" i="142"/>
  <c r="L99" i="142"/>
  <c r="L98" i="142"/>
  <c r="L97" i="142"/>
  <c r="L96" i="142"/>
  <c r="L95" i="142"/>
  <c r="L94" i="142"/>
  <c r="L93" i="142"/>
  <c r="L92" i="142"/>
  <c r="L91" i="142"/>
  <c r="L90" i="142"/>
  <c r="L89" i="142"/>
  <c r="L88" i="142"/>
  <c r="L87" i="142"/>
  <c r="L86" i="142"/>
  <c r="L85" i="142"/>
  <c r="L84" i="142"/>
  <c r="L83" i="142"/>
  <c r="L82" i="142"/>
  <c r="L81" i="142"/>
  <c r="L80" i="142"/>
  <c r="L79" i="142"/>
  <c r="L78" i="142"/>
  <c r="L77" i="142"/>
  <c r="L76" i="142"/>
  <c r="L75" i="142"/>
  <c r="L74" i="142"/>
  <c r="L73" i="142"/>
  <c r="L72" i="142"/>
  <c r="L71" i="142"/>
  <c r="L70" i="142"/>
  <c r="L69" i="142"/>
  <c r="L68" i="142"/>
  <c r="L67" i="142"/>
  <c r="L66" i="142"/>
  <c r="L65" i="142"/>
  <c r="L64" i="142"/>
  <c r="L63" i="142"/>
  <c r="L62" i="142"/>
  <c r="L61" i="142"/>
  <c r="L60" i="142"/>
  <c r="L59" i="142"/>
  <c r="L58" i="142"/>
  <c r="L57" i="142"/>
  <c r="L56" i="142"/>
  <c r="L55" i="142"/>
  <c r="L54" i="142"/>
  <c r="L53" i="142"/>
  <c r="L52" i="142"/>
  <c r="L51" i="142"/>
  <c r="L50" i="142"/>
  <c r="L49" i="142"/>
  <c r="L48" i="142"/>
  <c r="L47" i="142"/>
  <c r="L46" i="142"/>
  <c r="L45" i="142"/>
  <c r="L44" i="142"/>
  <c r="L43" i="142"/>
  <c r="L42" i="142"/>
  <c r="L41" i="142"/>
  <c r="L40" i="142"/>
  <c r="L39" i="142"/>
  <c r="L38" i="142"/>
  <c r="L37" i="142"/>
  <c r="L36" i="142"/>
  <c r="L35" i="142"/>
  <c r="L34" i="142"/>
  <c r="L33" i="142"/>
  <c r="L32" i="142"/>
  <c r="L31" i="142"/>
  <c r="P30" i="142"/>
  <c r="L30" i="142"/>
  <c r="S29" i="142"/>
  <c r="L29" i="142"/>
  <c r="L28" i="142"/>
  <c r="P27" i="142"/>
  <c r="L27" i="142"/>
  <c r="C27" i="142"/>
  <c r="S26" i="142"/>
  <c r="P26" i="142"/>
  <c r="L26" i="142"/>
  <c r="F26" i="142"/>
  <c r="C26" i="142"/>
  <c r="S25" i="142"/>
  <c r="P25" i="142"/>
  <c r="L25" i="142"/>
  <c r="F25" i="142"/>
  <c r="C25" i="142"/>
  <c r="S24" i="142"/>
  <c r="P24" i="142"/>
  <c r="L24" i="142"/>
  <c r="F24" i="142"/>
  <c r="C24" i="142"/>
  <c r="S23" i="142"/>
  <c r="P23" i="142"/>
  <c r="L23" i="142"/>
  <c r="F23" i="142"/>
  <c r="C23" i="142"/>
  <c r="S22" i="142"/>
  <c r="P22" i="142"/>
  <c r="L22" i="142"/>
  <c r="F22" i="142"/>
  <c r="C22" i="142"/>
  <c r="K20" i="142"/>
  <c r="J20" i="142"/>
  <c r="L18" i="142"/>
  <c r="L17" i="142"/>
  <c r="L16" i="142"/>
  <c r="L15" i="142"/>
  <c r="L14" i="142"/>
  <c r="L13" i="142"/>
  <c r="L12" i="142"/>
  <c r="L11" i="142"/>
  <c r="L10" i="142"/>
  <c r="L9" i="142"/>
  <c r="L8" i="142"/>
  <c r="L7" i="142"/>
  <c r="L6" i="142"/>
  <c r="L5" i="142"/>
  <c r="L4" i="142"/>
  <c r="L3" i="142"/>
  <c r="K1" i="142"/>
  <c r="J1" i="142"/>
  <c r="L165" i="141"/>
  <c r="L164" i="141"/>
  <c r="L163" i="141"/>
  <c r="L162" i="141"/>
  <c r="L161" i="141"/>
  <c r="L160" i="141"/>
  <c r="L159" i="141"/>
  <c r="L158" i="141"/>
  <c r="L157" i="141"/>
  <c r="L156" i="141"/>
  <c r="L155" i="141"/>
  <c r="L154" i="141"/>
  <c r="L153" i="141"/>
  <c r="L152" i="141"/>
  <c r="L151" i="141"/>
  <c r="L150" i="141"/>
  <c r="L149" i="141"/>
  <c r="L148" i="141"/>
  <c r="L147" i="141"/>
  <c r="L146" i="141"/>
  <c r="L145" i="141"/>
  <c r="L144" i="141"/>
  <c r="L143" i="141"/>
  <c r="L142" i="141"/>
  <c r="L141" i="141"/>
  <c r="L140" i="141"/>
  <c r="L139" i="141"/>
  <c r="L138" i="141"/>
  <c r="L137" i="141"/>
  <c r="L136" i="141"/>
  <c r="L135" i="141"/>
  <c r="L134" i="141"/>
  <c r="L133" i="141"/>
  <c r="L132" i="141"/>
  <c r="L131" i="141"/>
  <c r="L130" i="141"/>
  <c r="L129" i="141"/>
  <c r="L128" i="141"/>
  <c r="L127" i="141"/>
  <c r="L126" i="141"/>
  <c r="L125" i="141"/>
  <c r="L124" i="141"/>
  <c r="L123" i="141"/>
  <c r="L122" i="141"/>
  <c r="L121" i="141"/>
  <c r="L120" i="141"/>
  <c r="L119" i="141"/>
  <c r="L118" i="141"/>
  <c r="L117" i="141"/>
  <c r="L116" i="141"/>
  <c r="L115" i="141"/>
  <c r="L114" i="141"/>
  <c r="L113" i="141"/>
  <c r="L112" i="141"/>
  <c r="L111" i="141"/>
  <c r="L110" i="141"/>
  <c r="L109" i="141"/>
  <c r="L108" i="141"/>
  <c r="L107" i="141"/>
  <c r="L106" i="141"/>
  <c r="L105" i="141"/>
  <c r="L104" i="141"/>
  <c r="L103" i="141"/>
  <c r="L102" i="141"/>
  <c r="L101" i="141"/>
  <c r="L100" i="141"/>
  <c r="L99" i="141"/>
  <c r="L98" i="141"/>
  <c r="L97" i="141"/>
  <c r="L96" i="141"/>
  <c r="L95" i="141"/>
  <c r="L94" i="141"/>
  <c r="L93" i="141"/>
  <c r="L92" i="141"/>
  <c r="L91" i="141"/>
  <c r="L90" i="141"/>
  <c r="L89" i="141"/>
  <c r="L88" i="141"/>
  <c r="L87" i="141"/>
  <c r="L86" i="141"/>
  <c r="L85" i="141"/>
  <c r="L84" i="141"/>
  <c r="L83" i="141"/>
  <c r="L82" i="141"/>
  <c r="L81" i="141"/>
  <c r="L80" i="141"/>
  <c r="L79" i="141"/>
  <c r="L78" i="141"/>
  <c r="L77" i="141"/>
  <c r="L76" i="141"/>
  <c r="L75" i="141"/>
  <c r="L74" i="141"/>
  <c r="L73" i="141"/>
  <c r="L72" i="141"/>
  <c r="L71" i="141"/>
  <c r="L70" i="141"/>
  <c r="L69" i="141"/>
  <c r="L68" i="141"/>
  <c r="L67" i="141"/>
  <c r="L66" i="141"/>
  <c r="L65" i="141"/>
  <c r="L64" i="141"/>
  <c r="L63" i="141"/>
  <c r="L62" i="141"/>
  <c r="L61" i="141"/>
  <c r="L60" i="141"/>
  <c r="L59" i="141"/>
  <c r="L58" i="141"/>
  <c r="L57" i="141"/>
  <c r="L56" i="141"/>
  <c r="L55" i="141"/>
  <c r="L54" i="141"/>
  <c r="L53" i="141"/>
  <c r="L52" i="141"/>
  <c r="L51" i="141"/>
  <c r="L50" i="141"/>
  <c r="L49" i="141"/>
  <c r="L48" i="141"/>
  <c r="L47" i="141"/>
  <c r="L46" i="141"/>
  <c r="L45" i="141"/>
  <c r="L44" i="141"/>
  <c r="L43" i="141"/>
  <c r="L42" i="141"/>
  <c r="L41" i="141"/>
  <c r="L40" i="141"/>
  <c r="L39" i="141"/>
  <c r="L38" i="141"/>
  <c r="L37" i="141"/>
  <c r="L36" i="141"/>
  <c r="L35" i="141"/>
  <c r="L34" i="141"/>
  <c r="L33" i="141"/>
  <c r="L32" i="141"/>
  <c r="L31" i="141"/>
  <c r="P30" i="141"/>
  <c r="L30" i="141"/>
  <c r="S29" i="141"/>
  <c r="L29" i="141"/>
  <c r="L28" i="141"/>
  <c r="P27" i="141"/>
  <c r="L27" i="141"/>
  <c r="C27" i="141"/>
  <c r="S26" i="141"/>
  <c r="P26" i="141"/>
  <c r="L26" i="141"/>
  <c r="F26" i="141"/>
  <c r="C26" i="141"/>
  <c r="S25" i="141"/>
  <c r="P25" i="141"/>
  <c r="L25" i="141"/>
  <c r="F25" i="141"/>
  <c r="C25" i="141"/>
  <c r="S24" i="141"/>
  <c r="P24" i="141"/>
  <c r="L24" i="141"/>
  <c r="F24" i="141"/>
  <c r="C24" i="141"/>
  <c r="S23" i="141"/>
  <c r="P23" i="141"/>
  <c r="L23" i="141"/>
  <c r="F23" i="141"/>
  <c r="C23" i="141"/>
  <c r="S22" i="141"/>
  <c r="P22" i="141"/>
  <c r="L22" i="141"/>
  <c r="F22" i="141"/>
  <c r="C22" i="141"/>
  <c r="K20" i="141"/>
  <c r="J20" i="141"/>
  <c r="L18" i="141"/>
  <c r="L17" i="141"/>
  <c r="L16" i="141"/>
  <c r="L15" i="141"/>
  <c r="L14" i="141"/>
  <c r="L13" i="141"/>
  <c r="L12" i="141"/>
  <c r="L11" i="141"/>
  <c r="L10" i="141"/>
  <c r="L9" i="141"/>
  <c r="L8" i="141"/>
  <c r="L7" i="141"/>
  <c r="L6" i="141"/>
  <c r="L5" i="141"/>
  <c r="L4" i="141"/>
  <c r="L3" i="141"/>
  <c r="K1" i="141"/>
  <c r="J1" i="141"/>
  <c r="L136" i="140"/>
  <c r="L135" i="140"/>
  <c r="L134" i="140"/>
  <c r="L133" i="140"/>
  <c r="L132" i="140"/>
  <c r="L131" i="140"/>
  <c r="L130" i="140"/>
  <c r="L129" i="140"/>
  <c r="L128" i="140"/>
  <c r="L127" i="140"/>
  <c r="L126" i="140"/>
  <c r="L125" i="140"/>
  <c r="L124" i="140"/>
  <c r="L123" i="140"/>
  <c r="L122" i="140"/>
  <c r="L121" i="140"/>
  <c r="L120" i="140"/>
  <c r="L119" i="140"/>
  <c r="L118" i="140"/>
  <c r="L117" i="140"/>
  <c r="L116" i="140"/>
  <c r="L115" i="140"/>
  <c r="L114" i="140"/>
  <c r="L113" i="140"/>
  <c r="L112" i="140"/>
  <c r="L111" i="140"/>
  <c r="L110" i="140"/>
  <c r="L109" i="140"/>
  <c r="L108" i="140"/>
  <c r="L107" i="140"/>
  <c r="L106" i="140"/>
  <c r="L105" i="140"/>
  <c r="L104" i="140"/>
  <c r="L103" i="140"/>
  <c r="L102" i="140"/>
  <c r="L101" i="140"/>
  <c r="L100" i="140"/>
  <c r="L99" i="140"/>
  <c r="L98" i="140"/>
  <c r="L97" i="140"/>
  <c r="L96" i="140"/>
  <c r="L95" i="140"/>
  <c r="L94" i="140"/>
  <c r="L93" i="140"/>
  <c r="L92" i="140"/>
  <c r="L91" i="140"/>
  <c r="L90" i="140"/>
  <c r="L89" i="140"/>
  <c r="L88" i="140"/>
  <c r="L87" i="140"/>
  <c r="L86" i="140"/>
  <c r="L85" i="140"/>
  <c r="L84" i="140"/>
  <c r="L83" i="140"/>
  <c r="L82" i="140"/>
  <c r="L81" i="140"/>
  <c r="L80" i="140"/>
  <c r="L79" i="140"/>
  <c r="L78" i="140"/>
  <c r="L77" i="140"/>
  <c r="L76" i="140"/>
  <c r="L75" i="140"/>
  <c r="L74" i="140"/>
  <c r="L73" i="140"/>
  <c r="L72" i="140"/>
  <c r="L71" i="140"/>
  <c r="L70" i="140"/>
  <c r="L69" i="140"/>
  <c r="L68" i="140"/>
  <c r="L67" i="140"/>
  <c r="L66" i="140"/>
  <c r="L65" i="140"/>
  <c r="L64" i="140"/>
  <c r="L63" i="140"/>
  <c r="L62" i="140"/>
  <c r="L61" i="140"/>
  <c r="L60" i="140"/>
  <c r="L59" i="140"/>
  <c r="L58" i="140"/>
  <c r="L57" i="140"/>
  <c r="L56" i="140"/>
  <c r="L55" i="140"/>
  <c r="L54" i="140"/>
  <c r="L53" i="140"/>
  <c r="L52" i="140"/>
  <c r="L51" i="140"/>
  <c r="L50" i="140"/>
  <c r="L49" i="140"/>
  <c r="L48" i="140"/>
  <c r="L47" i="140"/>
  <c r="L46" i="140"/>
  <c r="L45" i="140"/>
  <c r="L44" i="140"/>
  <c r="L43" i="140"/>
  <c r="L42" i="140"/>
  <c r="L41" i="140"/>
  <c r="L40" i="140"/>
  <c r="L39" i="140"/>
  <c r="L38" i="140"/>
  <c r="L37" i="140"/>
  <c r="L36" i="140"/>
  <c r="L35" i="140"/>
  <c r="L34" i="140"/>
  <c r="L33" i="140"/>
  <c r="L32" i="140"/>
  <c r="L31" i="140"/>
  <c r="P30" i="140"/>
  <c r="L30" i="140"/>
  <c r="S29" i="140"/>
  <c r="L29" i="140"/>
  <c r="L28" i="140"/>
  <c r="P27" i="140"/>
  <c r="L27" i="140"/>
  <c r="C27" i="140"/>
  <c r="S26" i="140"/>
  <c r="P26" i="140"/>
  <c r="L26" i="140"/>
  <c r="F26" i="140"/>
  <c r="C26" i="140"/>
  <c r="S25" i="140"/>
  <c r="P25" i="140"/>
  <c r="L25" i="140"/>
  <c r="F25" i="140"/>
  <c r="C25" i="140"/>
  <c r="S24" i="140"/>
  <c r="P24" i="140"/>
  <c r="L24" i="140"/>
  <c r="F24" i="140"/>
  <c r="C24" i="140"/>
  <c r="S23" i="140"/>
  <c r="P23" i="140"/>
  <c r="L23" i="140"/>
  <c r="F23" i="140"/>
  <c r="C23" i="140"/>
  <c r="S22" i="140"/>
  <c r="P22" i="140"/>
  <c r="L22" i="140"/>
  <c r="F22" i="140"/>
  <c r="C22" i="140"/>
  <c r="K20" i="140"/>
  <c r="J20" i="140"/>
  <c r="L18" i="140"/>
  <c r="L17" i="140"/>
  <c r="L16" i="140"/>
  <c r="L15" i="140"/>
  <c r="L14" i="140"/>
  <c r="L13" i="140"/>
  <c r="L12" i="140"/>
  <c r="L11" i="140"/>
  <c r="L10" i="140"/>
  <c r="L9" i="140"/>
  <c r="L8" i="140"/>
  <c r="L7" i="140"/>
  <c r="L6" i="140"/>
  <c r="L5" i="140"/>
  <c r="L4" i="140"/>
  <c r="L3" i="140"/>
  <c r="K1" i="140"/>
  <c r="J1" i="140"/>
  <c r="L145" i="139"/>
  <c r="L144" i="139"/>
  <c r="L143" i="139"/>
  <c r="L142" i="139"/>
  <c r="L141" i="139"/>
  <c r="L140" i="139"/>
  <c r="L139" i="139"/>
  <c r="L138" i="139"/>
  <c r="L137" i="139"/>
  <c r="L136" i="139"/>
  <c r="L135" i="139"/>
  <c r="L134" i="139"/>
  <c r="L133" i="139"/>
  <c r="L132" i="139"/>
  <c r="L131" i="139"/>
  <c r="L130" i="139"/>
  <c r="L129" i="139"/>
  <c r="L128" i="139"/>
  <c r="L127" i="139"/>
  <c r="L126" i="139"/>
  <c r="L125" i="139"/>
  <c r="L124" i="139"/>
  <c r="L123" i="139"/>
  <c r="L122" i="139"/>
  <c r="L121" i="139"/>
  <c r="L120" i="139"/>
  <c r="L119" i="139"/>
  <c r="L118" i="139"/>
  <c r="L117" i="139"/>
  <c r="L116" i="139"/>
  <c r="L115" i="139"/>
  <c r="L114" i="139"/>
  <c r="L113" i="139"/>
  <c r="L112" i="139"/>
  <c r="L111" i="139"/>
  <c r="L110" i="139"/>
  <c r="L109" i="139"/>
  <c r="L108" i="139"/>
  <c r="L107" i="139"/>
  <c r="L106" i="139"/>
  <c r="L105" i="139"/>
  <c r="L104" i="139"/>
  <c r="L103" i="139"/>
  <c r="L102" i="139"/>
  <c r="L101" i="139"/>
  <c r="L100" i="139"/>
  <c r="L99" i="139"/>
  <c r="L98" i="139"/>
  <c r="L97" i="139"/>
  <c r="L96" i="139"/>
  <c r="L95" i="139"/>
  <c r="L94" i="139"/>
  <c r="L93" i="139"/>
  <c r="L92" i="139"/>
  <c r="L91" i="139"/>
  <c r="L90" i="139"/>
  <c r="L89" i="139"/>
  <c r="L88" i="139"/>
  <c r="L87" i="139"/>
  <c r="L86" i="139"/>
  <c r="L85" i="139"/>
  <c r="L84" i="139"/>
  <c r="L83" i="139"/>
  <c r="L82" i="139"/>
  <c r="L81" i="139"/>
  <c r="L80" i="139"/>
  <c r="L79" i="139"/>
  <c r="L78" i="139"/>
  <c r="L77" i="139"/>
  <c r="L76" i="139"/>
  <c r="L75" i="139"/>
  <c r="L74" i="139"/>
  <c r="L73" i="139"/>
  <c r="L72" i="139"/>
  <c r="L71" i="139"/>
  <c r="L70" i="139"/>
  <c r="L69" i="139"/>
  <c r="L68" i="139"/>
  <c r="L67" i="139"/>
  <c r="L66" i="139"/>
  <c r="L65" i="139"/>
  <c r="L64" i="139"/>
  <c r="L63" i="139"/>
  <c r="L62" i="139"/>
  <c r="L61" i="139"/>
  <c r="L60" i="139"/>
  <c r="L59" i="139"/>
  <c r="L58" i="139"/>
  <c r="L57" i="139"/>
  <c r="L56" i="139"/>
  <c r="L55" i="139"/>
  <c r="L54" i="139"/>
  <c r="L53" i="139"/>
  <c r="L52" i="139"/>
  <c r="L51" i="139"/>
  <c r="L50" i="139"/>
  <c r="L49" i="139"/>
  <c r="L48" i="139"/>
  <c r="L47" i="139"/>
  <c r="L46" i="139"/>
  <c r="L45" i="139"/>
  <c r="L44" i="139"/>
  <c r="L43" i="139"/>
  <c r="L42" i="139"/>
  <c r="L41" i="139"/>
  <c r="L40" i="139"/>
  <c r="L39" i="139"/>
  <c r="L38" i="139"/>
  <c r="L37" i="139"/>
  <c r="L36" i="139"/>
  <c r="L35" i="139"/>
  <c r="L34" i="139"/>
  <c r="L33" i="139"/>
  <c r="L32" i="139"/>
  <c r="L31" i="139"/>
  <c r="P30" i="139"/>
  <c r="L30" i="139"/>
  <c r="S29" i="139"/>
  <c r="L29" i="139"/>
  <c r="L28" i="139"/>
  <c r="P27" i="139"/>
  <c r="L27" i="139"/>
  <c r="C27" i="139"/>
  <c r="S26" i="139"/>
  <c r="P26" i="139"/>
  <c r="L26" i="139"/>
  <c r="F26" i="139"/>
  <c r="C26" i="139"/>
  <c r="S25" i="139"/>
  <c r="P25" i="139"/>
  <c r="L25" i="139"/>
  <c r="F25" i="139"/>
  <c r="C25" i="139"/>
  <c r="S24" i="139"/>
  <c r="P24" i="139"/>
  <c r="L24" i="139"/>
  <c r="F24" i="139"/>
  <c r="C24" i="139"/>
  <c r="S23" i="139"/>
  <c r="P23" i="139"/>
  <c r="L23" i="139"/>
  <c r="F23" i="139"/>
  <c r="C23" i="139"/>
  <c r="S22" i="139"/>
  <c r="P22" i="139"/>
  <c r="L22" i="139"/>
  <c r="F22" i="139"/>
  <c r="C22" i="139"/>
  <c r="K20" i="139"/>
  <c r="J20" i="139"/>
  <c r="L18" i="139"/>
  <c r="L17" i="139"/>
  <c r="L16" i="139"/>
  <c r="L15" i="139"/>
  <c r="L14" i="139"/>
  <c r="L13" i="139"/>
  <c r="L12" i="139"/>
  <c r="L11" i="139"/>
  <c r="L10" i="139"/>
  <c r="L9" i="139"/>
  <c r="L8" i="139"/>
  <c r="L7" i="139"/>
  <c r="L6" i="139"/>
  <c r="L5" i="139"/>
  <c r="L4" i="139"/>
  <c r="L1" i="139" s="1"/>
  <c r="L3" i="139"/>
  <c r="K1" i="139"/>
  <c r="J1" i="139"/>
  <c r="L154" i="138"/>
  <c r="L153" i="138"/>
  <c r="L152" i="138"/>
  <c r="L151" i="138"/>
  <c r="L150" i="138"/>
  <c r="L149" i="138"/>
  <c r="L148" i="138"/>
  <c r="L147" i="138"/>
  <c r="L146" i="138"/>
  <c r="L145" i="138"/>
  <c r="L144" i="138"/>
  <c r="L143" i="138"/>
  <c r="L142" i="138"/>
  <c r="L141" i="138"/>
  <c r="L140" i="138"/>
  <c r="L139" i="138"/>
  <c r="L138" i="138"/>
  <c r="L137" i="138"/>
  <c r="L136" i="138"/>
  <c r="L135" i="138"/>
  <c r="L134" i="138"/>
  <c r="L133" i="138"/>
  <c r="L132" i="138"/>
  <c r="L131" i="138"/>
  <c r="L130" i="138"/>
  <c r="L129" i="138"/>
  <c r="L128" i="138"/>
  <c r="L127" i="138"/>
  <c r="L126" i="138"/>
  <c r="L125" i="138"/>
  <c r="L124" i="138"/>
  <c r="L123" i="138"/>
  <c r="L122" i="138"/>
  <c r="L121" i="138"/>
  <c r="L120" i="138"/>
  <c r="L119" i="138"/>
  <c r="L118" i="138"/>
  <c r="L117" i="138"/>
  <c r="L116" i="138"/>
  <c r="L115" i="138"/>
  <c r="L114" i="138"/>
  <c r="L113" i="138"/>
  <c r="L112" i="138"/>
  <c r="L111" i="138"/>
  <c r="L110" i="138"/>
  <c r="L109" i="138"/>
  <c r="L108" i="138"/>
  <c r="L107" i="138"/>
  <c r="L106" i="138"/>
  <c r="L105" i="138"/>
  <c r="L104" i="138"/>
  <c r="L103" i="138"/>
  <c r="L102" i="138"/>
  <c r="L101" i="138"/>
  <c r="L100" i="138"/>
  <c r="L99" i="138"/>
  <c r="L98" i="138"/>
  <c r="L97" i="138"/>
  <c r="L96" i="138"/>
  <c r="L95" i="138"/>
  <c r="L94" i="138"/>
  <c r="L93" i="138"/>
  <c r="L92" i="138"/>
  <c r="L91" i="138"/>
  <c r="L90" i="138"/>
  <c r="L89" i="138"/>
  <c r="L88" i="138"/>
  <c r="L87" i="138"/>
  <c r="L86" i="138"/>
  <c r="L85" i="138"/>
  <c r="L84" i="138"/>
  <c r="L83" i="138"/>
  <c r="L82" i="138"/>
  <c r="L81" i="138"/>
  <c r="L80" i="138"/>
  <c r="L79" i="138"/>
  <c r="L78" i="138"/>
  <c r="L77" i="138"/>
  <c r="L76" i="138"/>
  <c r="L75" i="138"/>
  <c r="L74" i="138"/>
  <c r="L73" i="138"/>
  <c r="L72" i="138"/>
  <c r="L71" i="138"/>
  <c r="L70" i="138"/>
  <c r="L69" i="138"/>
  <c r="L68" i="138"/>
  <c r="L67" i="138"/>
  <c r="L66" i="138"/>
  <c r="L65" i="138"/>
  <c r="L64" i="138"/>
  <c r="L63" i="138"/>
  <c r="L62" i="138"/>
  <c r="L61" i="138"/>
  <c r="L60" i="138"/>
  <c r="L59" i="138"/>
  <c r="L58" i="138"/>
  <c r="L57" i="138"/>
  <c r="L56" i="138"/>
  <c r="L55" i="138"/>
  <c r="L54" i="138"/>
  <c r="L53" i="138"/>
  <c r="L52" i="138"/>
  <c r="L51" i="138"/>
  <c r="L50" i="138"/>
  <c r="L49" i="138"/>
  <c r="L48" i="138"/>
  <c r="L47" i="138"/>
  <c r="L46" i="138"/>
  <c r="L45" i="138"/>
  <c r="L44" i="138"/>
  <c r="L43" i="138"/>
  <c r="L42" i="138"/>
  <c r="L41" i="138"/>
  <c r="L40" i="138"/>
  <c r="L39" i="138"/>
  <c r="L38" i="138"/>
  <c r="L37" i="138"/>
  <c r="L36" i="138"/>
  <c r="L35" i="138"/>
  <c r="L34" i="138"/>
  <c r="L33" i="138"/>
  <c r="L32" i="138"/>
  <c r="L31" i="138"/>
  <c r="P30" i="138"/>
  <c r="L30" i="138"/>
  <c r="S29" i="138"/>
  <c r="L29" i="138"/>
  <c r="L28" i="138"/>
  <c r="P27" i="138"/>
  <c r="L27" i="138"/>
  <c r="C27" i="138"/>
  <c r="S26" i="138"/>
  <c r="P26" i="138"/>
  <c r="L26" i="138"/>
  <c r="F26" i="138"/>
  <c r="C26" i="138"/>
  <c r="S25" i="138"/>
  <c r="P25" i="138"/>
  <c r="L25" i="138"/>
  <c r="F25" i="138"/>
  <c r="C25" i="138"/>
  <c r="S24" i="138"/>
  <c r="P24" i="138"/>
  <c r="L24" i="138"/>
  <c r="F24" i="138"/>
  <c r="C24" i="138"/>
  <c r="S23" i="138"/>
  <c r="P23" i="138"/>
  <c r="L23" i="138"/>
  <c r="F23" i="138"/>
  <c r="C23" i="138"/>
  <c r="S22" i="138"/>
  <c r="P22" i="138"/>
  <c r="L22" i="138"/>
  <c r="F22" i="138"/>
  <c r="C22" i="138"/>
  <c r="K20" i="138"/>
  <c r="J20" i="138"/>
  <c r="L18" i="138"/>
  <c r="L17" i="138"/>
  <c r="L16" i="138"/>
  <c r="L15" i="138"/>
  <c r="L14" i="138"/>
  <c r="L13" i="138"/>
  <c r="L12" i="138"/>
  <c r="L11" i="138"/>
  <c r="L10" i="138"/>
  <c r="L9" i="138"/>
  <c r="L8" i="138"/>
  <c r="L7" i="138"/>
  <c r="L6" i="138"/>
  <c r="L5" i="138"/>
  <c r="L4" i="138"/>
  <c r="L3" i="138"/>
  <c r="K1" i="138"/>
  <c r="J1" i="138"/>
  <c r="L161" i="137"/>
  <c r="L160" i="137"/>
  <c r="L159" i="137"/>
  <c r="L158" i="137"/>
  <c r="L157" i="137"/>
  <c r="L156" i="137"/>
  <c r="L155" i="137"/>
  <c r="L154" i="137"/>
  <c r="L153" i="137"/>
  <c r="L152" i="137"/>
  <c r="L151" i="137"/>
  <c r="L150" i="137"/>
  <c r="L149" i="137"/>
  <c r="L148" i="137"/>
  <c r="L147" i="137"/>
  <c r="L146" i="137"/>
  <c r="L145" i="137"/>
  <c r="L144" i="137"/>
  <c r="L143" i="137"/>
  <c r="L142" i="137"/>
  <c r="L141" i="137"/>
  <c r="L140" i="137"/>
  <c r="L139" i="137"/>
  <c r="L138" i="137"/>
  <c r="L137" i="137"/>
  <c r="L136" i="137"/>
  <c r="L135" i="137"/>
  <c r="L134" i="137"/>
  <c r="L133" i="137"/>
  <c r="L132" i="137"/>
  <c r="L131" i="137"/>
  <c r="L130" i="137"/>
  <c r="L129" i="137"/>
  <c r="L128" i="137"/>
  <c r="L127" i="137"/>
  <c r="L126" i="137"/>
  <c r="L125" i="137"/>
  <c r="L124" i="137"/>
  <c r="L123" i="137"/>
  <c r="L122" i="137"/>
  <c r="L121" i="137"/>
  <c r="L120" i="137"/>
  <c r="L119" i="137"/>
  <c r="L118" i="137"/>
  <c r="L117" i="137"/>
  <c r="L116" i="137"/>
  <c r="L115" i="137"/>
  <c r="L114" i="137"/>
  <c r="L113" i="137"/>
  <c r="L112" i="137"/>
  <c r="L111" i="137"/>
  <c r="L110" i="137"/>
  <c r="L109" i="137"/>
  <c r="L108" i="137"/>
  <c r="L107" i="137"/>
  <c r="L106" i="137"/>
  <c r="L105" i="137"/>
  <c r="L104" i="137"/>
  <c r="L103" i="137"/>
  <c r="L102" i="137"/>
  <c r="L101" i="137"/>
  <c r="L100" i="137"/>
  <c r="L99" i="137"/>
  <c r="L98" i="137"/>
  <c r="L97" i="137"/>
  <c r="L96" i="137"/>
  <c r="L95" i="137"/>
  <c r="L94" i="137"/>
  <c r="L93" i="137"/>
  <c r="L92" i="137"/>
  <c r="L91" i="137"/>
  <c r="L90" i="137"/>
  <c r="L89" i="137"/>
  <c r="L88" i="137"/>
  <c r="L87" i="137"/>
  <c r="L86" i="137"/>
  <c r="L85" i="137"/>
  <c r="L84" i="137"/>
  <c r="L83" i="137"/>
  <c r="L82" i="137"/>
  <c r="L81" i="137"/>
  <c r="L80" i="137"/>
  <c r="L79" i="137"/>
  <c r="L78" i="137"/>
  <c r="L77" i="137"/>
  <c r="L76" i="137"/>
  <c r="L75" i="137"/>
  <c r="L74" i="137"/>
  <c r="L73" i="137"/>
  <c r="L72" i="137"/>
  <c r="L71" i="137"/>
  <c r="L70" i="137"/>
  <c r="L69" i="137"/>
  <c r="L68" i="137"/>
  <c r="L67" i="137"/>
  <c r="L66" i="137"/>
  <c r="L65" i="137"/>
  <c r="L64" i="137"/>
  <c r="L63" i="137"/>
  <c r="L62" i="137"/>
  <c r="L61" i="137"/>
  <c r="L60" i="137"/>
  <c r="L59" i="137"/>
  <c r="L58" i="137"/>
  <c r="L57" i="137"/>
  <c r="L56" i="137"/>
  <c r="L55" i="137"/>
  <c r="L54" i="137"/>
  <c r="L53" i="137"/>
  <c r="L52" i="137"/>
  <c r="L51" i="137"/>
  <c r="L50" i="137"/>
  <c r="L49" i="137"/>
  <c r="L48" i="137"/>
  <c r="L47" i="137"/>
  <c r="L46" i="137"/>
  <c r="L45" i="137"/>
  <c r="L44" i="137"/>
  <c r="L43" i="137"/>
  <c r="L42" i="137"/>
  <c r="L41" i="137"/>
  <c r="L40" i="137"/>
  <c r="L39" i="137"/>
  <c r="L38" i="137"/>
  <c r="L37" i="137"/>
  <c r="L36" i="137"/>
  <c r="L35" i="137"/>
  <c r="L34" i="137"/>
  <c r="L33" i="137"/>
  <c r="L32" i="137"/>
  <c r="L31" i="137"/>
  <c r="P30" i="137"/>
  <c r="L30" i="137"/>
  <c r="S29" i="137"/>
  <c r="L29" i="137"/>
  <c r="L28" i="137"/>
  <c r="P27" i="137"/>
  <c r="L27" i="137"/>
  <c r="C27" i="137"/>
  <c r="S26" i="137"/>
  <c r="P26" i="137"/>
  <c r="L26" i="137"/>
  <c r="F26" i="137"/>
  <c r="C26" i="137"/>
  <c r="S25" i="137"/>
  <c r="P25" i="137"/>
  <c r="L25" i="137"/>
  <c r="F25" i="137"/>
  <c r="C25" i="137"/>
  <c r="S24" i="137"/>
  <c r="P24" i="137"/>
  <c r="L24" i="137"/>
  <c r="F24" i="137"/>
  <c r="C24" i="137"/>
  <c r="S23" i="137"/>
  <c r="P23" i="137"/>
  <c r="L23" i="137"/>
  <c r="F23" i="137"/>
  <c r="C23" i="137"/>
  <c r="S22" i="137"/>
  <c r="P22" i="137"/>
  <c r="L22" i="137"/>
  <c r="F22" i="137"/>
  <c r="C22" i="137"/>
  <c r="K20" i="137"/>
  <c r="J20" i="137"/>
  <c r="L18" i="137"/>
  <c r="L17" i="137"/>
  <c r="L16" i="137"/>
  <c r="L15" i="137"/>
  <c r="L14" i="137"/>
  <c r="L13" i="137"/>
  <c r="L12" i="137"/>
  <c r="L11" i="137"/>
  <c r="L10" i="137"/>
  <c r="L9" i="137"/>
  <c r="L8" i="137"/>
  <c r="L7" i="137"/>
  <c r="L6" i="137"/>
  <c r="L5" i="137"/>
  <c r="L4" i="137"/>
  <c r="L3" i="137"/>
  <c r="K1" i="137"/>
  <c r="J1" i="137"/>
  <c r="L127" i="136"/>
  <c r="L126" i="136"/>
  <c r="L125" i="136"/>
  <c r="L124" i="136"/>
  <c r="L123" i="136"/>
  <c r="L122" i="136"/>
  <c r="L121" i="136"/>
  <c r="L120" i="136"/>
  <c r="L119" i="136"/>
  <c r="L118" i="136"/>
  <c r="L117" i="136"/>
  <c r="L116" i="136"/>
  <c r="L115" i="136"/>
  <c r="L114" i="136"/>
  <c r="L113" i="136"/>
  <c r="L112" i="136"/>
  <c r="L111" i="136"/>
  <c r="L110" i="136"/>
  <c r="L109" i="136"/>
  <c r="L108" i="136"/>
  <c r="L107" i="136"/>
  <c r="L106" i="136"/>
  <c r="L105" i="136"/>
  <c r="L104" i="136"/>
  <c r="L103" i="136"/>
  <c r="L102" i="136"/>
  <c r="L101" i="136"/>
  <c r="L100" i="136"/>
  <c r="L99" i="136"/>
  <c r="L98" i="136"/>
  <c r="L97" i="136"/>
  <c r="L96" i="136"/>
  <c r="L95" i="136"/>
  <c r="L94" i="136"/>
  <c r="L93" i="136"/>
  <c r="L92" i="136"/>
  <c r="L91" i="136"/>
  <c r="L90" i="136"/>
  <c r="L89" i="136"/>
  <c r="L88" i="136"/>
  <c r="L87" i="136"/>
  <c r="L86" i="136"/>
  <c r="L85" i="136"/>
  <c r="L84" i="136"/>
  <c r="L83" i="136"/>
  <c r="L82" i="136"/>
  <c r="L81" i="136"/>
  <c r="L80" i="136"/>
  <c r="L79" i="136"/>
  <c r="L78" i="136"/>
  <c r="L77" i="136"/>
  <c r="L76" i="136"/>
  <c r="L75" i="136"/>
  <c r="L74" i="136"/>
  <c r="L73" i="136"/>
  <c r="L72" i="136"/>
  <c r="L71" i="136"/>
  <c r="L70" i="136"/>
  <c r="L69" i="136"/>
  <c r="L68" i="136"/>
  <c r="L67" i="136"/>
  <c r="L66" i="136"/>
  <c r="L65" i="136"/>
  <c r="L64" i="136"/>
  <c r="L63" i="136"/>
  <c r="L62" i="136"/>
  <c r="L61" i="136"/>
  <c r="L60" i="136"/>
  <c r="L59" i="136"/>
  <c r="L58" i="136"/>
  <c r="L57" i="136"/>
  <c r="L56" i="136"/>
  <c r="L55" i="136"/>
  <c r="L54" i="136"/>
  <c r="L53" i="136"/>
  <c r="L52" i="136"/>
  <c r="L51" i="136"/>
  <c r="L50" i="136"/>
  <c r="L49" i="136"/>
  <c r="L48" i="136"/>
  <c r="L47" i="136"/>
  <c r="L46" i="136"/>
  <c r="L45" i="136"/>
  <c r="L44" i="136"/>
  <c r="L43" i="136"/>
  <c r="L42" i="136"/>
  <c r="L41" i="136"/>
  <c r="L40" i="136"/>
  <c r="L39" i="136"/>
  <c r="L38" i="136"/>
  <c r="L37" i="136"/>
  <c r="L36" i="136"/>
  <c r="L35" i="136"/>
  <c r="L34" i="136"/>
  <c r="L33" i="136"/>
  <c r="L32" i="136"/>
  <c r="L31" i="136"/>
  <c r="P30" i="136"/>
  <c r="L30" i="136"/>
  <c r="S29" i="136"/>
  <c r="L29" i="136"/>
  <c r="L28" i="136"/>
  <c r="P27" i="136"/>
  <c r="L27" i="136"/>
  <c r="C27" i="136"/>
  <c r="S26" i="136"/>
  <c r="P26" i="136"/>
  <c r="L26" i="136"/>
  <c r="F26" i="136"/>
  <c r="C26" i="136"/>
  <c r="S25" i="136"/>
  <c r="P25" i="136"/>
  <c r="L25" i="136"/>
  <c r="F25" i="136"/>
  <c r="C25" i="136"/>
  <c r="S24" i="136"/>
  <c r="P24" i="136"/>
  <c r="L24" i="136"/>
  <c r="F24" i="136"/>
  <c r="C24" i="136"/>
  <c r="S23" i="136"/>
  <c r="P23" i="136"/>
  <c r="L23" i="136"/>
  <c r="F23" i="136"/>
  <c r="C23" i="136"/>
  <c r="S22" i="136"/>
  <c r="S27" i="136" s="1"/>
  <c r="P22" i="136"/>
  <c r="L22" i="136"/>
  <c r="F22" i="136"/>
  <c r="C22" i="136"/>
  <c r="K20" i="136"/>
  <c r="J20" i="136"/>
  <c r="L18" i="136"/>
  <c r="L17" i="136"/>
  <c r="L16" i="136"/>
  <c r="L15" i="136"/>
  <c r="L14" i="136"/>
  <c r="L13" i="136"/>
  <c r="L12" i="136"/>
  <c r="L11" i="136"/>
  <c r="L10" i="136"/>
  <c r="L9" i="136"/>
  <c r="L8" i="136"/>
  <c r="L7" i="136"/>
  <c r="L6" i="136"/>
  <c r="L5" i="136"/>
  <c r="L4" i="136"/>
  <c r="L3" i="136"/>
  <c r="K1" i="136"/>
  <c r="J1" i="136"/>
  <c r="J1" i="134"/>
  <c r="K1" i="134"/>
  <c r="L3" i="134"/>
  <c r="L4" i="134"/>
  <c r="L5" i="134"/>
  <c r="L6" i="134"/>
  <c r="L7" i="134"/>
  <c r="L8" i="134"/>
  <c r="L9" i="134"/>
  <c r="L10" i="134"/>
  <c r="L11" i="134"/>
  <c r="L12" i="134"/>
  <c r="L13" i="134"/>
  <c r="L14" i="134"/>
  <c r="L15" i="134"/>
  <c r="L16" i="134"/>
  <c r="L17" i="134"/>
  <c r="L18" i="134"/>
  <c r="J20" i="134"/>
  <c r="K20" i="134"/>
  <c r="L22" i="134"/>
  <c r="L23" i="134"/>
  <c r="L24" i="134"/>
  <c r="L25" i="134"/>
  <c r="L26" i="134"/>
  <c r="L27" i="134"/>
  <c r="L28" i="134"/>
  <c r="L29" i="134"/>
  <c r="L30" i="134"/>
  <c r="L31" i="134"/>
  <c r="L32" i="134"/>
  <c r="L33" i="134"/>
  <c r="L34" i="134"/>
  <c r="L35" i="134"/>
  <c r="L36" i="134"/>
  <c r="L37" i="134"/>
  <c r="L38" i="134"/>
  <c r="L39" i="134"/>
  <c r="L40" i="134"/>
  <c r="L41" i="134"/>
  <c r="L42" i="134"/>
  <c r="L43" i="134"/>
  <c r="L44" i="134"/>
  <c r="L45" i="134"/>
  <c r="L46" i="134"/>
  <c r="L47" i="134"/>
  <c r="L48" i="134"/>
  <c r="L49" i="134"/>
  <c r="L50" i="134"/>
  <c r="L51" i="134"/>
  <c r="L52" i="134"/>
  <c r="L53" i="134"/>
  <c r="L54" i="134"/>
  <c r="L55" i="134"/>
  <c r="L56" i="134"/>
  <c r="L57" i="134"/>
  <c r="L58" i="134"/>
  <c r="L59" i="134"/>
  <c r="L60" i="134"/>
  <c r="L61" i="134"/>
  <c r="L62" i="134"/>
  <c r="L63" i="134"/>
  <c r="L64" i="134"/>
  <c r="L65" i="134"/>
  <c r="L66" i="134"/>
  <c r="L67" i="134"/>
  <c r="L68" i="134"/>
  <c r="L69" i="134"/>
  <c r="L70" i="134"/>
  <c r="L71" i="134"/>
  <c r="L72" i="134"/>
  <c r="L73" i="134"/>
  <c r="L74" i="134"/>
  <c r="L75" i="134"/>
  <c r="L76" i="134"/>
  <c r="L77" i="134"/>
  <c r="L78" i="134"/>
  <c r="L79" i="134"/>
  <c r="L80" i="134"/>
  <c r="L81" i="134"/>
  <c r="L82" i="134"/>
  <c r="L83" i="134"/>
  <c r="L84" i="134"/>
  <c r="L85" i="134"/>
  <c r="L86" i="134"/>
  <c r="L87" i="134"/>
  <c r="L88" i="134"/>
  <c r="L89" i="134"/>
  <c r="L90" i="134"/>
  <c r="L91" i="134"/>
  <c r="L92" i="134"/>
  <c r="L93" i="134"/>
  <c r="L94" i="134"/>
  <c r="L95" i="134"/>
  <c r="L96" i="134"/>
  <c r="L97" i="134"/>
  <c r="L98" i="134"/>
  <c r="L99" i="134"/>
  <c r="L100" i="134"/>
  <c r="L101" i="134"/>
  <c r="L102" i="134"/>
  <c r="L103" i="134"/>
  <c r="L104" i="134"/>
  <c r="L105" i="134"/>
  <c r="L106" i="134"/>
  <c r="L107" i="134"/>
  <c r="L108" i="134"/>
  <c r="L109" i="134"/>
  <c r="L110" i="134"/>
  <c r="L111" i="134"/>
  <c r="L112" i="134"/>
  <c r="L113" i="134"/>
  <c r="L114" i="134"/>
  <c r="L115" i="134"/>
  <c r="L116" i="134"/>
  <c r="L117" i="134"/>
  <c r="L118" i="134"/>
  <c r="L119" i="134"/>
  <c r="L120" i="134"/>
  <c r="L121" i="134"/>
  <c r="L122" i="134"/>
  <c r="L123" i="134"/>
  <c r="L124" i="134"/>
  <c r="L125" i="134"/>
  <c r="L126" i="134"/>
  <c r="L127" i="134"/>
  <c r="L128" i="134"/>
  <c r="L129" i="134"/>
  <c r="L130" i="134"/>
  <c r="L131" i="134"/>
  <c r="L132" i="134"/>
  <c r="L133" i="134"/>
  <c r="L134" i="134"/>
  <c r="L135" i="134"/>
  <c r="L136" i="134"/>
  <c r="F31" i="152" a="1"/>
  <c r="C30" i="143" a="1"/>
  <c r="C30" i="141" a="1"/>
  <c r="C32" i="157" a="1"/>
  <c r="F29" i="150" a="1"/>
  <c r="C32" i="154" a="1"/>
  <c r="C32" i="160" a="1"/>
  <c r="C30" i="150" a="1"/>
  <c r="F29" i="151" a="1"/>
  <c r="C30" i="145" a="1"/>
  <c r="F31" i="154" a="1"/>
  <c r="F31" i="160" a="1"/>
  <c r="F29" i="139" a="1"/>
  <c r="F29" i="140" a="1"/>
  <c r="F31" i="156" a="1"/>
  <c r="F29" i="145" a="1"/>
  <c r="F29" i="141" a="1"/>
  <c r="C30" i="148" a="1"/>
  <c r="C30" i="151" a="1"/>
  <c r="F29" i="147" a="1"/>
  <c r="F31" i="158" a="1"/>
  <c r="C32" i="152" a="1"/>
  <c r="F29" i="143" a="1"/>
  <c r="F29" i="138" a="1"/>
  <c r="F31" i="161" a="1"/>
  <c r="C30" i="139" a="1"/>
  <c r="F29" i="137" a="1"/>
  <c r="F29" i="142" a="1"/>
  <c r="C32" i="155" a="1"/>
  <c r="F31" i="157" a="1"/>
  <c r="F29" i="149" a="1"/>
  <c r="C30" i="140" a="1"/>
  <c r="C30" i="147" a="1"/>
  <c r="C30" i="137" a="1"/>
  <c r="C32" i="161" a="1"/>
  <c r="F29" i="144" a="1"/>
  <c r="C30" i="149" a="1"/>
  <c r="F29" i="146" a="1"/>
  <c r="C32" i="153" a="1"/>
  <c r="C30" i="144" a="1"/>
  <c r="C30" i="138" a="1"/>
  <c r="C30" i="146" a="1"/>
  <c r="C30" i="142" a="1"/>
  <c r="F29" i="148" a="1"/>
  <c r="F31" i="155" a="1"/>
  <c r="F31" i="159" a="1"/>
  <c r="C32" i="158" a="1"/>
  <c r="F31" i="153" a="1"/>
  <c r="C32" i="156" a="1"/>
  <c r="C32" i="159" a="1"/>
  <c r="C32" i="161" l="1"/>
  <c r="F31" i="161"/>
  <c r="S31" i="159"/>
  <c r="C32" i="160"/>
  <c r="F31" i="160"/>
  <c r="S31" i="158"/>
  <c r="P32" i="158"/>
  <c r="F31" i="159"/>
  <c r="C32" i="159"/>
  <c r="S31" i="157"/>
  <c r="S31" i="155"/>
  <c r="C32" i="158"/>
  <c r="F31" i="158"/>
  <c r="S31" i="156"/>
  <c r="C32" i="157"/>
  <c r="F31" i="157"/>
  <c r="F31" i="156"/>
  <c r="C32" i="156"/>
  <c r="S31" i="154"/>
  <c r="P32" i="154"/>
  <c r="C28" i="145"/>
  <c r="C32" i="155"/>
  <c r="F31" i="155"/>
  <c r="P32" i="153"/>
  <c r="F31" i="154"/>
  <c r="C32" i="154"/>
  <c r="P32" i="152"/>
  <c r="C32" i="153"/>
  <c r="F31" i="153"/>
  <c r="S31" i="151"/>
  <c r="F31" i="152"/>
  <c r="C32" i="152"/>
  <c r="C28" i="150"/>
  <c r="S27" i="150"/>
  <c r="P28" i="150"/>
  <c r="F29" i="151"/>
  <c r="L20" i="150"/>
  <c r="C30" i="151"/>
  <c r="L1" i="150"/>
  <c r="F27" i="150"/>
  <c r="S31" i="150" s="1"/>
  <c r="S27" i="149"/>
  <c r="P28" i="149"/>
  <c r="L20" i="149"/>
  <c r="L1" i="149"/>
  <c r="F27" i="149"/>
  <c r="C28" i="149"/>
  <c r="L1" i="148"/>
  <c r="F29" i="150"/>
  <c r="C30" i="150"/>
  <c r="P28" i="148"/>
  <c r="L20" i="148"/>
  <c r="S27" i="148"/>
  <c r="F27" i="148"/>
  <c r="C28" i="148"/>
  <c r="C30" i="149"/>
  <c r="F29" i="149"/>
  <c r="S27" i="145"/>
  <c r="P28" i="145"/>
  <c r="P32" i="145" s="1"/>
  <c r="L20" i="145"/>
  <c r="L1" i="145"/>
  <c r="F27" i="145"/>
  <c r="F29" i="148"/>
  <c r="C30" i="148"/>
  <c r="S27" i="147"/>
  <c r="P28" i="147"/>
  <c r="L20" i="147"/>
  <c r="L1" i="147"/>
  <c r="F27" i="147"/>
  <c r="C28" i="147"/>
  <c r="S27" i="146"/>
  <c r="P28" i="146"/>
  <c r="F27" i="144"/>
  <c r="C28" i="144"/>
  <c r="F29" i="147"/>
  <c r="C30" i="147"/>
  <c r="L1" i="146"/>
  <c r="L20" i="146"/>
  <c r="F27" i="146"/>
  <c r="S31" i="146" s="1"/>
  <c r="C28" i="146"/>
  <c r="F29" i="146"/>
  <c r="C30" i="146"/>
  <c r="S27" i="144"/>
  <c r="S31" i="144" s="1"/>
  <c r="P28" i="144"/>
  <c r="P32" i="144" s="1"/>
  <c r="L20" i="144"/>
  <c r="L1" i="144"/>
  <c r="F29" i="145"/>
  <c r="C30" i="145"/>
  <c r="S27" i="143"/>
  <c r="P28" i="143"/>
  <c r="L20" i="143"/>
  <c r="L1" i="143"/>
  <c r="F27" i="143"/>
  <c r="S31" i="143" s="1"/>
  <c r="C28" i="143"/>
  <c r="F29" i="144"/>
  <c r="C30" i="144"/>
  <c r="S27" i="142"/>
  <c r="P28" i="142"/>
  <c r="L20" i="142"/>
  <c r="C28" i="140"/>
  <c r="L1" i="142"/>
  <c r="F27" i="142"/>
  <c r="C28" i="142"/>
  <c r="F29" i="143"/>
  <c r="C30" i="143"/>
  <c r="S27" i="141"/>
  <c r="S31" i="141" s="1"/>
  <c r="P28" i="141"/>
  <c r="L20" i="141"/>
  <c r="L1" i="141"/>
  <c r="F27" i="141"/>
  <c r="C28" i="141"/>
  <c r="F29" i="142"/>
  <c r="C30" i="142"/>
  <c r="S27" i="140"/>
  <c r="P28" i="140"/>
  <c r="F27" i="139"/>
  <c r="L20" i="140"/>
  <c r="L1" i="140"/>
  <c r="F27" i="140"/>
  <c r="F29" i="141"/>
  <c r="C30" i="141"/>
  <c r="S27" i="139"/>
  <c r="S31" i="139" s="1"/>
  <c r="P28" i="139"/>
  <c r="L20" i="139"/>
  <c r="L1" i="138"/>
  <c r="C28" i="139"/>
  <c r="F29" i="140"/>
  <c r="C30" i="140"/>
  <c r="S27" i="138"/>
  <c r="P28" i="138"/>
  <c r="L20" i="138"/>
  <c r="P28" i="137"/>
  <c r="F27" i="138"/>
  <c r="C28" i="138"/>
  <c r="F29" i="139"/>
  <c r="C30" i="139"/>
  <c r="S27" i="137"/>
  <c r="L20" i="137"/>
  <c r="P28" i="136"/>
  <c r="L1" i="137"/>
  <c r="F27" i="137"/>
  <c r="C28" i="137"/>
  <c r="P32" i="137" s="1"/>
  <c r="F29" i="138"/>
  <c r="C30" i="138"/>
  <c r="L20" i="136"/>
  <c r="L1" i="136"/>
  <c r="F27" i="136"/>
  <c r="S31" i="136" s="1"/>
  <c r="C28" i="136"/>
  <c r="P32" i="136" s="1"/>
  <c r="F29" i="137"/>
  <c r="C30" i="137"/>
  <c r="L1" i="134"/>
  <c r="L20" i="134"/>
  <c r="L119" i="135"/>
  <c r="L118" i="135"/>
  <c r="L117" i="135"/>
  <c r="L116" i="135"/>
  <c r="L115" i="135"/>
  <c r="L114" i="135"/>
  <c r="L113" i="135"/>
  <c r="L112" i="135"/>
  <c r="L111" i="135"/>
  <c r="L110" i="135"/>
  <c r="L109" i="135"/>
  <c r="L108" i="135"/>
  <c r="L107" i="135"/>
  <c r="L106" i="135"/>
  <c r="L105" i="135"/>
  <c r="L104" i="135"/>
  <c r="L103" i="135"/>
  <c r="L102" i="135"/>
  <c r="L101" i="135"/>
  <c r="L100" i="135"/>
  <c r="L99" i="135"/>
  <c r="L98" i="135"/>
  <c r="L97" i="135"/>
  <c r="L96" i="135"/>
  <c r="L95" i="135"/>
  <c r="L94" i="135"/>
  <c r="L93" i="135"/>
  <c r="L92" i="135"/>
  <c r="L91" i="135"/>
  <c r="L90" i="135"/>
  <c r="L89" i="135"/>
  <c r="L88" i="135"/>
  <c r="L87" i="135"/>
  <c r="L86" i="135"/>
  <c r="L85" i="135"/>
  <c r="L84" i="135"/>
  <c r="L83" i="135"/>
  <c r="L82" i="135"/>
  <c r="L81" i="135"/>
  <c r="L80" i="135"/>
  <c r="L79" i="135"/>
  <c r="L78" i="135"/>
  <c r="L77" i="135"/>
  <c r="L76" i="135"/>
  <c r="L75" i="135"/>
  <c r="L74" i="135"/>
  <c r="L73" i="135"/>
  <c r="L72" i="135"/>
  <c r="L71" i="135"/>
  <c r="L70" i="135"/>
  <c r="L69" i="135"/>
  <c r="L68" i="135"/>
  <c r="L67" i="135"/>
  <c r="L66" i="135"/>
  <c r="L65" i="135"/>
  <c r="L64" i="135"/>
  <c r="L63" i="135"/>
  <c r="L62" i="135"/>
  <c r="L61" i="135"/>
  <c r="L60" i="135"/>
  <c r="L59" i="135"/>
  <c r="L58" i="135"/>
  <c r="L57" i="135"/>
  <c r="L56" i="135"/>
  <c r="L55" i="135"/>
  <c r="L54" i="135"/>
  <c r="L53" i="135"/>
  <c r="L52" i="135"/>
  <c r="L51" i="135"/>
  <c r="L50" i="135"/>
  <c r="L49" i="135"/>
  <c r="L48" i="135"/>
  <c r="L47" i="135"/>
  <c r="L46" i="135"/>
  <c r="L45" i="135"/>
  <c r="L44" i="135"/>
  <c r="L43" i="135"/>
  <c r="L42" i="135"/>
  <c r="L41" i="135"/>
  <c r="L40" i="135"/>
  <c r="L39" i="135"/>
  <c r="L38" i="135"/>
  <c r="L37" i="135"/>
  <c r="L36" i="135"/>
  <c r="L35" i="135"/>
  <c r="L34" i="135"/>
  <c r="L33" i="135"/>
  <c r="L32" i="135"/>
  <c r="L31" i="135"/>
  <c r="P30" i="135"/>
  <c r="L30" i="135"/>
  <c r="S29" i="135"/>
  <c r="L29" i="135"/>
  <c r="L28" i="135"/>
  <c r="P27" i="135"/>
  <c r="L27" i="135"/>
  <c r="C27" i="135"/>
  <c r="S26" i="135"/>
  <c r="P26" i="135"/>
  <c r="L26" i="135"/>
  <c r="F26" i="135"/>
  <c r="C26" i="135"/>
  <c r="S25" i="135"/>
  <c r="P25" i="135"/>
  <c r="L25" i="135"/>
  <c r="F25" i="135"/>
  <c r="C25" i="135"/>
  <c r="S24" i="135"/>
  <c r="P24" i="135"/>
  <c r="L24" i="135"/>
  <c r="F24" i="135"/>
  <c r="C24" i="135"/>
  <c r="S23" i="135"/>
  <c r="P23" i="135"/>
  <c r="L23" i="135"/>
  <c r="F23" i="135"/>
  <c r="C23" i="135"/>
  <c r="S22" i="135"/>
  <c r="P22" i="135"/>
  <c r="L22" i="135"/>
  <c r="F22" i="135"/>
  <c r="C22" i="135"/>
  <c r="K20" i="135"/>
  <c r="J20" i="135"/>
  <c r="L18" i="135"/>
  <c r="L17" i="135"/>
  <c r="L16" i="135"/>
  <c r="L15" i="135"/>
  <c r="L14" i="135"/>
  <c r="L13" i="135"/>
  <c r="L12" i="135"/>
  <c r="L11" i="135"/>
  <c r="L10" i="135"/>
  <c r="L9" i="135"/>
  <c r="L8" i="135"/>
  <c r="L7" i="135"/>
  <c r="L6" i="135"/>
  <c r="L5" i="135"/>
  <c r="L4" i="135"/>
  <c r="L3" i="135"/>
  <c r="K1" i="135"/>
  <c r="J1" i="135"/>
  <c r="P30" i="134"/>
  <c r="S29" i="134"/>
  <c r="P27" i="134"/>
  <c r="C27" i="134"/>
  <c r="S26" i="134"/>
  <c r="P26" i="134"/>
  <c r="F26" i="134"/>
  <c r="C26" i="134"/>
  <c r="S25" i="134"/>
  <c r="P25" i="134"/>
  <c r="F25" i="134"/>
  <c r="C25" i="134"/>
  <c r="S24" i="134"/>
  <c r="P24" i="134"/>
  <c r="F24" i="134"/>
  <c r="C24" i="134"/>
  <c r="S23" i="134"/>
  <c r="P23" i="134"/>
  <c r="F23" i="134"/>
  <c r="C23" i="134"/>
  <c r="S22" i="134"/>
  <c r="P22" i="134"/>
  <c r="F22" i="134"/>
  <c r="C22" i="134"/>
  <c r="L122" i="133"/>
  <c r="L121" i="133"/>
  <c r="L120" i="133"/>
  <c r="L119" i="133"/>
  <c r="L118" i="133"/>
  <c r="L117" i="133"/>
  <c r="L116" i="133"/>
  <c r="L115" i="133"/>
  <c r="L114" i="133"/>
  <c r="L113" i="133"/>
  <c r="L112" i="133"/>
  <c r="L111" i="133"/>
  <c r="L110" i="133"/>
  <c r="L109" i="133"/>
  <c r="L108" i="133"/>
  <c r="L107" i="133"/>
  <c r="L106" i="133"/>
  <c r="L105" i="133"/>
  <c r="L104" i="133"/>
  <c r="L103" i="133"/>
  <c r="L102" i="133"/>
  <c r="L101" i="133"/>
  <c r="L100" i="133"/>
  <c r="L99" i="133"/>
  <c r="L98" i="133"/>
  <c r="L97" i="133"/>
  <c r="L96" i="133"/>
  <c r="L95" i="133"/>
  <c r="L94" i="133"/>
  <c r="L93" i="133"/>
  <c r="L92" i="133"/>
  <c r="L91" i="133"/>
  <c r="L90" i="133"/>
  <c r="L89" i="133"/>
  <c r="L88" i="133"/>
  <c r="L87" i="133"/>
  <c r="L86" i="133"/>
  <c r="L85" i="133"/>
  <c r="L84" i="133"/>
  <c r="L83" i="133"/>
  <c r="L82" i="133"/>
  <c r="L81" i="133"/>
  <c r="L80" i="133"/>
  <c r="L79" i="133"/>
  <c r="L78" i="133"/>
  <c r="L77" i="133"/>
  <c r="L76" i="133"/>
  <c r="L75" i="133"/>
  <c r="L74" i="133"/>
  <c r="L73" i="133"/>
  <c r="L72" i="133"/>
  <c r="L71" i="133"/>
  <c r="L70" i="133"/>
  <c r="L69" i="133"/>
  <c r="L68" i="133"/>
  <c r="L67" i="133"/>
  <c r="L66" i="133"/>
  <c r="L65" i="133"/>
  <c r="L64" i="133"/>
  <c r="L63" i="133"/>
  <c r="L62" i="133"/>
  <c r="L61" i="133"/>
  <c r="L60" i="133"/>
  <c r="L59" i="133"/>
  <c r="L58" i="133"/>
  <c r="L57" i="133"/>
  <c r="L56" i="133"/>
  <c r="L55" i="133"/>
  <c r="L54" i="133"/>
  <c r="L53" i="133"/>
  <c r="L52" i="133"/>
  <c r="L51" i="133"/>
  <c r="L50" i="133"/>
  <c r="L49" i="133"/>
  <c r="L48" i="133"/>
  <c r="L47" i="133"/>
  <c r="L46" i="133"/>
  <c r="L45" i="133"/>
  <c r="L44" i="133"/>
  <c r="L43" i="133"/>
  <c r="L42" i="133"/>
  <c r="L41" i="133"/>
  <c r="L40" i="133"/>
  <c r="L39" i="133"/>
  <c r="L38" i="133"/>
  <c r="L37" i="133"/>
  <c r="L36" i="133"/>
  <c r="L35" i="133"/>
  <c r="L34" i="133"/>
  <c r="L33" i="133"/>
  <c r="L32" i="133"/>
  <c r="L31" i="133"/>
  <c r="P30" i="133"/>
  <c r="L30" i="133"/>
  <c r="S29" i="133"/>
  <c r="L29" i="133"/>
  <c r="L28" i="133"/>
  <c r="P27" i="133"/>
  <c r="L27" i="133"/>
  <c r="C27" i="133"/>
  <c r="S26" i="133"/>
  <c r="P26" i="133"/>
  <c r="L26" i="133"/>
  <c r="F26" i="133"/>
  <c r="C26" i="133"/>
  <c r="C28" i="133" s="1"/>
  <c r="S25" i="133"/>
  <c r="P25" i="133"/>
  <c r="L25" i="133"/>
  <c r="F25" i="133"/>
  <c r="C25" i="133"/>
  <c r="S24" i="133"/>
  <c r="P24" i="133"/>
  <c r="L24" i="133"/>
  <c r="F24" i="133"/>
  <c r="C24" i="133"/>
  <c r="S23" i="133"/>
  <c r="P23" i="133"/>
  <c r="L23" i="133"/>
  <c r="F23" i="133"/>
  <c r="C23" i="133"/>
  <c r="S22" i="133"/>
  <c r="P22" i="133"/>
  <c r="L22" i="133"/>
  <c r="F22" i="133"/>
  <c r="C22" i="133"/>
  <c r="K20" i="133"/>
  <c r="J20" i="133"/>
  <c r="L18" i="133"/>
  <c r="L17" i="133"/>
  <c r="L16" i="133"/>
  <c r="L15" i="133"/>
  <c r="L14" i="133"/>
  <c r="L13" i="133"/>
  <c r="L12" i="133"/>
  <c r="L11" i="133"/>
  <c r="L10" i="133"/>
  <c r="L9" i="133"/>
  <c r="L8" i="133"/>
  <c r="L7" i="133"/>
  <c r="L6" i="133"/>
  <c r="L5" i="133"/>
  <c r="L4" i="133"/>
  <c r="L3" i="133"/>
  <c r="K1" i="133"/>
  <c r="J1" i="133"/>
  <c r="L151" i="132"/>
  <c r="L150" i="132"/>
  <c r="L149" i="132"/>
  <c r="L148" i="132"/>
  <c r="L147" i="132"/>
  <c r="L146" i="132"/>
  <c r="L145" i="132"/>
  <c r="L144" i="132"/>
  <c r="L143" i="132"/>
  <c r="L142" i="132"/>
  <c r="L141" i="132"/>
  <c r="L140" i="132"/>
  <c r="L139" i="132"/>
  <c r="L138" i="132"/>
  <c r="L137" i="132"/>
  <c r="L136" i="132"/>
  <c r="L135" i="132"/>
  <c r="L134" i="132"/>
  <c r="L133" i="132"/>
  <c r="L132" i="132"/>
  <c r="L131" i="132"/>
  <c r="L130" i="132"/>
  <c r="L129" i="132"/>
  <c r="L128" i="132"/>
  <c r="L127" i="132"/>
  <c r="L126" i="132"/>
  <c r="L125" i="132"/>
  <c r="L124" i="132"/>
  <c r="L123" i="132"/>
  <c r="L122" i="132"/>
  <c r="L121" i="132"/>
  <c r="L120" i="132"/>
  <c r="L119" i="132"/>
  <c r="L118" i="132"/>
  <c r="L117" i="132"/>
  <c r="L116" i="132"/>
  <c r="L115" i="132"/>
  <c r="L114" i="132"/>
  <c r="L113" i="132"/>
  <c r="L112" i="132"/>
  <c r="L111" i="132"/>
  <c r="L110" i="132"/>
  <c r="L109" i="132"/>
  <c r="L108" i="132"/>
  <c r="L107" i="132"/>
  <c r="L106" i="132"/>
  <c r="L105" i="132"/>
  <c r="L104" i="132"/>
  <c r="L103" i="132"/>
  <c r="L102" i="132"/>
  <c r="L101" i="132"/>
  <c r="L100" i="132"/>
  <c r="L99" i="132"/>
  <c r="L98" i="132"/>
  <c r="L97" i="132"/>
  <c r="L96" i="132"/>
  <c r="L95" i="132"/>
  <c r="L94" i="132"/>
  <c r="L93" i="132"/>
  <c r="L92" i="132"/>
  <c r="L91" i="132"/>
  <c r="L90" i="132"/>
  <c r="L89" i="132"/>
  <c r="L88" i="132"/>
  <c r="L87" i="132"/>
  <c r="L86" i="132"/>
  <c r="L85" i="132"/>
  <c r="L84" i="132"/>
  <c r="L83" i="132"/>
  <c r="L82" i="132"/>
  <c r="L81" i="132"/>
  <c r="L80" i="132"/>
  <c r="L79" i="132"/>
  <c r="L78" i="132"/>
  <c r="L77" i="132"/>
  <c r="L76" i="132"/>
  <c r="L75" i="132"/>
  <c r="L74" i="132"/>
  <c r="L73" i="132"/>
  <c r="L72" i="132"/>
  <c r="L71" i="132"/>
  <c r="L70" i="132"/>
  <c r="L69" i="132"/>
  <c r="L68" i="132"/>
  <c r="L67" i="132"/>
  <c r="L66" i="132"/>
  <c r="L65" i="132"/>
  <c r="L64" i="132"/>
  <c r="L63" i="132"/>
  <c r="L62" i="132"/>
  <c r="L61" i="132"/>
  <c r="L60" i="132"/>
  <c r="L59" i="132"/>
  <c r="L58" i="132"/>
  <c r="L57" i="132"/>
  <c r="L56" i="132"/>
  <c r="L55" i="132"/>
  <c r="L54" i="132"/>
  <c r="L53" i="132"/>
  <c r="L52" i="132"/>
  <c r="L51" i="132"/>
  <c r="L50" i="132"/>
  <c r="L49" i="132"/>
  <c r="L48" i="132"/>
  <c r="L47" i="132"/>
  <c r="L46" i="132"/>
  <c r="L45" i="132"/>
  <c r="L44" i="132"/>
  <c r="L43" i="132"/>
  <c r="L42" i="132"/>
  <c r="L41" i="132"/>
  <c r="L40" i="132"/>
  <c r="L39" i="132"/>
  <c r="L38" i="132"/>
  <c r="L37" i="132"/>
  <c r="L36" i="132"/>
  <c r="L35" i="132"/>
  <c r="L34" i="132"/>
  <c r="L33" i="132"/>
  <c r="L32" i="132"/>
  <c r="L31" i="132"/>
  <c r="P30" i="132"/>
  <c r="L30" i="132"/>
  <c r="S29" i="132"/>
  <c r="L29" i="132"/>
  <c r="L28" i="132"/>
  <c r="P27" i="132"/>
  <c r="L27" i="132"/>
  <c r="C27" i="132"/>
  <c r="S26" i="132"/>
  <c r="P26" i="132"/>
  <c r="L26" i="132"/>
  <c r="F26" i="132"/>
  <c r="C26" i="132"/>
  <c r="S25" i="132"/>
  <c r="P25" i="132"/>
  <c r="L25" i="132"/>
  <c r="F25" i="132"/>
  <c r="C25" i="132"/>
  <c r="S24" i="132"/>
  <c r="P24" i="132"/>
  <c r="L24" i="132"/>
  <c r="F24" i="132"/>
  <c r="C24" i="132"/>
  <c r="S23" i="132"/>
  <c r="P23" i="132"/>
  <c r="L23" i="132"/>
  <c r="F23" i="132"/>
  <c r="C23" i="132"/>
  <c r="S22" i="132"/>
  <c r="P22" i="132"/>
  <c r="L22" i="132"/>
  <c r="F22" i="132"/>
  <c r="C22" i="132"/>
  <c r="K20" i="132"/>
  <c r="J20" i="132"/>
  <c r="L18" i="132"/>
  <c r="L17" i="132"/>
  <c r="L16" i="132"/>
  <c r="L15" i="132"/>
  <c r="L14" i="132"/>
  <c r="L13" i="132"/>
  <c r="L12" i="132"/>
  <c r="L11" i="132"/>
  <c r="L10" i="132"/>
  <c r="L9" i="132"/>
  <c r="L8" i="132"/>
  <c r="L7" i="132"/>
  <c r="L6" i="132"/>
  <c r="L5" i="132"/>
  <c r="L4" i="132"/>
  <c r="L3" i="132"/>
  <c r="K1" i="132"/>
  <c r="J1" i="132"/>
  <c r="L132" i="131"/>
  <c r="L131" i="131"/>
  <c r="L130" i="131"/>
  <c r="L129" i="131"/>
  <c r="L128" i="131"/>
  <c r="L127" i="131"/>
  <c r="L126" i="131"/>
  <c r="L125" i="131"/>
  <c r="L124" i="131"/>
  <c r="L123" i="131"/>
  <c r="L122" i="131"/>
  <c r="L121" i="131"/>
  <c r="L120" i="131"/>
  <c r="L119" i="131"/>
  <c r="L118" i="131"/>
  <c r="L117" i="131"/>
  <c r="L116" i="131"/>
  <c r="L115" i="131"/>
  <c r="L114" i="131"/>
  <c r="L113" i="131"/>
  <c r="L112" i="131"/>
  <c r="L111" i="131"/>
  <c r="L110" i="131"/>
  <c r="L109" i="131"/>
  <c r="L108" i="131"/>
  <c r="L107" i="131"/>
  <c r="L106" i="131"/>
  <c r="L105" i="131"/>
  <c r="L104" i="131"/>
  <c r="L103" i="131"/>
  <c r="L102" i="131"/>
  <c r="L101" i="131"/>
  <c r="L100" i="131"/>
  <c r="L99" i="131"/>
  <c r="L98" i="131"/>
  <c r="L97" i="131"/>
  <c r="L96" i="131"/>
  <c r="L95" i="131"/>
  <c r="L94" i="131"/>
  <c r="L93" i="131"/>
  <c r="L92" i="131"/>
  <c r="L91" i="131"/>
  <c r="L90" i="131"/>
  <c r="L89" i="131"/>
  <c r="L88" i="131"/>
  <c r="L87" i="131"/>
  <c r="L86" i="131"/>
  <c r="L85" i="131"/>
  <c r="L84" i="131"/>
  <c r="L83" i="131"/>
  <c r="L82" i="131"/>
  <c r="L81" i="131"/>
  <c r="L80" i="131"/>
  <c r="L79" i="131"/>
  <c r="L78" i="131"/>
  <c r="L77" i="131"/>
  <c r="L76" i="131"/>
  <c r="L75" i="131"/>
  <c r="L74" i="131"/>
  <c r="L73" i="131"/>
  <c r="L72" i="131"/>
  <c r="L71" i="131"/>
  <c r="L70" i="131"/>
  <c r="L69" i="131"/>
  <c r="L68" i="131"/>
  <c r="L67" i="131"/>
  <c r="L66" i="131"/>
  <c r="L65" i="131"/>
  <c r="L64" i="131"/>
  <c r="L63" i="131"/>
  <c r="L62" i="131"/>
  <c r="L61" i="131"/>
  <c r="L60" i="131"/>
  <c r="L59" i="131"/>
  <c r="L58" i="131"/>
  <c r="L57" i="131"/>
  <c r="L56" i="131"/>
  <c r="L55" i="131"/>
  <c r="L54" i="131"/>
  <c r="L53" i="131"/>
  <c r="L52" i="131"/>
  <c r="L51" i="131"/>
  <c r="L50" i="131"/>
  <c r="L49" i="131"/>
  <c r="L48" i="131"/>
  <c r="L47" i="131"/>
  <c r="L46" i="131"/>
  <c r="L45" i="131"/>
  <c r="L44" i="131"/>
  <c r="L43" i="131"/>
  <c r="L42" i="131"/>
  <c r="L41" i="131"/>
  <c r="L40" i="131"/>
  <c r="L39" i="131"/>
  <c r="L38" i="131"/>
  <c r="L37" i="131"/>
  <c r="L36" i="131"/>
  <c r="L35" i="131"/>
  <c r="L34" i="131"/>
  <c r="L33" i="131"/>
  <c r="L32" i="131"/>
  <c r="L31" i="131"/>
  <c r="P30" i="131"/>
  <c r="L30" i="131"/>
  <c r="S29" i="131"/>
  <c r="L29" i="131"/>
  <c r="L28" i="131"/>
  <c r="P27" i="131"/>
  <c r="L27" i="131"/>
  <c r="C27" i="131"/>
  <c r="S26" i="131"/>
  <c r="P26" i="131"/>
  <c r="L26" i="131"/>
  <c r="F26" i="131"/>
  <c r="C26" i="131"/>
  <c r="S25" i="131"/>
  <c r="P25" i="131"/>
  <c r="L25" i="131"/>
  <c r="F25" i="131"/>
  <c r="C25" i="131"/>
  <c r="S24" i="131"/>
  <c r="P24" i="131"/>
  <c r="L24" i="131"/>
  <c r="F24" i="131"/>
  <c r="C24" i="131"/>
  <c r="S23" i="131"/>
  <c r="P23" i="131"/>
  <c r="L23" i="131"/>
  <c r="F23" i="131"/>
  <c r="C23" i="131"/>
  <c r="S22" i="131"/>
  <c r="P22" i="131"/>
  <c r="L22" i="131"/>
  <c r="F22" i="131"/>
  <c r="C22" i="131"/>
  <c r="K20" i="131"/>
  <c r="J20" i="131"/>
  <c r="L18" i="131"/>
  <c r="L17" i="131"/>
  <c r="L16" i="131"/>
  <c r="L15" i="131"/>
  <c r="L14" i="131"/>
  <c r="L13" i="131"/>
  <c r="L12" i="131"/>
  <c r="L11" i="131"/>
  <c r="L10" i="131"/>
  <c r="L9" i="131"/>
  <c r="L8" i="131"/>
  <c r="L7" i="131"/>
  <c r="L6" i="131"/>
  <c r="L5" i="131"/>
  <c r="L4" i="131"/>
  <c r="L3" i="131"/>
  <c r="K1" i="131"/>
  <c r="J1" i="131"/>
  <c r="L135" i="130"/>
  <c r="L134" i="130"/>
  <c r="L133" i="130"/>
  <c r="L132" i="130"/>
  <c r="L131" i="130"/>
  <c r="L130" i="130"/>
  <c r="L129" i="130"/>
  <c r="L128" i="130"/>
  <c r="L127" i="130"/>
  <c r="L126" i="130"/>
  <c r="L125" i="130"/>
  <c r="L124" i="130"/>
  <c r="L123" i="130"/>
  <c r="L122" i="130"/>
  <c r="L121" i="130"/>
  <c r="L120" i="130"/>
  <c r="L119" i="130"/>
  <c r="L118" i="130"/>
  <c r="L117" i="130"/>
  <c r="L116" i="130"/>
  <c r="L115" i="130"/>
  <c r="L114" i="130"/>
  <c r="L113" i="130"/>
  <c r="L112" i="130"/>
  <c r="L111" i="130"/>
  <c r="L110" i="130"/>
  <c r="L109" i="130"/>
  <c r="L108" i="130"/>
  <c r="L107" i="130"/>
  <c r="L106" i="130"/>
  <c r="L105" i="130"/>
  <c r="L104" i="130"/>
  <c r="L103" i="130"/>
  <c r="L102" i="130"/>
  <c r="L101" i="130"/>
  <c r="L100" i="130"/>
  <c r="L99" i="130"/>
  <c r="L98" i="130"/>
  <c r="L97" i="130"/>
  <c r="L96" i="130"/>
  <c r="L95" i="130"/>
  <c r="L94" i="130"/>
  <c r="L93" i="130"/>
  <c r="L92" i="130"/>
  <c r="L91" i="130"/>
  <c r="L90" i="130"/>
  <c r="L89" i="130"/>
  <c r="L88" i="130"/>
  <c r="L87" i="130"/>
  <c r="L86" i="130"/>
  <c r="L85" i="130"/>
  <c r="L84" i="130"/>
  <c r="L83" i="130"/>
  <c r="L82" i="130"/>
  <c r="L81" i="130"/>
  <c r="L80" i="130"/>
  <c r="L79" i="130"/>
  <c r="L78" i="130"/>
  <c r="L77" i="130"/>
  <c r="L76" i="130"/>
  <c r="L75" i="130"/>
  <c r="L74" i="130"/>
  <c r="L73" i="130"/>
  <c r="L72" i="130"/>
  <c r="L71" i="130"/>
  <c r="L70" i="130"/>
  <c r="L69" i="130"/>
  <c r="L68" i="130"/>
  <c r="L67" i="130"/>
  <c r="L66" i="130"/>
  <c r="L65" i="130"/>
  <c r="L64" i="130"/>
  <c r="L63" i="130"/>
  <c r="L62" i="130"/>
  <c r="L61" i="130"/>
  <c r="L60" i="130"/>
  <c r="L59" i="130"/>
  <c r="L58" i="130"/>
  <c r="L57" i="130"/>
  <c r="L56" i="130"/>
  <c r="L55" i="130"/>
  <c r="L54" i="130"/>
  <c r="L53" i="130"/>
  <c r="L52" i="130"/>
  <c r="L51" i="130"/>
  <c r="L50" i="130"/>
  <c r="L49" i="130"/>
  <c r="L48" i="130"/>
  <c r="L47" i="130"/>
  <c r="L46" i="130"/>
  <c r="L45" i="130"/>
  <c r="L44" i="130"/>
  <c r="L43" i="130"/>
  <c r="L42" i="130"/>
  <c r="L41" i="130"/>
  <c r="L40" i="130"/>
  <c r="L39" i="130"/>
  <c r="L38" i="130"/>
  <c r="L37" i="130"/>
  <c r="L36" i="130"/>
  <c r="L35" i="130"/>
  <c r="L34" i="130"/>
  <c r="L33" i="130"/>
  <c r="L32" i="130"/>
  <c r="L31" i="130"/>
  <c r="P30" i="130"/>
  <c r="L30" i="130"/>
  <c r="S29" i="130"/>
  <c r="L29" i="130"/>
  <c r="L28" i="130"/>
  <c r="P27" i="130"/>
  <c r="L27" i="130"/>
  <c r="C27" i="130"/>
  <c r="S26" i="130"/>
  <c r="P26" i="130"/>
  <c r="L26" i="130"/>
  <c r="F26" i="130"/>
  <c r="C26" i="130"/>
  <c r="S25" i="130"/>
  <c r="P25" i="130"/>
  <c r="L25" i="130"/>
  <c r="F25" i="130"/>
  <c r="C25" i="130"/>
  <c r="S24" i="130"/>
  <c r="P24" i="130"/>
  <c r="L24" i="130"/>
  <c r="F24" i="130"/>
  <c r="C24" i="130"/>
  <c r="S23" i="130"/>
  <c r="P23" i="130"/>
  <c r="L23" i="130"/>
  <c r="F23" i="130"/>
  <c r="C23" i="130"/>
  <c r="S22" i="130"/>
  <c r="P22" i="130"/>
  <c r="L22" i="130"/>
  <c r="F22" i="130"/>
  <c r="C22" i="130"/>
  <c r="K20" i="130"/>
  <c r="J20" i="130"/>
  <c r="L18" i="130"/>
  <c r="L17" i="130"/>
  <c r="L16" i="130"/>
  <c r="L15" i="130"/>
  <c r="L14" i="130"/>
  <c r="L13" i="130"/>
  <c r="L12" i="130"/>
  <c r="L11" i="130"/>
  <c r="L10" i="130"/>
  <c r="L9" i="130"/>
  <c r="L8" i="130"/>
  <c r="L7" i="130"/>
  <c r="L6" i="130"/>
  <c r="L5" i="130"/>
  <c r="L4" i="130"/>
  <c r="L3" i="130"/>
  <c r="K1" i="130"/>
  <c r="J1" i="130"/>
  <c r="L151" i="129"/>
  <c r="L150" i="129"/>
  <c r="L149" i="129"/>
  <c r="L148" i="129"/>
  <c r="L147" i="129"/>
  <c r="L146" i="129"/>
  <c r="L145" i="129"/>
  <c r="L144" i="129"/>
  <c r="L143" i="129"/>
  <c r="L142" i="129"/>
  <c r="L141" i="129"/>
  <c r="L140" i="129"/>
  <c r="L139" i="129"/>
  <c r="L138" i="129"/>
  <c r="L137" i="129"/>
  <c r="L136" i="129"/>
  <c r="L135" i="129"/>
  <c r="L134" i="129"/>
  <c r="L133" i="129"/>
  <c r="L132" i="129"/>
  <c r="L131" i="129"/>
  <c r="L130" i="129"/>
  <c r="L129" i="129"/>
  <c r="L128" i="129"/>
  <c r="L127" i="129"/>
  <c r="L126" i="129"/>
  <c r="L125" i="129"/>
  <c r="L124" i="129"/>
  <c r="L123" i="129"/>
  <c r="L122" i="129"/>
  <c r="L121" i="129"/>
  <c r="L120" i="129"/>
  <c r="L119" i="129"/>
  <c r="L118" i="129"/>
  <c r="L117" i="129"/>
  <c r="L116" i="129"/>
  <c r="L115" i="129"/>
  <c r="L114" i="129"/>
  <c r="L113" i="129"/>
  <c r="L112" i="129"/>
  <c r="L111" i="129"/>
  <c r="L110" i="129"/>
  <c r="L109" i="129"/>
  <c r="L108" i="129"/>
  <c r="L107" i="129"/>
  <c r="L106" i="129"/>
  <c r="L105" i="129"/>
  <c r="L104" i="129"/>
  <c r="L103" i="129"/>
  <c r="L102" i="129"/>
  <c r="L101" i="129"/>
  <c r="L100" i="129"/>
  <c r="L99" i="129"/>
  <c r="L98" i="129"/>
  <c r="L97" i="129"/>
  <c r="L96" i="129"/>
  <c r="L95" i="129"/>
  <c r="L94" i="129"/>
  <c r="L93" i="129"/>
  <c r="L92" i="129"/>
  <c r="L91" i="129"/>
  <c r="L90" i="129"/>
  <c r="L89" i="129"/>
  <c r="L88" i="129"/>
  <c r="L87" i="129"/>
  <c r="L86" i="129"/>
  <c r="L85" i="129"/>
  <c r="L84" i="129"/>
  <c r="L83" i="129"/>
  <c r="L82" i="129"/>
  <c r="L81" i="129"/>
  <c r="L80" i="129"/>
  <c r="L79" i="129"/>
  <c r="L78" i="129"/>
  <c r="L77" i="129"/>
  <c r="L76" i="129"/>
  <c r="L75" i="129"/>
  <c r="L74" i="129"/>
  <c r="L73" i="129"/>
  <c r="L72" i="129"/>
  <c r="L71" i="129"/>
  <c r="L70" i="129"/>
  <c r="L69" i="129"/>
  <c r="L68" i="129"/>
  <c r="L67" i="129"/>
  <c r="L66" i="129"/>
  <c r="L65" i="129"/>
  <c r="L64" i="129"/>
  <c r="L63" i="129"/>
  <c r="L62" i="129"/>
  <c r="L61" i="129"/>
  <c r="L60" i="129"/>
  <c r="L59" i="129"/>
  <c r="L58" i="129"/>
  <c r="L57" i="129"/>
  <c r="L56" i="129"/>
  <c r="L55" i="129"/>
  <c r="L54" i="129"/>
  <c r="L53" i="129"/>
  <c r="L52" i="129"/>
  <c r="L51" i="129"/>
  <c r="L50" i="129"/>
  <c r="L49" i="129"/>
  <c r="L48" i="129"/>
  <c r="L47" i="129"/>
  <c r="L46" i="129"/>
  <c r="L45" i="129"/>
  <c r="L44" i="129"/>
  <c r="L43" i="129"/>
  <c r="L42" i="129"/>
  <c r="L41" i="129"/>
  <c r="L40" i="129"/>
  <c r="L39" i="129"/>
  <c r="L38" i="129"/>
  <c r="L37" i="129"/>
  <c r="L36" i="129"/>
  <c r="L35" i="129"/>
  <c r="L34" i="129"/>
  <c r="L33" i="129"/>
  <c r="L32" i="129"/>
  <c r="L31" i="129"/>
  <c r="P30" i="129"/>
  <c r="L30" i="129"/>
  <c r="S29" i="129"/>
  <c r="L29" i="129"/>
  <c r="L28" i="129"/>
  <c r="P27" i="129"/>
  <c r="L27" i="129"/>
  <c r="C27" i="129"/>
  <c r="S26" i="129"/>
  <c r="P26" i="129"/>
  <c r="L26" i="129"/>
  <c r="F26" i="129"/>
  <c r="C26" i="129"/>
  <c r="S25" i="129"/>
  <c r="P25" i="129"/>
  <c r="L25" i="129"/>
  <c r="F25" i="129"/>
  <c r="C25" i="129"/>
  <c r="S24" i="129"/>
  <c r="P24" i="129"/>
  <c r="L24" i="129"/>
  <c r="F24" i="129"/>
  <c r="C24" i="129"/>
  <c r="S23" i="129"/>
  <c r="P23" i="129"/>
  <c r="L23" i="129"/>
  <c r="F23" i="129"/>
  <c r="C23" i="129"/>
  <c r="S22" i="129"/>
  <c r="P22" i="129"/>
  <c r="L22" i="129"/>
  <c r="F22" i="129"/>
  <c r="C22" i="129"/>
  <c r="K20" i="129"/>
  <c r="J20" i="129"/>
  <c r="L18" i="129"/>
  <c r="L17" i="129"/>
  <c r="L16" i="129"/>
  <c r="L15" i="129"/>
  <c r="L14" i="129"/>
  <c r="L13" i="129"/>
  <c r="L12" i="129"/>
  <c r="L11" i="129"/>
  <c r="L10" i="129"/>
  <c r="L9" i="129"/>
  <c r="L8" i="129"/>
  <c r="L7" i="129"/>
  <c r="L6" i="129"/>
  <c r="L5" i="129"/>
  <c r="L4" i="129"/>
  <c r="L3" i="129"/>
  <c r="K1" i="129"/>
  <c r="J1" i="129"/>
  <c r="L153" i="128"/>
  <c r="L152" i="128"/>
  <c r="L151" i="128"/>
  <c r="L150" i="128"/>
  <c r="L149" i="128"/>
  <c r="L148" i="128"/>
  <c r="L147" i="128"/>
  <c r="L146" i="128"/>
  <c r="L145" i="128"/>
  <c r="L144" i="128"/>
  <c r="L143" i="128"/>
  <c r="L142" i="128"/>
  <c r="L141" i="128"/>
  <c r="L140" i="128"/>
  <c r="L139" i="128"/>
  <c r="L138" i="128"/>
  <c r="L137" i="128"/>
  <c r="L136" i="128"/>
  <c r="L135" i="128"/>
  <c r="L134" i="128"/>
  <c r="L133" i="128"/>
  <c r="L132" i="128"/>
  <c r="L131" i="128"/>
  <c r="L130" i="128"/>
  <c r="L129" i="128"/>
  <c r="L128" i="128"/>
  <c r="L127" i="128"/>
  <c r="L126" i="128"/>
  <c r="L125" i="128"/>
  <c r="L124" i="128"/>
  <c r="L123" i="128"/>
  <c r="L122" i="128"/>
  <c r="L121" i="128"/>
  <c r="L120" i="128"/>
  <c r="L119" i="128"/>
  <c r="L118" i="128"/>
  <c r="L117" i="128"/>
  <c r="L116" i="128"/>
  <c r="L115" i="128"/>
  <c r="L114" i="128"/>
  <c r="L113" i="128"/>
  <c r="L112" i="128"/>
  <c r="L111" i="128"/>
  <c r="L110" i="128"/>
  <c r="L109" i="128"/>
  <c r="L108" i="128"/>
  <c r="L107" i="128"/>
  <c r="L106" i="128"/>
  <c r="L105" i="128"/>
  <c r="L104" i="128"/>
  <c r="L103" i="128"/>
  <c r="L102" i="128"/>
  <c r="L101" i="128"/>
  <c r="L100" i="128"/>
  <c r="L99" i="128"/>
  <c r="L98" i="128"/>
  <c r="L97" i="128"/>
  <c r="L96" i="128"/>
  <c r="L95" i="128"/>
  <c r="L94" i="128"/>
  <c r="L93" i="128"/>
  <c r="L92" i="128"/>
  <c r="L91" i="128"/>
  <c r="L90" i="128"/>
  <c r="L89" i="128"/>
  <c r="L88" i="128"/>
  <c r="L87" i="128"/>
  <c r="L86" i="128"/>
  <c r="L85" i="128"/>
  <c r="L84" i="128"/>
  <c r="L83" i="128"/>
  <c r="L82" i="128"/>
  <c r="L81" i="128"/>
  <c r="L80" i="128"/>
  <c r="L79" i="128"/>
  <c r="L78" i="128"/>
  <c r="L77" i="128"/>
  <c r="L76" i="128"/>
  <c r="L75" i="128"/>
  <c r="L74" i="128"/>
  <c r="L73" i="128"/>
  <c r="L72" i="128"/>
  <c r="L71" i="128"/>
  <c r="L70" i="128"/>
  <c r="L69" i="128"/>
  <c r="L68" i="128"/>
  <c r="L67" i="128"/>
  <c r="L66" i="128"/>
  <c r="L65" i="128"/>
  <c r="L64" i="128"/>
  <c r="L63" i="128"/>
  <c r="L62" i="128"/>
  <c r="L61" i="128"/>
  <c r="L60" i="128"/>
  <c r="L59" i="128"/>
  <c r="L58" i="128"/>
  <c r="L57" i="128"/>
  <c r="L56" i="128"/>
  <c r="L55" i="128"/>
  <c r="L54" i="128"/>
  <c r="L53" i="128"/>
  <c r="L52" i="128"/>
  <c r="L51" i="128"/>
  <c r="L50" i="128"/>
  <c r="L49" i="128"/>
  <c r="L48" i="128"/>
  <c r="L47" i="128"/>
  <c r="L46" i="128"/>
  <c r="L45" i="128"/>
  <c r="L44" i="128"/>
  <c r="L43" i="128"/>
  <c r="L42" i="128"/>
  <c r="L41" i="128"/>
  <c r="L40" i="128"/>
  <c r="L39" i="128"/>
  <c r="L38" i="128"/>
  <c r="L37" i="128"/>
  <c r="L36" i="128"/>
  <c r="L35" i="128"/>
  <c r="L34" i="128"/>
  <c r="L33" i="128"/>
  <c r="L32" i="128"/>
  <c r="L31" i="128"/>
  <c r="P30" i="128"/>
  <c r="L30" i="128"/>
  <c r="S29" i="128"/>
  <c r="L29" i="128"/>
  <c r="L28" i="128"/>
  <c r="P27" i="128"/>
  <c r="L27" i="128"/>
  <c r="C27" i="128"/>
  <c r="S26" i="128"/>
  <c r="P26" i="128"/>
  <c r="L26" i="128"/>
  <c r="F26" i="128"/>
  <c r="C26" i="128"/>
  <c r="S25" i="128"/>
  <c r="P25" i="128"/>
  <c r="L25" i="128"/>
  <c r="F25" i="128"/>
  <c r="C25" i="128"/>
  <c r="S24" i="128"/>
  <c r="P24" i="128"/>
  <c r="L24" i="128"/>
  <c r="F24" i="128"/>
  <c r="C24" i="128"/>
  <c r="S23" i="128"/>
  <c r="P23" i="128"/>
  <c r="L23" i="128"/>
  <c r="F23" i="128"/>
  <c r="C23" i="128"/>
  <c r="S22" i="128"/>
  <c r="P22" i="128"/>
  <c r="L22" i="128"/>
  <c r="F22" i="128"/>
  <c r="C22" i="128"/>
  <c r="K20" i="128"/>
  <c r="J20" i="128"/>
  <c r="L18" i="128"/>
  <c r="L17" i="128"/>
  <c r="L16" i="128"/>
  <c r="L15" i="128"/>
  <c r="L14" i="128"/>
  <c r="L13" i="128"/>
  <c r="L12" i="128"/>
  <c r="L11" i="128"/>
  <c r="L10" i="128"/>
  <c r="L9" i="128"/>
  <c r="L8" i="128"/>
  <c r="L7" i="128"/>
  <c r="L6" i="128"/>
  <c r="L5" i="128"/>
  <c r="L4" i="128"/>
  <c r="L3" i="128"/>
  <c r="K1" i="128"/>
  <c r="J1" i="128"/>
  <c r="L131" i="127"/>
  <c r="L130" i="127"/>
  <c r="L129" i="127"/>
  <c r="L128" i="127"/>
  <c r="L127" i="127"/>
  <c r="L126" i="127"/>
  <c r="L125" i="127"/>
  <c r="L124" i="127"/>
  <c r="L123" i="127"/>
  <c r="L122" i="127"/>
  <c r="L121" i="127"/>
  <c r="L120" i="127"/>
  <c r="L119" i="127"/>
  <c r="L118" i="127"/>
  <c r="L117" i="127"/>
  <c r="L116" i="127"/>
  <c r="L115" i="127"/>
  <c r="L114" i="127"/>
  <c r="L113" i="127"/>
  <c r="L112" i="127"/>
  <c r="L111" i="127"/>
  <c r="L110" i="127"/>
  <c r="L109" i="127"/>
  <c r="L108" i="127"/>
  <c r="L107" i="127"/>
  <c r="L106" i="127"/>
  <c r="L105" i="127"/>
  <c r="L104" i="127"/>
  <c r="L103" i="127"/>
  <c r="L102" i="127"/>
  <c r="L101" i="127"/>
  <c r="L100" i="127"/>
  <c r="L99" i="127"/>
  <c r="L98" i="127"/>
  <c r="L97" i="127"/>
  <c r="L96" i="127"/>
  <c r="L95" i="127"/>
  <c r="L94" i="127"/>
  <c r="L93" i="127"/>
  <c r="L92" i="127"/>
  <c r="L91" i="127"/>
  <c r="L90" i="127"/>
  <c r="L89" i="127"/>
  <c r="L88" i="127"/>
  <c r="L87" i="127"/>
  <c r="L86" i="127"/>
  <c r="L85" i="127"/>
  <c r="L84" i="127"/>
  <c r="L83" i="127"/>
  <c r="L82" i="127"/>
  <c r="L81" i="127"/>
  <c r="L80" i="127"/>
  <c r="L79" i="127"/>
  <c r="L78" i="127"/>
  <c r="L77" i="127"/>
  <c r="L76" i="127"/>
  <c r="L75" i="127"/>
  <c r="L74" i="127"/>
  <c r="L73" i="127"/>
  <c r="L72" i="127"/>
  <c r="L71" i="127"/>
  <c r="L70" i="127"/>
  <c r="L69" i="127"/>
  <c r="L68" i="127"/>
  <c r="L67" i="127"/>
  <c r="L66" i="127"/>
  <c r="L65" i="127"/>
  <c r="L64" i="127"/>
  <c r="L63" i="127"/>
  <c r="L62" i="127"/>
  <c r="L61" i="127"/>
  <c r="L60" i="127"/>
  <c r="L59" i="127"/>
  <c r="L58" i="127"/>
  <c r="L57" i="127"/>
  <c r="L56" i="127"/>
  <c r="L55" i="127"/>
  <c r="L54" i="127"/>
  <c r="L53" i="127"/>
  <c r="L52" i="127"/>
  <c r="L51" i="127"/>
  <c r="L50" i="127"/>
  <c r="L49" i="127"/>
  <c r="L48" i="127"/>
  <c r="L47" i="127"/>
  <c r="L46" i="127"/>
  <c r="L45" i="127"/>
  <c r="L44" i="127"/>
  <c r="L43" i="127"/>
  <c r="L42" i="127"/>
  <c r="L41" i="127"/>
  <c r="L40" i="127"/>
  <c r="L39" i="127"/>
  <c r="L38" i="127"/>
  <c r="L37" i="127"/>
  <c r="L36" i="127"/>
  <c r="L35" i="127"/>
  <c r="L34" i="127"/>
  <c r="L33" i="127"/>
  <c r="L32" i="127"/>
  <c r="L31" i="127"/>
  <c r="P30" i="127"/>
  <c r="L30" i="127"/>
  <c r="S29" i="127"/>
  <c r="L29" i="127"/>
  <c r="L28" i="127"/>
  <c r="P27" i="127"/>
  <c r="L27" i="127"/>
  <c r="C27" i="127"/>
  <c r="S26" i="127"/>
  <c r="P26" i="127"/>
  <c r="L26" i="127"/>
  <c r="F26" i="127"/>
  <c r="C26" i="127"/>
  <c r="S25" i="127"/>
  <c r="P25" i="127"/>
  <c r="L25" i="127"/>
  <c r="F25" i="127"/>
  <c r="C25" i="127"/>
  <c r="S24" i="127"/>
  <c r="P24" i="127"/>
  <c r="L24" i="127"/>
  <c r="F24" i="127"/>
  <c r="C24" i="127"/>
  <c r="S23" i="127"/>
  <c r="P23" i="127"/>
  <c r="L23" i="127"/>
  <c r="F23" i="127"/>
  <c r="C23" i="127"/>
  <c r="S22" i="127"/>
  <c r="P22" i="127"/>
  <c r="L22" i="127"/>
  <c r="F22" i="127"/>
  <c r="C22" i="127"/>
  <c r="K20" i="127"/>
  <c r="J20" i="127"/>
  <c r="L18" i="127"/>
  <c r="L17" i="127"/>
  <c r="L16" i="127"/>
  <c r="L15" i="127"/>
  <c r="L14" i="127"/>
  <c r="L13" i="127"/>
  <c r="L12" i="127"/>
  <c r="L11" i="127"/>
  <c r="L10" i="127"/>
  <c r="L9" i="127"/>
  <c r="L8" i="127"/>
  <c r="L7" i="127"/>
  <c r="L6" i="127"/>
  <c r="L5" i="127"/>
  <c r="L4" i="127"/>
  <c r="L3" i="127"/>
  <c r="K1" i="127"/>
  <c r="J1" i="127"/>
  <c r="L140" i="126"/>
  <c r="L139" i="126"/>
  <c r="L138" i="126"/>
  <c r="L137" i="126"/>
  <c r="L136" i="126"/>
  <c r="L135" i="126"/>
  <c r="L134" i="126"/>
  <c r="L133" i="126"/>
  <c r="L132" i="126"/>
  <c r="L131" i="126"/>
  <c r="L130" i="126"/>
  <c r="L129" i="126"/>
  <c r="L128" i="126"/>
  <c r="L127" i="126"/>
  <c r="L126" i="126"/>
  <c r="L125" i="126"/>
  <c r="L124" i="126"/>
  <c r="L123" i="126"/>
  <c r="L122" i="126"/>
  <c r="L121" i="126"/>
  <c r="L120" i="126"/>
  <c r="L119" i="126"/>
  <c r="L118" i="126"/>
  <c r="L117" i="126"/>
  <c r="L116" i="126"/>
  <c r="L115" i="126"/>
  <c r="L114" i="126"/>
  <c r="L113" i="126"/>
  <c r="L112" i="126"/>
  <c r="L111" i="126"/>
  <c r="L110" i="126"/>
  <c r="L109" i="126"/>
  <c r="L108" i="126"/>
  <c r="L107" i="126"/>
  <c r="L106" i="126"/>
  <c r="L105" i="126"/>
  <c r="L104" i="126"/>
  <c r="L103" i="126"/>
  <c r="L102" i="126"/>
  <c r="L101" i="126"/>
  <c r="L100" i="126"/>
  <c r="L99" i="126"/>
  <c r="L98" i="126"/>
  <c r="L97" i="126"/>
  <c r="L96" i="126"/>
  <c r="L95" i="126"/>
  <c r="L94" i="126"/>
  <c r="L93" i="126"/>
  <c r="L92" i="126"/>
  <c r="L91" i="126"/>
  <c r="L90" i="126"/>
  <c r="L89" i="126"/>
  <c r="L88" i="126"/>
  <c r="L87" i="126"/>
  <c r="L86" i="126"/>
  <c r="L85" i="126"/>
  <c r="L84" i="126"/>
  <c r="L83" i="126"/>
  <c r="L82" i="126"/>
  <c r="L81" i="126"/>
  <c r="L80" i="126"/>
  <c r="L79" i="126"/>
  <c r="L78" i="126"/>
  <c r="L77" i="126"/>
  <c r="L76" i="126"/>
  <c r="L75" i="126"/>
  <c r="L74" i="126"/>
  <c r="L73" i="126"/>
  <c r="L72" i="126"/>
  <c r="L71" i="126"/>
  <c r="L70" i="126"/>
  <c r="L69" i="126"/>
  <c r="L68" i="126"/>
  <c r="L67" i="126"/>
  <c r="L66" i="126"/>
  <c r="L65" i="126"/>
  <c r="L64" i="126"/>
  <c r="L63" i="126"/>
  <c r="L62" i="126"/>
  <c r="L61" i="126"/>
  <c r="L60" i="126"/>
  <c r="L59" i="126"/>
  <c r="L58" i="126"/>
  <c r="L57" i="126"/>
  <c r="L56" i="126"/>
  <c r="L55" i="126"/>
  <c r="L54" i="126"/>
  <c r="L53" i="126"/>
  <c r="L52" i="126"/>
  <c r="L51" i="126"/>
  <c r="L50" i="126"/>
  <c r="L49" i="126"/>
  <c r="L48" i="126"/>
  <c r="L47" i="126"/>
  <c r="L46" i="126"/>
  <c r="L45" i="126"/>
  <c r="L44" i="126"/>
  <c r="L43" i="126"/>
  <c r="L42" i="126"/>
  <c r="L41" i="126"/>
  <c r="L40" i="126"/>
  <c r="L39" i="126"/>
  <c r="L38" i="126"/>
  <c r="L37" i="126"/>
  <c r="L36" i="126"/>
  <c r="L35" i="126"/>
  <c r="L34" i="126"/>
  <c r="L33" i="126"/>
  <c r="L32" i="126"/>
  <c r="L31" i="126"/>
  <c r="P30" i="126"/>
  <c r="L30" i="126"/>
  <c r="S29" i="126"/>
  <c r="L29" i="126"/>
  <c r="L28" i="126"/>
  <c r="P27" i="126"/>
  <c r="L27" i="126"/>
  <c r="C27" i="126"/>
  <c r="S26" i="126"/>
  <c r="P26" i="126"/>
  <c r="L26" i="126"/>
  <c r="F26" i="126"/>
  <c r="C26" i="126"/>
  <c r="S25" i="126"/>
  <c r="P25" i="126"/>
  <c r="L25" i="126"/>
  <c r="F25" i="126"/>
  <c r="C25" i="126"/>
  <c r="S24" i="126"/>
  <c r="P24" i="126"/>
  <c r="L24" i="126"/>
  <c r="F24" i="126"/>
  <c r="C24" i="126"/>
  <c r="S23" i="126"/>
  <c r="P23" i="126"/>
  <c r="L23" i="126"/>
  <c r="F23" i="126"/>
  <c r="C23" i="126"/>
  <c r="S22" i="126"/>
  <c r="P22" i="126"/>
  <c r="L22" i="126"/>
  <c r="F22" i="126"/>
  <c r="C22" i="126"/>
  <c r="K20" i="126"/>
  <c r="J20" i="126"/>
  <c r="L18" i="126"/>
  <c r="L17" i="126"/>
  <c r="L16" i="126"/>
  <c r="L15" i="126"/>
  <c r="L14" i="126"/>
  <c r="L13" i="126"/>
  <c r="L12" i="126"/>
  <c r="L11" i="126"/>
  <c r="L10" i="126"/>
  <c r="L9" i="126"/>
  <c r="L8" i="126"/>
  <c r="L7" i="126"/>
  <c r="L6" i="126"/>
  <c r="L5" i="126"/>
  <c r="L4" i="126"/>
  <c r="L3" i="126"/>
  <c r="K1" i="126"/>
  <c r="J1" i="126"/>
  <c r="J86" i="124"/>
  <c r="L129" i="125"/>
  <c r="L128" i="125"/>
  <c r="L127" i="125"/>
  <c r="L126" i="125"/>
  <c r="L125" i="125"/>
  <c r="L124" i="125"/>
  <c r="L123" i="125"/>
  <c r="L122" i="125"/>
  <c r="L121" i="125"/>
  <c r="L120" i="125"/>
  <c r="L119" i="125"/>
  <c r="L118" i="125"/>
  <c r="L117" i="125"/>
  <c r="L116" i="125"/>
  <c r="L115" i="125"/>
  <c r="L114" i="125"/>
  <c r="L113" i="125"/>
  <c r="L112" i="125"/>
  <c r="L111" i="125"/>
  <c r="L110" i="125"/>
  <c r="L109" i="125"/>
  <c r="L108" i="125"/>
  <c r="L107" i="125"/>
  <c r="L106" i="125"/>
  <c r="L105" i="125"/>
  <c r="L104" i="125"/>
  <c r="L103" i="125"/>
  <c r="L102" i="125"/>
  <c r="L101" i="125"/>
  <c r="L100" i="125"/>
  <c r="L99" i="125"/>
  <c r="L98" i="125"/>
  <c r="L97" i="125"/>
  <c r="L96" i="125"/>
  <c r="L95" i="125"/>
  <c r="L94" i="125"/>
  <c r="L93" i="125"/>
  <c r="L92" i="125"/>
  <c r="L91" i="125"/>
  <c r="L90" i="125"/>
  <c r="L89" i="125"/>
  <c r="L88" i="125"/>
  <c r="L87" i="125"/>
  <c r="L86" i="125"/>
  <c r="L85" i="125"/>
  <c r="L84" i="125"/>
  <c r="L83" i="125"/>
  <c r="L82" i="125"/>
  <c r="L81" i="125"/>
  <c r="L80" i="125"/>
  <c r="L79" i="125"/>
  <c r="L78" i="125"/>
  <c r="L77" i="125"/>
  <c r="L76" i="125"/>
  <c r="L75" i="125"/>
  <c r="L74" i="125"/>
  <c r="L73" i="125"/>
  <c r="L72" i="125"/>
  <c r="L71" i="125"/>
  <c r="L70" i="125"/>
  <c r="L69" i="125"/>
  <c r="L68" i="125"/>
  <c r="L67" i="125"/>
  <c r="L66" i="125"/>
  <c r="L65" i="125"/>
  <c r="L64" i="125"/>
  <c r="L63" i="125"/>
  <c r="L62" i="125"/>
  <c r="L61" i="125"/>
  <c r="L60" i="125"/>
  <c r="L59" i="125"/>
  <c r="L58" i="125"/>
  <c r="L57" i="125"/>
  <c r="L56" i="125"/>
  <c r="L55" i="125"/>
  <c r="L54" i="125"/>
  <c r="L53" i="125"/>
  <c r="L52" i="125"/>
  <c r="L51" i="125"/>
  <c r="L50" i="125"/>
  <c r="L49" i="125"/>
  <c r="L48" i="125"/>
  <c r="L47" i="125"/>
  <c r="L46" i="125"/>
  <c r="L45" i="125"/>
  <c r="L44" i="125"/>
  <c r="L43" i="125"/>
  <c r="L42" i="125"/>
  <c r="L41" i="125"/>
  <c r="L40" i="125"/>
  <c r="L39" i="125"/>
  <c r="L38" i="125"/>
  <c r="L37" i="125"/>
  <c r="L36" i="125"/>
  <c r="L35" i="125"/>
  <c r="L34" i="125"/>
  <c r="L33" i="125"/>
  <c r="L32" i="125"/>
  <c r="L31" i="125"/>
  <c r="P30" i="125"/>
  <c r="L30" i="125"/>
  <c r="S29" i="125"/>
  <c r="L29" i="125"/>
  <c r="L28" i="125"/>
  <c r="P27" i="125"/>
  <c r="L27" i="125"/>
  <c r="C27" i="125"/>
  <c r="S26" i="125"/>
  <c r="P26" i="125"/>
  <c r="L26" i="125"/>
  <c r="F26" i="125"/>
  <c r="C26" i="125"/>
  <c r="S25" i="125"/>
  <c r="P25" i="125"/>
  <c r="L25" i="125"/>
  <c r="F25" i="125"/>
  <c r="C25" i="125"/>
  <c r="S24" i="125"/>
  <c r="P24" i="125"/>
  <c r="L24" i="125"/>
  <c r="F24" i="125"/>
  <c r="C24" i="125"/>
  <c r="S23" i="125"/>
  <c r="P23" i="125"/>
  <c r="L23" i="125"/>
  <c r="F23" i="125"/>
  <c r="C23" i="125"/>
  <c r="S22" i="125"/>
  <c r="P22" i="125"/>
  <c r="L22" i="125"/>
  <c r="F22" i="125"/>
  <c r="C22" i="125"/>
  <c r="K20" i="125"/>
  <c r="J20" i="125"/>
  <c r="L18" i="125"/>
  <c r="L17" i="125"/>
  <c r="L16" i="125"/>
  <c r="L15" i="125"/>
  <c r="L14" i="125"/>
  <c r="L13" i="125"/>
  <c r="L12" i="125"/>
  <c r="L11" i="125"/>
  <c r="L10" i="125"/>
  <c r="L9" i="125"/>
  <c r="L8" i="125"/>
  <c r="L7" i="125"/>
  <c r="L6" i="125"/>
  <c r="L5" i="125"/>
  <c r="L4" i="125"/>
  <c r="L3" i="125"/>
  <c r="K1" i="125"/>
  <c r="J1" i="125"/>
  <c r="L145" i="124"/>
  <c r="L144" i="124"/>
  <c r="L143" i="124"/>
  <c r="L142" i="124"/>
  <c r="L141" i="124"/>
  <c r="L140" i="124"/>
  <c r="L139" i="124"/>
  <c r="L138" i="124"/>
  <c r="L137" i="124"/>
  <c r="L136" i="124"/>
  <c r="L135" i="124"/>
  <c r="L134" i="124"/>
  <c r="L133" i="124"/>
  <c r="L132" i="124"/>
  <c r="L131" i="124"/>
  <c r="L130" i="124"/>
  <c r="L129" i="124"/>
  <c r="L128" i="124"/>
  <c r="L127" i="124"/>
  <c r="L126" i="124"/>
  <c r="L125" i="124"/>
  <c r="L124" i="124"/>
  <c r="L123" i="124"/>
  <c r="L122" i="124"/>
  <c r="L121" i="124"/>
  <c r="L120" i="124"/>
  <c r="L119" i="124"/>
  <c r="L118" i="124"/>
  <c r="L117" i="124"/>
  <c r="L116" i="124"/>
  <c r="L115" i="124"/>
  <c r="L114" i="124"/>
  <c r="L113" i="124"/>
  <c r="L112" i="124"/>
  <c r="L111" i="124"/>
  <c r="L110" i="124"/>
  <c r="L109" i="124"/>
  <c r="L108" i="124"/>
  <c r="L107" i="124"/>
  <c r="L106" i="124"/>
  <c r="L105" i="124"/>
  <c r="L104" i="124"/>
  <c r="L103" i="124"/>
  <c r="L102" i="124"/>
  <c r="L101" i="124"/>
  <c r="L100" i="124"/>
  <c r="L99" i="124"/>
  <c r="L98" i="124"/>
  <c r="L97" i="124"/>
  <c r="L96" i="124"/>
  <c r="L95" i="124"/>
  <c r="L94" i="124"/>
  <c r="L93" i="124"/>
  <c r="L92" i="124"/>
  <c r="L91" i="124"/>
  <c r="L90" i="124"/>
  <c r="L89" i="124"/>
  <c r="L88" i="124"/>
  <c r="L87" i="124"/>
  <c r="L86" i="124"/>
  <c r="L85" i="124"/>
  <c r="L84" i="124"/>
  <c r="L83" i="124"/>
  <c r="L82" i="124"/>
  <c r="L81" i="124"/>
  <c r="L80" i="124"/>
  <c r="L79" i="124"/>
  <c r="L78" i="124"/>
  <c r="L77" i="124"/>
  <c r="L76" i="124"/>
  <c r="L75" i="124"/>
  <c r="L74" i="124"/>
  <c r="L73" i="124"/>
  <c r="L72" i="124"/>
  <c r="L71" i="124"/>
  <c r="L70" i="124"/>
  <c r="L69" i="124"/>
  <c r="L68" i="124"/>
  <c r="L67" i="124"/>
  <c r="L66" i="124"/>
  <c r="L65" i="124"/>
  <c r="L64" i="124"/>
  <c r="L63" i="124"/>
  <c r="L62" i="124"/>
  <c r="L61" i="124"/>
  <c r="L60" i="124"/>
  <c r="L59" i="124"/>
  <c r="L58" i="124"/>
  <c r="L57" i="124"/>
  <c r="L56" i="124"/>
  <c r="L55" i="124"/>
  <c r="L54" i="124"/>
  <c r="L53" i="124"/>
  <c r="L52" i="124"/>
  <c r="L51" i="124"/>
  <c r="L50" i="124"/>
  <c r="L49" i="124"/>
  <c r="L48" i="124"/>
  <c r="L47" i="124"/>
  <c r="L46" i="124"/>
  <c r="L45" i="124"/>
  <c r="L44" i="124"/>
  <c r="L43" i="124"/>
  <c r="L42" i="124"/>
  <c r="L41" i="124"/>
  <c r="L40" i="124"/>
  <c r="L39" i="124"/>
  <c r="L38" i="124"/>
  <c r="L37" i="124"/>
  <c r="L36" i="124"/>
  <c r="L35" i="124"/>
  <c r="L34" i="124"/>
  <c r="L33" i="124"/>
  <c r="L32" i="124"/>
  <c r="L31" i="124"/>
  <c r="P30" i="124"/>
  <c r="L30" i="124"/>
  <c r="S29" i="124"/>
  <c r="L29" i="124"/>
  <c r="L28" i="124"/>
  <c r="P27" i="124"/>
  <c r="L27" i="124"/>
  <c r="C27" i="124"/>
  <c r="S26" i="124"/>
  <c r="P26" i="124"/>
  <c r="L26" i="124"/>
  <c r="F26" i="124"/>
  <c r="C26" i="124"/>
  <c r="C28" i="124" s="1"/>
  <c r="S25" i="124"/>
  <c r="P25" i="124"/>
  <c r="L25" i="124"/>
  <c r="F25" i="124"/>
  <c r="C25" i="124"/>
  <c r="S24" i="124"/>
  <c r="P24" i="124"/>
  <c r="L24" i="124"/>
  <c r="F24" i="124"/>
  <c r="C24" i="124"/>
  <c r="S23" i="124"/>
  <c r="P23" i="124"/>
  <c r="P28" i="124" s="1"/>
  <c r="L23" i="124"/>
  <c r="F23" i="124"/>
  <c r="C23" i="124"/>
  <c r="S22" i="124"/>
  <c r="P22" i="124"/>
  <c r="L22" i="124"/>
  <c r="F22" i="124"/>
  <c r="C22" i="124"/>
  <c r="K20" i="124"/>
  <c r="J20" i="124"/>
  <c r="L18" i="124"/>
  <c r="L17" i="124"/>
  <c r="L16" i="124"/>
  <c r="L15" i="124"/>
  <c r="L14" i="124"/>
  <c r="L13" i="124"/>
  <c r="L12" i="124"/>
  <c r="L11" i="124"/>
  <c r="L10" i="124"/>
  <c r="L9" i="124"/>
  <c r="L8" i="124"/>
  <c r="L7" i="124"/>
  <c r="L6" i="124"/>
  <c r="L5" i="124"/>
  <c r="L4" i="124"/>
  <c r="L3" i="124"/>
  <c r="K1" i="124"/>
  <c r="J1" i="124"/>
  <c r="L173" i="123"/>
  <c r="L172" i="123"/>
  <c r="L171" i="123"/>
  <c r="L170" i="123"/>
  <c r="L169" i="123"/>
  <c r="L168" i="123"/>
  <c r="L167" i="123"/>
  <c r="L166" i="123"/>
  <c r="L165" i="123"/>
  <c r="L164" i="123"/>
  <c r="L163" i="123"/>
  <c r="L162" i="123"/>
  <c r="L161" i="123"/>
  <c r="L160" i="123"/>
  <c r="L159" i="123"/>
  <c r="L158" i="123"/>
  <c r="L157" i="123"/>
  <c r="L156" i="123"/>
  <c r="L155" i="123"/>
  <c r="L154" i="123"/>
  <c r="L153" i="123"/>
  <c r="L152" i="123"/>
  <c r="L151" i="123"/>
  <c r="L150" i="123"/>
  <c r="L149" i="123"/>
  <c r="L148" i="123"/>
  <c r="L147" i="123"/>
  <c r="L146" i="123"/>
  <c r="L145" i="123"/>
  <c r="L144" i="123"/>
  <c r="L143" i="123"/>
  <c r="L142" i="123"/>
  <c r="L141" i="123"/>
  <c r="L140" i="123"/>
  <c r="L139" i="123"/>
  <c r="L138" i="123"/>
  <c r="L137" i="123"/>
  <c r="L136" i="123"/>
  <c r="L135" i="123"/>
  <c r="L134" i="123"/>
  <c r="L133" i="123"/>
  <c r="L132" i="123"/>
  <c r="L131" i="123"/>
  <c r="L130" i="123"/>
  <c r="L129" i="123"/>
  <c r="L128" i="123"/>
  <c r="L127" i="123"/>
  <c r="L126" i="123"/>
  <c r="L125" i="123"/>
  <c r="L124" i="123"/>
  <c r="L123" i="123"/>
  <c r="L122" i="123"/>
  <c r="L121" i="123"/>
  <c r="L120" i="123"/>
  <c r="L119" i="123"/>
  <c r="L118" i="123"/>
  <c r="L117" i="123"/>
  <c r="L116" i="123"/>
  <c r="L115" i="123"/>
  <c r="L114" i="123"/>
  <c r="L113" i="123"/>
  <c r="L112" i="123"/>
  <c r="L111" i="123"/>
  <c r="L110" i="123"/>
  <c r="L109" i="123"/>
  <c r="L108" i="123"/>
  <c r="L107" i="123"/>
  <c r="L106" i="123"/>
  <c r="L105" i="123"/>
  <c r="L104" i="123"/>
  <c r="L103" i="123"/>
  <c r="L102" i="123"/>
  <c r="L101" i="123"/>
  <c r="L100" i="123"/>
  <c r="L99" i="123"/>
  <c r="L98" i="123"/>
  <c r="L97" i="123"/>
  <c r="L96" i="123"/>
  <c r="L95" i="123"/>
  <c r="L94" i="123"/>
  <c r="L93" i="123"/>
  <c r="L92" i="123"/>
  <c r="L91" i="123"/>
  <c r="L90" i="123"/>
  <c r="L89" i="123"/>
  <c r="L88" i="123"/>
  <c r="L87" i="123"/>
  <c r="L86" i="123"/>
  <c r="L85" i="123"/>
  <c r="L84" i="123"/>
  <c r="L83" i="123"/>
  <c r="L82" i="123"/>
  <c r="L81" i="123"/>
  <c r="L80" i="123"/>
  <c r="L79" i="123"/>
  <c r="L78" i="123"/>
  <c r="L77" i="123"/>
  <c r="L76" i="123"/>
  <c r="L75" i="123"/>
  <c r="L74" i="123"/>
  <c r="L73" i="123"/>
  <c r="L72" i="123"/>
  <c r="L71" i="123"/>
  <c r="L70" i="123"/>
  <c r="L69" i="123"/>
  <c r="L68" i="123"/>
  <c r="L67" i="123"/>
  <c r="L66" i="123"/>
  <c r="L65" i="123"/>
  <c r="L64" i="123"/>
  <c r="L63" i="123"/>
  <c r="L62" i="123"/>
  <c r="L61" i="123"/>
  <c r="L60" i="123"/>
  <c r="L59" i="123"/>
  <c r="L58" i="123"/>
  <c r="L57" i="123"/>
  <c r="L56" i="123"/>
  <c r="L55" i="123"/>
  <c r="L54" i="123"/>
  <c r="L53" i="123"/>
  <c r="L52" i="123"/>
  <c r="L51" i="123"/>
  <c r="L50" i="123"/>
  <c r="L49" i="123"/>
  <c r="L48" i="123"/>
  <c r="L47" i="123"/>
  <c r="L46" i="123"/>
  <c r="L45" i="123"/>
  <c r="L44" i="123"/>
  <c r="L43" i="123"/>
  <c r="L42" i="123"/>
  <c r="L41" i="123"/>
  <c r="L40" i="123"/>
  <c r="L39" i="123"/>
  <c r="L38" i="123"/>
  <c r="L37" i="123"/>
  <c r="L36" i="123"/>
  <c r="L35" i="123"/>
  <c r="L34" i="123"/>
  <c r="L33" i="123"/>
  <c r="L32" i="123"/>
  <c r="L31" i="123"/>
  <c r="P30" i="123"/>
  <c r="L30" i="123"/>
  <c r="S29" i="123"/>
  <c r="L29" i="123"/>
  <c r="L28" i="123"/>
  <c r="P27" i="123"/>
  <c r="L27" i="123"/>
  <c r="C27" i="123"/>
  <c r="S26" i="123"/>
  <c r="P26" i="123"/>
  <c r="L26" i="123"/>
  <c r="F26" i="123"/>
  <c r="C26" i="123"/>
  <c r="S25" i="123"/>
  <c r="P25" i="123"/>
  <c r="L25" i="123"/>
  <c r="F25" i="123"/>
  <c r="C25" i="123"/>
  <c r="S24" i="123"/>
  <c r="P24" i="123"/>
  <c r="L24" i="123"/>
  <c r="F24" i="123"/>
  <c r="C24" i="123"/>
  <c r="S23" i="123"/>
  <c r="P23" i="123"/>
  <c r="L23" i="123"/>
  <c r="F23" i="123"/>
  <c r="C23" i="123"/>
  <c r="S22" i="123"/>
  <c r="P22" i="123"/>
  <c r="L22" i="123"/>
  <c r="F22" i="123"/>
  <c r="C22" i="123"/>
  <c r="K20" i="123"/>
  <c r="J20" i="123"/>
  <c r="L18" i="123"/>
  <c r="L17" i="123"/>
  <c r="L16" i="123"/>
  <c r="L15" i="123"/>
  <c r="L14" i="123"/>
  <c r="L13" i="123"/>
  <c r="L12" i="123"/>
  <c r="L11" i="123"/>
  <c r="L10" i="123"/>
  <c r="L9" i="123"/>
  <c r="L8" i="123"/>
  <c r="L7" i="123"/>
  <c r="L6" i="123"/>
  <c r="L5" i="123"/>
  <c r="L4" i="123"/>
  <c r="L3" i="123"/>
  <c r="K1" i="123"/>
  <c r="J1" i="123"/>
  <c r="L129" i="122"/>
  <c r="L128" i="122"/>
  <c r="L127" i="122"/>
  <c r="L126" i="122"/>
  <c r="L125" i="122"/>
  <c r="L124" i="122"/>
  <c r="L123" i="122"/>
  <c r="L122" i="122"/>
  <c r="L121" i="122"/>
  <c r="L120" i="122"/>
  <c r="L119" i="122"/>
  <c r="L118" i="122"/>
  <c r="L117" i="122"/>
  <c r="L116" i="122"/>
  <c r="L115" i="122"/>
  <c r="L114" i="122"/>
  <c r="L113" i="122"/>
  <c r="L112" i="122"/>
  <c r="L111" i="122"/>
  <c r="L110" i="122"/>
  <c r="L109" i="122"/>
  <c r="L108" i="122"/>
  <c r="L107" i="122"/>
  <c r="L106" i="122"/>
  <c r="L105" i="122"/>
  <c r="L104" i="122"/>
  <c r="L103" i="122"/>
  <c r="L102" i="122"/>
  <c r="L101" i="122"/>
  <c r="L100" i="122"/>
  <c r="L99" i="122"/>
  <c r="L98" i="122"/>
  <c r="L97" i="122"/>
  <c r="L96" i="122"/>
  <c r="L95" i="122"/>
  <c r="L94" i="122"/>
  <c r="L93" i="122"/>
  <c r="L92" i="122"/>
  <c r="L91" i="122"/>
  <c r="L90" i="122"/>
  <c r="L89" i="122"/>
  <c r="L88" i="122"/>
  <c r="L87" i="122"/>
  <c r="L86" i="122"/>
  <c r="L85" i="122"/>
  <c r="L84" i="122"/>
  <c r="L83" i="122"/>
  <c r="L82" i="122"/>
  <c r="L81" i="122"/>
  <c r="L80" i="122"/>
  <c r="L79" i="122"/>
  <c r="L78" i="122"/>
  <c r="L77" i="122"/>
  <c r="L76" i="122"/>
  <c r="L75" i="122"/>
  <c r="L74" i="122"/>
  <c r="L73" i="122"/>
  <c r="L72" i="122"/>
  <c r="L71" i="122"/>
  <c r="L70" i="122"/>
  <c r="L69" i="122"/>
  <c r="L68" i="122"/>
  <c r="L67" i="122"/>
  <c r="L66" i="122"/>
  <c r="L65" i="122"/>
  <c r="L64" i="122"/>
  <c r="L63" i="122"/>
  <c r="L62" i="122"/>
  <c r="L61" i="122"/>
  <c r="L60" i="122"/>
  <c r="L59" i="122"/>
  <c r="L58" i="122"/>
  <c r="L57" i="122"/>
  <c r="L56" i="122"/>
  <c r="L55" i="122"/>
  <c r="L54" i="122"/>
  <c r="L53" i="122"/>
  <c r="L52" i="122"/>
  <c r="L51" i="122"/>
  <c r="L50" i="122"/>
  <c r="L49" i="122"/>
  <c r="L48" i="122"/>
  <c r="L47" i="122"/>
  <c r="L46" i="122"/>
  <c r="L45" i="122"/>
  <c r="L44" i="122"/>
  <c r="L43" i="122"/>
  <c r="L42" i="122"/>
  <c r="L41" i="122"/>
  <c r="L40" i="122"/>
  <c r="L39" i="122"/>
  <c r="L38" i="122"/>
  <c r="L37" i="122"/>
  <c r="L36" i="122"/>
  <c r="L35" i="122"/>
  <c r="L34" i="122"/>
  <c r="L33" i="122"/>
  <c r="L32" i="122"/>
  <c r="L31" i="122"/>
  <c r="P30" i="122"/>
  <c r="L30" i="122"/>
  <c r="S29" i="122"/>
  <c r="L29" i="122"/>
  <c r="L28" i="122"/>
  <c r="P27" i="122"/>
  <c r="L27" i="122"/>
  <c r="C27" i="122"/>
  <c r="S26" i="122"/>
  <c r="P26" i="122"/>
  <c r="L26" i="122"/>
  <c r="F26" i="122"/>
  <c r="C26" i="122"/>
  <c r="S25" i="122"/>
  <c r="P25" i="122"/>
  <c r="L25" i="122"/>
  <c r="F25" i="122"/>
  <c r="C25" i="122"/>
  <c r="S24" i="122"/>
  <c r="P24" i="122"/>
  <c r="L24" i="122"/>
  <c r="F24" i="122"/>
  <c r="C24" i="122"/>
  <c r="S23" i="122"/>
  <c r="P23" i="122"/>
  <c r="L23" i="122"/>
  <c r="F23" i="122"/>
  <c r="C23" i="122"/>
  <c r="S22" i="122"/>
  <c r="P22" i="122"/>
  <c r="L22" i="122"/>
  <c r="F22" i="122"/>
  <c r="C22" i="122"/>
  <c r="K20" i="122"/>
  <c r="J20" i="122"/>
  <c r="L18" i="122"/>
  <c r="L17" i="122"/>
  <c r="L16" i="122"/>
  <c r="L15" i="122"/>
  <c r="L14" i="122"/>
  <c r="L13" i="122"/>
  <c r="L12" i="122"/>
  <c r="L11" i="122"/>
  <c r="L10" i="122"/>
  <c r="L9" i="122"/>
  <c r="L8" i="122"/>
  <c r="L7" i="122"/>
  <c r="L6" i="122"/>
  <c r="L5" i="122"/>
  <c r="L4" i="122"/>
  <c r="L3" i="122"/>
  <c r="K1" i="122"/>
  <c r="J1" i="122"/>
  <c r="L144" i="121"/>
  <c r="L143" i="121"/>
  <c r="L142" i="121"/>
  <c r="L141" i="121"/>
  <c r="L140" i="121"/>
  <c r="L139" i="121"/>
  <c r="L138" i="121"/>
  <c r="L137" i="121"/>
  <c r="L136" i="121"/>
  <c r="L135" i="121"/>
  <c r="L134" i="121"/>
  <c r="L133" i="121"/>
  <c r="L132" i="121"/>
  <c r="L131" i="121"/>
  <c r="L130" i="121"/>
  <c r="L129" i="121"/>
  <c r="L128" i="121"/>
  <c r="L127" i="121"/>
  <c r="L126" i="121"/>
  <c r="L125" i="121"/>
  <c r="L124" i="121"/>
  <c r="L123" i="121"/>
  <c r="L122" i="121"/>
  <c r="L121" i="121"/>
  <c r="L120" i="121"/>
  <c r="L119" i="121"/>
  <c r="L118" i="121"/>
  <c r="L117" i="121"/>
  <c r="L116" i="121"/>
  <c r="L115" i="121"/>
  <c r="L114" i="121"/>
  <c r="L113" i="121"/>
  <c r="L112" i="121"/>
  <c r="L111" i="121"/>
  <c r="L110" i="121"/>
  <c r="L109" i="121"/>
  <c r="L108" i="121"/>
  <c r="L107" i="121"/>
  <c r="L106" i="121"/>
  <c r="L105" i="121"/>
  <c r="L104" i="121"/>
  <c r="L103" i="121"/>
  <c r="L102" i="121"/>
  <c r="L101" i="121"/>
  <c r="L100" i="121"/>
  <c r="L99" i="121"/>
  <c r="L98" i="121"/>
  <c r="L97" i="121"/>
  <c r="L96" i="121"/>
  <c r="L95" i="121"/>
  <c r="L94" i="121"/>
  <c r="L93" i="121"/>
  <c r="L92" i="121"/>
  <c r="L91" i="121"/>
  <c r="L90" i="121"/>
  <c r="L89" i="121"/>
  <c r="L88" i="121"/>
  <c r="L87" i="121"/>
  <c r="L86" i="121"/>
  <c r="L85" i="121"/>
  <c r="L84" i="121"/>
  <c r="L83" i="121"/>
  <c r="L82" i="121"/>
  <c r="L81" i="121"/>
  <c r="L80" i="121"/>
  <c r="L79" i="121"/>
  <c r="L78" i="121"/>
  <c r="L77" i="121"/>
  <c r="L76" i="121"/>
  <c r="L75" i="121"/>
  <c r="L74" i="121"/>
  <c r="L73" i="121"/>
  <c r="L72" i="121"/>
  <c r="L71" i="121"/>
  <c r="L70" i="121"/>
  <c r="L69" i="121"/>
  <c r="L68" i="121"/>
  <c r="L67" i="121"/>
  <c r="L66" i="121"/>
  <c r="L65" i="121"/>
  <c r="L64" i="121"/>
  <c r="L63" i="121"/>
  <c r="L62" i="121"/>
  <c r="L61" i="121"/>
  <c r="L60" i="121"/>
  <c r="L59" i="121"/>
  <c r="L58" i="121"/>
  <c r="L57" i="121"/>
  <c r="L56" i="121"/>
  <c r="L55" i="121"/>
  <c r="L54" i="121"/>
  <c r="L53" i="121"/>
  <c r="L52" i="121"/>
  <c r="L51" i="121"/>
  <c r="L50" i="121"/>
  <c r="L49" i="121"/>
  <c r="L48" i="121"/>
  <c r="L47" i="121"/>
  <c r="L46" i="121"/>
  <c r="L45" i="121"/>
  <c r="L44" i="121"/>
  <c r="L43" i="121"/>
  <c r="L42" i="121"/>
  <c r="L41" i="121"/>
  <c r="L40" i="121"/>
  <c r="L39" i="121"/>
  <c r="L38" i="121"/>
  <c r="L37" i="121"/>
  <c r="L36" i="121"/>
  <c r="L35" i="121"/>
  <c r="L34" i="121"/>
  <c r="L33" i="121"/>
  <c r="L32" i="121"/>
  <c r="L31" i="121"/>
  <c r="P30" i="121"/>
  <c r="L30" i="121"/>
  <c r="S29" i="121"/>
  <c r="L29" i="121"/>
  <c r="L28" i="121"/>
  <c r="P27" i="121"/>
  <c r="L27" i="121"/>
  <c r="C27" i="121"/>
  <c r="S26" i="121"/>
  <c r="P26" i="121"/>
  <c r="L26" i="121"/>
  <c r="F26" i="121"/>
  <c r="C26" i="121"/>
  <c r="S25" i="121"/>
  <c r="P25" i="121"/>
  <c r="L25" i="121"/>
  <c r="F25" i="121"/>
  <c r="C25" i="121"/>
  <c r="S24" i="121"/>
  <c r="P24" i="121"/>
  <c r="L24" i="121"/>
  <c r="F24" i="121"/>
  <c r="C24" i="121"/>
  <c r="S23" i="121"/>
  <c r="P23" i="121"/>
  <c r="L23" i="121"/>
  <c r="F23" i="121"/>
  <c r="C23" i="121"/>
  <c r="S22" i="121"/>
  <c r="P22" i="121"/>
  <c r="L22" i="121"/>
  <c r="F22" i="121"/>
  <c r="C22" i="121"/>
  <c r="K20" i="121"/>
  <c r="J20" i="121"/>
  <c r="L18" i="121"/>
  <c r="L17" i="121"/>
  <c r="L16" i="121"/>
  <c r="L15" i="121"/>
  <c r="L14" i="121"/>
  <c r="L13" i="121"/>
  <c r="L12" i="121"/>
  <c r="L11" i="121"/>
  <c r="L10" i="121"/>
  <c r="L9" i="121"/>
  <c r="L8" i="121"/>
  <c r="L7" i="121"/>
  <c r="L6" i="121"/>
  <c r="L5" i="121"/>
  <c r="L4" i="121"/>
  <c r="L3" i="121"/>
  <c r="K1" i="121"/>
  <c r="J1" i="121"/>
  <c r="L113" i="120"/>
  <c r="L112" i="120"/>
  <c r="L111" i="120"/>
  <c r="L110" i="120"/>
  <c r="L109" i="120"/>
  <c r="L108" i="120"/>
  <c r="L107" i="120"/>
  <c r="L106" i="120"/>
  <c r="L105" i="120"/>
  <c r="L104" i="120"/>
  <c r="L103" i="120"/>
  <c r="L102" i="120"/>
  <c r="L101" i="120"/>
  <c r="L100" i="120"/>
  <c r="L99" i="120"/>
  <c r="L98" i="120"/>
  <c r="L97" i="120"/>
  <c r="L96" i="120"/>
  <c r="L95" i="120"/>
  <c r="L94" i="120"/>
  <c r="L93" i="120"/>
  <c r="L92" i="120"/>
  <c r="L91" i="120"/>
  <c r="L90" i="120"/>
  <c r="L89" i="120"/>
  <c r="L88" i="120"/>
  <c r="L87" i="120"/>
  <c r="L86" i="120"/>
  <c r="L85" i="120"/>
  <c r="L84" i="120"/>
  <c r="L83" i="120"/>
  <c r="L82" i="120"/>
  <c r="L81" i="120"/>
  <c r="L80" i="120"/>
  <c r="L79" i="120"/>
  <c r="L78" i="120"/>
  <c r="L77" i="120"/>
  <c r="L76" i="120"/>
  <c r="L75" i="120"/>
  <c r="L74" i="120"/>
  <c r="L73" i="120"/>
  <c r="L72" i="120"/>
  <c r="L71" i="120"/>
  <c r="L70" i="120"/>
  <c r="L69" i="120"/>
  <c r="L68" i="120"/>
  <c r="L67" i="120"/>
  <c r="L66" i="120"/>
  <c r="L65" i="120"/>
  <c r="L64" i="120"/>
  <c r="L63" i="120"/>
  <c r="L62" i="120"/>
  <c r="L61" i="120"/>
  <c r="L60" i="120"/>
  <c r="L59" i="120"/>
  <c r="L58" i="120"/>
  <c r="L57" i="120"/>
  <c r="L56" i="120"/>
  <c r="L55" i="120"/>
  <c r="L54" i="120"/>
  <c r="L53" i="120"/>
  <c r="L52" i="120"/>
  <c r="L51" i="120"/>
  <c r="L50" i="120"/>
  <c r="L49" i="120"/>
  <c r="L48" i="120"/>
  <c r="L47" i="120"/>
  <c r="L46" i="120"/>
  <c r="L45" i="120"/>
  <c r="L44" i="120"/>
  <c r="L43" i="120"/>
  <c r="L42" i="120"/>
  <c r="L41" i="120"/>
  <c r="L40" i="120"/>
  <c r="L39" i="120"/>
  <c r="L38" i="120"/>
  <c r="L37" i="120"/>
  <c r="L36" i="120"/>
  <c r="L35" i="120"/>
  <c r="L34" i="120"/>
  <c r="L33" i="120"/>
  <c r="L32" i="120"/>
  <c r="L31" i="120"/>
  <c r="P30" i="120"/>
  <c r="L30" i="120"/>
  <c r="S29" i="120"/>
  <c r="L29" i="120"/>
  <c r="L28" i="120"/>
  <c r="P27" i="120"/>
  <c r="L27" i="120"/>
  <c r="C27" i="120"/>
  <c r="S26" i="120"/>
  <c r="P26" i="120"/>
  <c r="L26" i="120"/>
  <c r="F26" i="120"/>
  <c r="C26" i="120"/>
  <c r="S25" i="120"/>
  <c r="P25" i="120"/>
  <c r="L25" i="120"/>
  <c r="F25" i="120"/>
  <c r="C25" i="120"/>
  <c r="S24" i="120"/>
  <c r="P24" i="120"/>
  <c r="L24" i="120"/>
  <c r="F24" i="120"/>
  <c r="C24" i="120"/>
  <c r="S23" i="120"/>
  <c r="P23" i="120"/>
  <c r="L23" i="120"/>
  <c r="F23" i="120"/>
  <c r="C23" i="120"/>
  <c r="S22" i="120"/>
  <c r="P22" i="120"/>
  <c r="L22" i="120"/>
  <c r="F22" i="120"/>
  <c r="C22" i="120"/>
  <c r="K20" i="120"/>
  <c r="J20" i="120"/>
  <c r="L18" i="120"/>
  <c r="L17" i="120"/>
  <c r="L16" i="120"/>
  <c r="L15" i="120"/>
  <c r="L14" i="120"/>
  <c r="L13" i="120"/>
  <c r="L12" i="120"/>
  <c r="L11" i="120"/>
  <c r="L10" i="120"/>
  <c r="L9" i="120"/>
  <c r="L8" i="120"/>
  <c r="L7" i="120"/>
  <c r="L6" i="120"/>
  <c r="L5" i="120"/>
  <c r="L4" i="120"/>
  <c r="L3" i="120"/>
  <c r="K1" i="120"/>
  <c r="J1" i="120"/>
  <c r="F26" i="118"/>
  <c r="L124" i="119"/>
  <c r="L123" i="119"/>
  <c r="L122" i="119"/>
  <c r="L121" i="119"/>
  <c r="L120" i="119"/>
  <c r="L119" i="119"/>
  <c r="L118" i="119"/>
  <c r="L117" i="119"/>
  <c r="L116" i="119"/>
  <c r="L115" i="119"/>
  <c r="L114" i="119"/>
  <c r="L113" i="119"/>
  <c r="L112" i="119"/>
  <c r="L111" i="119"/>
  <c r="L110" i="119"/>
  <c r="L109" i="119"/>
  <c r="L108" i="119"/>
  <c r="L107" i="119"/>
  <c r="L106" i="119"/>
  <c r="L105" i="119"/>
  <c r="L104" i="119"/>
  <c r="L103" i="119"/>
  <c r="L102" i="119"/>
  <c r="L101" i="119"/>
  <c r="L100" i="119"/>
  <c r="L99" i="119"/>
  <c r="L98" i="119"/>
  <c r="L97" i="119"/>
  <c r="L96" i="119"/>
  <c r="L95" i="119"/>
  <c r="L94" i="119"/>
  <c r="L93" i="119"/>
  <c r="L92" i="119"/>
  <c r="L91" i="119"/>
  <c r="L90" i="119"/>
  <c r="L89" i="119"/>
  <c r="L88" i="119"/>
  <c r="L87" i="119"/>
  <c r="L86" i="119"/>
  <c r="L85" i="119"/>
  <c r="L84" i="119"/>
  <c r="L83" i="119"/>
  <c r="L82" i="119"/>
  <c r="L81" i="119"/>
  <c r="L80" i="119"/>
  <c r="L79" i="119"/>
  <c r="L78" i="119"/>
  <c r="L77" i="119"/>
  <c r="L76" i="119"/>
  <c r="L75" i="119"/>
  <c r="L74" i="119"/>
  <c r="L73" i="119"/>
  <c r="L72" i="119"/>
  <c r="L71" i="119"/>
  <c r="L70" i="119"/>
  <c r="L69" i="119"/>
  <c r="L68" i="119"/>
  <c r="L67" i="119"/>
  <c r="L66" i="119"/>
  <c r="L65" i="119"/>
  <c r="L64" i="119"/>
  <c r="L63" i="119"/>
  <c r="L62" i="119"/>
  <c r="L61" i="119"/>
  <c r="L60" i="119"/>
  <c r="L59" i="119"/>
  <c r="L58" i="119"/>
  <c r="L57" i="119"/>
  <c r="L56" i="119"/>
  <c r="L55" i="119"/>
  <c r="L54" i="119"/>
  <c r="L53" i="119"/>
  <c r="L52" i="119"/>
  <c r="L51" i="119"/>
  <c r="L50" i="119"/>
  <c r="L49" i="119"/>
  <c r="L48" i="119"/>
  <c r="L47" i="119"/>
  <c r="L46" i="119"/>
  <c r="L45" i="119"/>
  <c r="L44" i="119"/>
  <c r="L43" i="119"/>
  <c r="L42" i="119"/>
  <c r="L41" i="119"/>
  <c r="L40" i="119"/>
  <c r="L39" i="119"/>
  <c r="L38" i="119"/>
  <c r="L37" i="119"/>
  <c r="L36" i="119"/>
  <c r="L35" i="119"/>
  <c r="L34" i="119"/>
  <c r="L33" i="119"/>
  <c r="L32" i="119"/>
  <c r="L31" i="119"/>
  <c r="P30" i="119"/>
  <c r="L30" i="119"/>
  <c r="S29" i="119"/>
  <c r="L29" i="119"/>
  <c r="L28" i="119"/>
  <c r="P27" i="119"/>
  <c r="L27" i="119"/>
  <c r="C27" i="119"/>
  <c r="S26" i="119"/>
  <c r="P26" i="119"/>
  <c r="L26" i="119"/>
  <c r="F26" i="119"/>
  <c r="C26" i="119"/>
  <c r="S25" i="119"/>
  <c r="P25" i="119"/>
  <c r="L25" i="119"/>
  <c r="F25" i="119"/>
  <c r="C25" i="119"/>
  <c r="S24" i="119"/>
  <c r="P24" i="119"/>
  <c r="L24" i="119"/>
  <c r="F24" i="119"/>
  <c r="C24" i="119"/>
  <c r="S23" i="119"/>
  <c r="P23" i="119"/>
  <c r="L23" i="119"/>
  <c r="F23" i="119"/>
  <c r="C23" i="119"/>
  <c r="S22" i="119"/>
  <c r="P22" i="119"/>
  <c r="L22" i="119"/>
  <c r="F22" i="119"/>
  <c r="C22" i="119"/>
  <c r="K20" i="119"/>
  <c r="J20" i="119"/>
  <c r="L18" i="119"/>
  <c r="L17" i="119"/>
  <c r="L16" i="119"/>
  <c r="L15" i="119"/>
  <c r="L14" i="119"/>
  <c r="L13" i="119"/>
  <c r="L12" i="119"/>
  <c r="L11" i="119"/>
  <c r="L10" i="119"/>
  <c r="L9" i="119"/>
  <c r="L8" i="119"/>
  <c r="L7" i="119"/>
  <c r="L6" i="119"/>
  <c r="L5" i="119"/>
  <c r="L4" i="119"/>
  <c r="L3" i="119"/>
  <c r="K1" i="119"/>
  <c r="J1" i="119"/>
  <c r="C30" i="132" a="1"/>
  <c r="C30" i="134" a="1"/>
  <c r="F29" i="122" a="1"/>
  <c r="C30" i="127" a="1"/>
  <c r="F29" i="129" a="1"/>
  <c r="F29" i="135" a="1"/>
  <c r="F31" i="148" a="1"/>
  <c r="F29" i="134" a="1"/>
  <c r="F29" i="121" a="1"/>
  <c r="F29" i="124" a="1"/>
  <c r="C30" i="128" a="1"/>
  <c r="C32" i="139" a="1"/>
  <c r="C30" i="125" a="1"/>
  <c r="F29" i="126" a="1"/>
  <c r="C30" i="129" a="1"/>
  <c r="F29" i="123" a="1"/>
  <c r="C32" i="137" a="1"/>
  <c r="F31" i="140" a="1"/>
  <c r="C30" i="126" a="1"/>
  <c r="C32" i="148" a="1"/>
  <c r="C30" i="133" a="1"/>
  <c r="C30" i="124" a="1"/>
  <c r="C30" i="135" a="1"/>
  <c r="C32" i="142" a="1"/>
  <c r="C32" i="151" a="1"/>
  <c r="C32" i="147" a="1"/>
  <c r="F31" i="137" a="1"/>
  <c r="C30" i="121" a="1"/>
  <c r="F29" i="132" a="1"/>
  <c r="F29" i="120" a="1"/>
  <c r="F31" i="139" a="1"/>
  <c r="C30" i="123" a="1"/>
  <c r="F29" i="136" a="1"/>
  <c r="F29" i="125" a="1"/>
  <c r="F31" i="143" a="1"/>
  <c r="C30" i="120" a="1"/>
  <c r="F31" i="147" a="1"/>
  <c r="F29" i="131" a="1"/>
  <c r="F29" i="130" a="1"/>
  <c r="F29" i="133" a="1"/>
  <c r="C32" i="143" a="1"/>
  <c r="C32" i="146" a="1"/>
  <c r="C32" i="150" a="1"/>
  <c r="C32" i="145" a="1"/>
  <c r="C30" i="131" a="1"/>
  <c r="F29" i="127" a="1"/>
  <c r="C30" i="122" a="1"/>
  <c r="F29" i="128" a="1"/>
  <c r="C32" i="149" a="1"/>
  <c r="C30" i="136" a="1"/>
  <c r="F31" i="149" a="1"/>
  <c r="C30" i="130" a="1"/>
  <c r="F31" i="146" a="1"/>
  <c r="F31" i="142" a="1"/>
  <c r="F31" i="145" a="1"/>
  <c r="C32" i="140" a="1"/>
  <c r="F31" i="138" a="1"/>
  <c r="F31" i="144" a="1"/>
  <c r="C32" i="144" a="1"/>
  <c r="F31" i="141" a="1"/>
  <c r="C32" i="138" a="1"/>
  <c r="F31" i="151" a="1"/>
  <c r="F31" i="150" a="1"/>
  <c r="C32" i="141" a="1"/>
  <c r="P32" i="150" l="1"/>
  <c r="C32" i="151"/>
  <c r="F31" i="151"/>
  <c r="S31" i="149"/>
  <c r="P32" i="149"/>
  <c r="C32" i="150"/>
  <c r="F31" i="150"/>
  <c r="P32" i="148"/>
  <c r="S31" i="148"/>
  <c r="C32" i="149"/>
  <c r="F31" i="149"/>
  <c r="S31" i="145"/>
  <c r="C32" i="148"/>
  <c r="F31" i="148"/>
  <c r="P32" i="147"/>
  <c r="S31" i="147"/>
  <c r="P32" i="146"/>
  <c r="C32" i="147"/>
  <c r="F31" i="147"/>
  <c r="C32" i="146"/>
  <c r="F31" i="146"/>
  <c r="C32" i="145"/>
  <c r="F31" i="145"/>
  <c r="P32" i="143"/>
  <c r="C32" i="144"/>
  <c r="F31" i="144"/>
  <c r="S31" i="142"/>
  <c r="P32" i="142"/>
  <c r="P32" i="140"/>
  <c r="F31" i="143"/>
  <c r="C32" i="143"/>
  <c r="P32" i="141"/>
  <c r="C32" i="142"/>
  <c r="F31" i="142"/>
  <c r="S31" i="140"/>
  <c r="F31" i="141"/>
  <c r="C32" i="141"/>
  <c r="P32" i="139"/>
  <c r="F31" i="140"/>
  <c r="C32" i="140"/>
  <c r="S31" i="138"/>
  <c r="P32" i="138"/>
  <c r="F31" i="139"/>
  <c r="C32" i="139"/>
  <c r="S31" i="137"/>
  <c r="F31" i="138"/>
  <c r="C32" i="138"/>
  <c r="F31" i="137"/>
  <c r="C32" i="137"/>
  <c r="S27" i="135"/>
  <c r="P28" i="135"/>
  <c r="L20" i="135"/>
  <c r="L1" i="135"/>
  <c r="F29" i="136"/>
  <c r="C30" i="136"/>
  <c r="F27" i="135"/>
  <c r="C28" i="135"/>
  <c r="P32" i="135"/>
  <c r="C28" i="134"/>
  <c r="S27" i="134"/>
  <c r="P28" i="134"/>
  <c r="S27" i="133"/>
  <c r="S31" i="133" s="1"/>
  <c r="L1" i="133"/>
  <c r="F27" i="134"/>
  <c r="F29" i="135"/>
  <c r="C30" i="135"/>
  <c r="P28" i="133"/>
  <c r="P32" i="133" s="1"/>
  <c r="F27" i="132"/>
  <c r="L20" i="133"/>
  <c r="F27" i="133"/>
  <c r="F29" i="134"/>
  <c r="C30" i="134"/>
  <c r="L1" i="132"/>
  <c r="S27" i="132"/>
  <c r="P28" i="132"/>
  <c r="L20" i="132"/>
  <c r="L1" i="131"/>
  <c r="C28" i="132"/>
  <c r="F29" i="133"/>
  <c r="C30" i="133"/>
  <c r="S27" i="131"/>
  <c r="P28" i="131"/>
  <c r="L20" i="131"/>
  <c r="F27" i="131"/>
  <c r="C28" i="131"/>
  <c r="F29" i="132"/>
  <c r="C30" i="132"/>
  <c r="S27" i="130"/>
  <c r="P28" i="130"/>
  <c r="F27" i="129"/>
  <c r="L20" i="130"/>
  <c r="L1" i="130"/>
  <c r="F27" i="130"/>
  <c r="C28" i="130"/>
  <c r="F29" i="131"/>
  <c r="C30" i="131"/>
  <c r="S27" i="129"/>
  <c r="S31" i="129" s="1"/>
  <c r="P28" i="129"/>
  <c r="P32" i="129" s="1"/>
  <c r="L20" i="129"/>
  <c r="L1" i="129"/>
  <c r="C28" i="128"/>
  <c r="C28" i="129"/>
  <c r="F29" i="130"/>
  <c r="C30" i="130"/>
  <c r="P28" i="128"/>
  <c r="S27" i="128"/>
  <c r="L1" i="127"/>
  <c r="L20" i="128"/>
  <c r="L1" i="128"/>
  <c r="F27" i="128"/>
  <c r="F29" i="129"/>
  <c r="C30" i="129"/>
  <c r="S27" i="127"/>
  <c r="S31" i="127" s="1"/>
  <c r="P28" i="127"/>
  <c r="L20" i="127"/>
  <c r="F27" i="127"/>
  <c r="C28" i="127"/>
  <c r="F29" i="128"/>
  <c r="C30" i="128"/>
  <c r="S27" i="126"/>
  <c r="P28" i="126"/>
  <c r="L20" i="126"/>
  <c r="L1" i="126"/>
  <c r="F27" i="126"/>
  <c r="C28" i="126"/>
  <c r="F29" i="127"/>
  <c r="C30" i="127"/>
  <c r="S27" i="125"/>
  <c r="P28" i="125"/>
  <c r="L20" i="125"/>
  <c r="F27" i="124"/>
  <c r="L1" i="125"/>
  <c r="F27" i="125"/>
  <c r="C28" i="125"/>
  <c r="C30" i="126"/>
  <c r="F29" i="126"/>
  <c r="S27" i="124"/>
  <c r="S31" i="124" s="1"/>
  <c r="L20" i="124"/>
  <c r="L1" i="124"/>
  <c r="P32" i="124"/>
  <c r="F29" i="125"/>
  <c r="C30" i="125"/>
  <c r="S27" i="123"/>
  <c r="P28" i="123"/>
  <c r="L20" i="123"/>
  <c r="S27" i="122"/>
  <c r="S31" i="122" s="1"/>
  <c r="L1" i="123"/>
  <c r="F27" i="123"/>
  <c r="C28" i="123"/>
  <c r="F29" i="124"/>
  <c r="C30" i="124"/>
  <c r="P28" i="122"/>
  <c r="L1" i="121"/>
  <c r="L20" i="122"/>
  <c r="L1" i="122"/>
  <c r="F27" i="122"/>
  <c r="C28" i="122"/>
  <c r="F29" i="123"/>
  <c r="C30" i="123"/>
  <c r="S27" i="121"/>
  <c r="P28" i="121"/>
  <c r="L20" i="121"/>
  <c r="F27" i="121"/>
  <c r="C28" i="121"/>
  <c r="F29" i="122"/>
  <c r="C30" i="122"/>
  <c r="S27" i="120"/>
  <c r="P28" i="120"/>
  <c r="L20" i="120"/>
  <c r="L1" i="120"/>
  <c r="F27" i="120"/>
  <c r="C28" i="120"/>
  <c r="F29" i="121"/>
  <c r="C30" i="121"/>
  <c r="P28" i="119"/>
  <c r="S27" i="119"/>
  <c r="L20" i="119"/>
  <c r="L1" i="119"/>
  <c r="F27" i="119"/>
  <c r="C28" i="119"/>
  <c r="F29" i="120"/>
  <c r="C30" i="120"/>
  <c r="F31" i="129" a="1"/>
  <c r="F31" i="126" a="1"/>
  <c r="F31" i="135" a="1"/>
  <c r="C32" i="126" a="1"/>
  <c r="F31" i="121" a="1"/>
  <c r="C32" i="128" a="1"/>
  <c r="F31" i="133" a="1"/>
  <c r="F31" i="120" a="1"/>
  <c r="C32" i="123" a="1"/>
  <c r="C32" i="129" a="1"/>
  <c r="F31" i="123" a="1"/>
  <c r="F31" i="131" a="1"/>
  <c r="C32" i="135" a="1"/>
  <c r="F31" i="125" a="1"/>
  <c r="C32" i="120" a="1"/>
  <c r="C32" i="136" a="1"/>
  <c r="C32" i="132" a="1"/>
  <c r="F31" i="132" a="1"/>
  <c r="F31" i="136" a="1"/>
  <c r="C32" i="124" a="1"/>
  <c r="C32" i="127" a="1"/>
  <c r="F31" i="127" a="1"/>
  <c r="F31" i="122" a="1"/>
  <c r="C32" i="134" a="1"/>
  <c r="C32" i="121" a="1"/>
  <c r="F31" i="128" a="1"/>
  <c r="F31" i="130" a="1"/>
  <c r="C32" i="125" a="1"/>
  <c r="F31" i="134" a="1"/>
  <c r="F31" i="124" a="1"/>
  <c r="C32" i="131" a="1"/>
  <c r="C32" i="133" a="1"/>
  <c r="C32" i="130" a="1"/>
  <c r="C32" i="122" a="1"/>
  <c r="F31" i="136" l="1"/>
  <c r="S31" i="135"/>
  <c r="C32" i="136"/>
  <c r="P32" i="134"/>
  <c r="S31" i="134"/>
  <c r="C32" i="135"/>
  <c r="F31" i="135"/>
  <c r="S31" i="132"/>
  <c r="F31" i="134"/>
  <c r="C32" i="134"/>
  <c r="P32" i="132"/>
  <c r="C32" i="133"/>
  <c r="F31" i="133"/>
  <c r="S31" i="131"/>
  <c r="P32" i="131"/>
  <c r="P32" i="130"/>
  <c r="F31" i="132"/>
  <c r="C32" i="132"/>
  <c r="S31" i="130"/>
  <c r="F31" i="131"/>
  <c r="C32" i="131"/>
  <c r="P32" i="128"/>
  <c r="C32" i="130"/>
  <c r="F31" i="130"/>
  <c r="S31" i="128"/>
  <c r="C32" i="129"/>
  <c r="F31" i="129"/>
  <c r="P32" i="127"/>
  <c r="P32" i="126"/>
  <c r="C32" i="128"/>
  <c r="F31" i="128"/>
  <c r="S31" i="126"/>
  <c r="F31" i="127"/>
  <c r="C32" i="127"/>
  <c r="S31" i="125"/>
  <c r="P32" i="125"/>
  <c r="F31" i="126"/>
  <c r="C32" i="126"/>
  <c r="S31" i="123"/>
  <c r="C32" i="125"/>
  <c r="F31" i="125"/>
  <c r="P32" i="123"/>
  <c r="P32" i="122"/>
  <c r="F31" i="124"/>
  <c r="C32" i="124"/>
  <c r="C32" i="123"/>
  <c r="F31" i="123"/>
  <c r="S31" i="121"/>
  <c r="P32" i="121"/>
  <c r="F31" i="122"/>
  <c r="C32" i="122"/>
  <c r="S31" i="120"/>
  <c r="P32" i="120"/>
  <c r="P32" i="119"/>
  <c r="F31" i="121"/>
  <c r="C32" i="121"/>
  <c r="S31" i="119"/>
  <c r="F31" i="120"/>
  <c r="C32" i="120"/>
  <c r="L120" i="118"/>
  <c r="L119" i="118"/>
  <c r="L118" i="118"/>
  <c r="L117" i="118"/>
  <c r="L116" i="118"/>
  <c r="L115" i="118"/>
  <c r="L114" i="118"/>
  <c r="L113" i="118"/>
  <c r="L112" i="118"/>
  <c r="L111" i="118"/>
  <c r="L110" i="118"/>
  <c r="L109" i="118"/>
  <c r="L108" i="118"/>
  <c r="L107" i="118"/>
  <c r="L106" i="118"/>
  <c r="L105" i="118"/>
  <c r="L104" i="118"/>
  <c r="L103" i="118"/>
  <c r="L102" i="118"/>
  <c r="L101" i="118"/>
  <c r="L100" i="118"/>
  <c r="L99" i="118"/>
  <c r="L98" i="118"/>
  <c r="L97" i="118"/>
  <c r="L96" i="118"/>
  <c r="L95" i="118"/>
  <c r="L94" i="118"/>
  <c r="L93" i="118"/>
  <c r="L92" i="118"/>
  <c r="L91" i="118"/>
  <c r="L90" i="118"/>
  <c r="L89" i="118"/>
  <c r="L88" i="118"/>
  <c r="L87" i="118"/>
  <c r="L86" i="118"/>
  <c r="L85" i="118"/>
  <c r="L84" i="118"/>
  <c r="L83" i="118"/>
  <c r="L82" i="118"/>
  <c r="L81" i="118"/>
  <c r="L80" i="118"/>
  <c r="L79" i="118"/>
  <c r="L78" i="118"/>
  <c r="L77" i="118"/>
  <c r="L76" i="118"/>
  <c r="L75" i="118"/>
  <c r="L74" i="118"/>
  <c r="L73" i="118"/>
  <c r="L72" i="118"/>
  <c r="L71" i="118"/>
  <c r="L70" i="118"/>
  <c r="L69" i="118"/>
  <c r="L68" i="118"/>
  <c r="L67" i="118"/>
  <c r="L66" i="118"/>
  <c r="L65" i="118"/>
  <c r="L64" i="118"/>
  <c r="L63" i="118"/>
  <c r="L62" i="118"/>
  <c r="L61" i="118"/>
  <c r="L60" i="118"/>
  <c r="L59" i="118"/>
  <c r="L58" i="118"/>
  <c r="L57" i="118"/>
  <c r="L56" i="118"/>
  <c r="L55" i="118"/>
  <c r="L54" i="118"/>
  <c r="L53" i="118"/>
  <c r="L52" i="118"/>
  <c r="L51" i="118"/>
  <c r="L50" i="118"/>
  <c r="L49" i="118"/>
  <c r="L48" i="118"/>
  <c r="L47" i="118"/>
  <c r="L46" i="118"/>
  <c r="L45" i="118"/>
  <c r="L44" i="118"/>
  <c r="L43" i="118"/>
  <c r="L42" i="118"/>
  <c r="L41" i="118"/>
  <c r="L40" i="118"/>
  <c r="L39" i="118"/>
  <c r="L38" i="118"/>
  <c r="L37" i="118"/>
  <c r="L36" i="118"/>
  <c r="L35" i="118"/>
  <c r="L34" i="118"/>
  <c r="L33" i="118"/>
  <c r="L32" i="118"/>
  <c r="L31" i="118"/>
  <c r="P30" i="118"/>
  <c r="L30" i="118"/>
  <c r="S29" i="118"/>
  <c r="L29" i="118"/>
  <c r="L28" i="118"/>
  <c r="P27" i="118"/>
  <c r="L27" i="118"/>
  <c r="C27" i="118"/>
  <c r="S26" i="118"/>
  <c r="P26" i="118"/>
  <c r="L26" i="118"/>
  <c r="C26" i="118"/>
  <c r="S25" i="118"/>
  <c r="P25" i="118"/>
  <c r="L25" i="118"/>
  <c r="F25" i="118"/>
  <c r="C25" i="118"/>
  <c r="S24" i="118"/>
  <c r="P24" i="118"/>
  <c r="L24" i="118"/>
  <c r="F24" i="118"/>
  <c r="C24" i="118"/>
  <c r="S23" i="118"/>
  <c r="P23" i="118"/>
  <c r="L23" i="118"/>
  <c r="F23" i="118"/>
  <c r="C23" i="118"/>
  <c r="S22" i="118"/>
  <c r="P22" i="118"/>
  <c r="L22" i="118"/>
  <c r="F22" i="118"/>
  <c r="C22" i="118"/>
  <c r="K20" i="118"/>
  <c r="J20" i="118"/>
  <c r="L18" i="118"/>
  <c r="L17" i="118"/>
  <c r="L16" i="118"/>
  <c r="L15" i="118"/>
  <c r="L14" i="118"/>
  <c r="L13" i="118"/>
  <c r="L12" i="118"/>
  <c r="L11" i="118"/>
  <c r="L10" i="118"/>
  <c r="L9" i="118"/>
  <c r="L8" i="118"/>
  <c r="L7" i="118"/>
  <c r="L6" i="118"/>
  <c r="L5" i="118"/>
  <c r="L4" i="118"/>
  <c r="L3" i="118"/>
  <c r="K1" i="118"/>
  <c r="J1" i="118"/>
  <c r="L152" i="117"/>
  <c r="L151" i="117"/>
  <c r="L150" i="117"/>
  <c r="L149" i="117"/>
  <c r="L148" i="117"/>
  <c r="L147" i="117"/>
  <c r="L146" i="117"/>
  <c r="L145" i="117"/>
  <c r="L144" i="117"/>
  <c r="L143" i="117"/>
  <c r="L142" i="117"/>
  <c r="L141" i="117"/>
  <c r="L140" i="117"/>
  <c r="L139" i="117"/>
  <c r="L138" i="117"/>
  <c r="L137" i="117"/>
  <c r="L136" i="117"/>
  <c r="L135" i="117"/>
  <c r="L134" i="117"/>
  <c r="L133" i="117"/>
  <c r="L132" i="117"/>
  <c r="L131" i="117"/>
  <c r="L130" i="117"/>
  <c r="L129" i="117"/>
  <c r="L128" i="117"/>
  <c r="L127" i="117"/>
  <c r="L126" i="117"/>
  <c r="L125" i="117"/>
  <c r="L124" i="117"/>
  <c r="L123" i="117"/>
  <c r="L122" i="117"/>
  <c r="L121" i="117"/>
  <c r="L120" i="117"/>
  <c r="L119" i="117"/>
  <c r="L118" i="117"/>
  <c r="L117" i="117"/>
  <c r="L116" i="117"/>
  <c r="L115" i="117"/>
  <c r="L114" i="117"/>
  <c r="L113" i="117"/>
  <c r="L112" i="117"/>
  <c r="L111" i="117"/>
  <c r="L110" i="117"/>
  <c r="L109" i="117"/>
  <c r="L108" i="117"/>
  <c r="L107" i="117"/>
  <c r="L106" i="117"/>
  <c r="L105" i="117"/>
  <c r="L104" i="117"/>
  <c r="L103" i="117"/>
  <c r="L102" i="117"/>
  <c r="L101" i="117"/>
  <c r="L100" i="117"/>
  <c r="L99" i="117"/>
  <c r="L98" i="117"/>
  <c r="L97" i="117"/>
  <c r="L96" i="117"/>
  <c r="L95" i="117"/>
  <c r="L94" i="117"/>
  <c r="L93" i="117"/>
  <c r="L92" i="117"/>
  <c r="L91" i="117"/>
  <c r="L90" i="117"/>
  <c r="L89" i="117"/>
  <c r="L88" i="117"/>
  <c r="L87" i="117"/>
  <c r="L86" i="117"/>
  <c r="L85" i="117"/>
  <c r="L84" i="117"/>
  <c r="L83" i="117"/>
  <c r="L82" i="117"/>
  <c r="L81" i="117"/>
  <c r="L80" i="117"/>
  <c r="L79" i="117"/>
  <c r="L78" i="117"/>
  <c r="L77" i="117"/>
  <c r="L76" i="117"/>
  <c r="L75" i="117"/>
  <c r="L74" i="117"/>
  <c r="L73" i="117"/>
  <c r="L72" i="117"/>
  <c r="L71" i="117"/>
  <c r="L70" i="117"/>
  <c r="L69" i="117"/>
  <c r="L68" i="117"/>
  <c r="L67" i="117"/>
  <c r="L66" i="117"/>
  <c r="L65" i="117"/>
  <c r="L64" i="117"/>
  <c r="L63" i="117"/>
  <c r="L62" i="117"/>
  <c r="L61" i="117"/>
  <c r="L60" i="117"/>
  <c r="L59" i="117"/>
  <c r="L58" i="117"/>
  <c r="L57" i="117"/>
  <c r="L56" i="117"/>
  <c r="L55" i="117"/>
  <c r="L54" i="117"/>
  <c r="L53" i="117"/>
  <c r="L52" i="117"/>
  <c r="L51" i="117"/>
  <c r="L50" i="117"/>
  <c r="L49" i="117"/>
  <c r="L48" i="117"/>
  <c r="L47" i="117"/>
  <c r="L46" i="117"/>
  <c r="L45" i="117"/>
  <c r="L44" i="117"/>
  <c r="L43" i="117"/>
  <c r="L42" i="117"/>
  <c r="L41" i="117"/>
  <c r="L40" i="117"/>
  <c r="L39" i="117"/>
  <c r="L38" i="117"/>
  <c r="L37" i="117"/>
  <c r="L36" i="117"/>
  <c r="L35" i="117"/>
  <c r="L34" i="117"/>
  <c r="L33" i="117"/>
  <c r="L32" i="117"/>
  <c r="L31" i="117"/>
  <c r="P30" i="117"/>
  <c r="L30" i="117"/>
  <c r="S29" i="117"/>
  <c r="L29" i="117"/>
  <c r="L28" i="117"/>
  <c r="P27" i="117"/>
  <c r="L27" i="117"/>
  <c r="C27" i="117"/>
  <c r="S26" i="117"/>
  <c r="P26" i="117"/>
  <c r="L26" i="117"/>
  <c r="F26" i="117"/>
  <c r="C26" i="117"/>
  <c r="S25" i="117"/>
  <c r="P25" i="117"/>
  <c r="L25" i="117"/>
  <c r="F25" i="117"/>
  <c r="C25" i="117"/>
  <c r="S24" i="117"/>
  <c r="P24" i="117"/>
  <c r="L24" i="117"/>
  <c r="F24" i="117"/>
  <c r="C24" i="117"/>
  <c r="S23" i="117"/>
  <c r="P23" i="117"/>
  <c r="L23" i="117"/>
  <c r="F23" i="117"/>
  <c r="C23" i="117"/>
  <c r="S22" i="117"/>
  <c r="P22" i="117"/>
  <c r="L22" i="117"/>
  <c r="F22" i="117"/>
  <c r="C22" i="117"/>
  <c r="K20" i="117"/>
  <c r="J20" i="117"/>
  <c r="L18" i="117"/>
  <c r="L17" i="117"/>
  <c r="L16" i="117"/>
  <c r="L15" i="117"/>
  <c r="L14" i="117"/>
  <c r="L13" i="117"/>
  <c r="L12" i="117"/>
  <c r="L11" i="117"/>
  <c r="L10" i="117"/>
  <c r="L9" i="117"/>
  <c r="L8" i="117"/>
  <c r="L7" i="117"/>
  <c r="L6" i="117"/>
  <c r="L5" i="117"/>
  <c r="L4" i="117"/>
  <c r="L3" i="117"/>
  <c r="K1" i="117"/>
  <c r="J1" i="117"/>
  <c r="L151" i="116"/>
  <c r="L150" i="116"/>
  <c r="L149" i="116"/>
  <c r="L148" i="116"/>
  <c r="L147" i="116"/>
  <c r="L146" i="116"/>
  <c r="L145" i="116"/>
  <c r="L144" i="116"/>
  <c r="L143" i="116"/>
  <c r="L142" i="116"/>
  <c r="L141" i="116"/>
  <c r="L140" i="116"/>
  <c r="L139" i="116"/>
  <c r="L138" i="116"/>
  <c r="L137" i="116"/>
  <c r="L136" i="116"/>
  <c r="L135" i="116"/>
  <c r="L134" i="116"/>
  <c r="L133" i="116"/>
  <c r="L132" i="116"/>
  <c r="L131" i="116"/>
  <c r="L130" i="116"/>
  <c r="L129" i="116"/>
  <c r="L128" i="116"/>
  <c r="L127" i="116"/>
  <c r="L126" i="116"/>
  <c r="L125" i="116"/>
  <c r="L124" i="116"/>
  <c r="L123" i="116"/>
  <c r="L122" i="116"/>
  <c r="L121" i="116"/>
  <c r="L120" i="116"/>
  <c r="L119" i="116"/>
  <c r="L118" i="116"/>
  <c r="L117" i="116"/>
  <c r="L116" i="116"/>
  <c r="L115" i="116"/>
  <c r="L114" i="116"/>
  <c r="L113" i="116"/>
  <c r="L112" i="116"/>
  <c r="L111" i="116"/>
  <c r="L110" i="116"/>
  <c r="L109" i="116"/>
  <c r="L108" i="116"/>
  <c r="L107" i="116"/>
  <c r="L106" i="116"/>
  <c r="L105" i="116"/>
  <c r="L104" i="116"/>
  <c r="L103" i="116"/>
  <c r="L102" i="116"/>
  <c r="L101" i="116"/>
  <c r="L100" i="116"/>
  <c r="L99" i="116"/>
  <c r="L98" i="116"/>
  <c r="L97" i="116"/>
  <c r="L96" i="116"/>
  <c r="L95" i="116"/>
  <c r="L94" i="116"/>
  <c r="L93" i="116"/>
  <c r="L92" i="116"/>
  <c r="L91" i="116"/>
  <c r="L90" i="116"/>
  <c r="L89" i="116"/>
  <c r="L88" i="116"/>
  <c r="L87" i="116"/>
  <c r="L86" i="116"/>
  <c r="L85" i="116"/>
  <c r="L84" i="116"/>
  <c r="L83" i="116"/>
  <c r="L82" i="116"/>
  <c r="L81" i="116"/>
  <c r="L80" i="116"/>
  <c r="L79" i="116"/>
  <c r="L78" i="116"/>
  <c r="L77" i="116"/>
  <c r="L76" i="116"/>
  <c r="L75" i="116"/>
  <c r="L74" i="116"/>
  <c r="L73" i="116"/>
  <c r="L72" i="116"/>
  <c r="L71" i="116"/>
  <c r="L70" i="116"/>
  <c r="L69" i="116"/>
  <c r="L68" i="116"/>
  <c r="L67" i="116"/>
  <c r="L66" i="116"/>
  <c r="L65" i="116"/>
  <c r="L64" i="116"/>
  <c r="L63" i="116"/>
  <c r="L62" i="116"/>
  <c r="L61" i="116"/>
  <c r="L60" i="116"/>
  <c r="L59" i="116"/>
  <c r="L58" i="116"/>
  <c r="L57" i="116"/>
  <c r="L56" i="116"/>
  <c r="L55" i="116"/>
  <c r="L54" i="116"/>
  <c r="L53" i="116"/>
  <c r="L52" i="116"/>
  <c r="L51" i="116"/>
  <c r="L50" i="116"/>
  <c r="L49" i="116"/>
  <c r="L48" i="116"/>
  <c r="L47" i="116"/>
  <c r="L46" i="116"/>
  <c r="L45" i="116"/>
  <c r="L44" i="116"/>
  <c r="L43" i="116"/>
  <c r="L42" i="116"/>
  <c r="L41" i="116"/>
  <c r="L40" i="116"/>
  <c r="L39" i="116"/>
  <c r="L38" i="116"/>
  <c r="L37" i="116"/>
  <c r="L36" i="116"/>
  <c r="L35" i="116"/>
  <c r="L34" i="116"/>
  <c r="L33" i="116"/>
  <c r="L32" i="116"/>
  <c r="L31" i="116"/>
  <c r="P30" i="116"/>
  <c r="L30" i="116"/>
  <c r="S29" i="116"/>
  <c r="L29" i="116"/>
  <c r="L28" i="116"/>
  <c r="P27" i="116"/>
  <c r="L27" i="116"/>
  <c r="C27" i="116"/>
  <c r="S26" i="116"/>
  <c r="P26" i="116"/>
  <c r="L26" i="116"/>
  <c r="F26" i="116"/>
  <c r="C26" i="116"/>
  <c r="S25" i="116"/>
  <c r="P25" i="116"/>
  <c r="L25" i="116"/>
  <c r="F25" i="116"/>
  <c r="C25" i="116"/>
  <c r="S24" i="116"/>
  <c r="P24" i="116"/>
  <c r="L24" i="116"/>
  <c r="F24" i="116"/>
  <c r="C24" i="116"/>
  <c r="S23" i="116"/>
  <c r="P23" i="116"/>
  <c r="L23" i="116"/>
  <c r="F23" i="116"/>
  <c r="C23" i="116"/>
  <c r="S22" i="116"/>
  <c r="P22" i="116"/>
  <c r="L22" i="116"/>
  <c r="F22" i="116"/>
  <c r="C22" i="116"/>
  <c r="K20" i="116"/>
  <c r="J20" i="116"/>
  <c r="L18" i="116"/>
  <c r="L17" i="116"/>
  <c r="L16" i="116"/>
  <c r="L15" i="116"/>
  <c r="L14" i="116"/>
  <c r="L13" i="116"/>
  <c r="L12" i="116"/>
  <c r="L11" i="116"/>
  <c r="L10" i="116"/>
  <c r="L9" i="116"/>
  <c r="L8" i="116"/>
  <c r="L7" i="116"/>
  <c r="L6" i="116"/>
  <c r="L5" i="116"/>
  <c r="L4" i="116"/>
  <c r="L3" i="116"/>
  <c r="K1" i="116"/>
  <c r="J1" i="116"/>
  <c r="L141" i="115"/>
  <c r="L140" i="115"/>
  <c r="L139" i="115"/>
  <c r="L138" i="115"/>
  <c r="L137" i="115"/>
  <c r="L136" i="115"/>
  <c r="L135" i="115"/>
  <c r="L134" i="115"/>
  <c r="L133" i="115"/>
  <c r="L132" i="115"/>
  <c r="L131" i="115"/>
  <c r="L130" i="115"/>
  <c r="L129" i="115"/>
  <c r="L128" i="115"/>
  <c r="L127" i="115"/>
  <c r="L126" i="115"/>
  <c r="L125" i="115"/>
  <c r="L124" i="115"/>
  <c r="L123" i="115"/>
  <c r="L122" i="115"/>
  <c r="L121" i="115"/>
  <c r="L120" i="115"/>
  <c r="L119" i="115"/>
  <c r="L118" i="115"/>
  <c r="L117" i="115"/>
  <c r="L116" i="115"/>
  <c r="L115" i="115"/>
  <c r="L114" i="115"/>
  <c r="L113" i="115"/>
  <c r="L112" i="115"/>
  <c r="L111" i="115"/>
  <c r="L110" i="115"/>
  <c r="L109" i="115"/>
  <c r="L108" i="115"/>
  <c r="L107" i="115"/>
  <c r="L106" i="115"/>
  <c r="L105" i="115"/>
  <c r="L104" i="115"/>
  <c r="L103" i="115"/>
  <c r="L102" i="115"/>
  <c r="L101" i="115"/>
  <c r="L100" i="115"/>
  <c r="L99" i="115"/>
  <c r="L98" i="115"/>
  <c r="L97" i="115"/>
  <c r="L96" i="115"/>
  <c r="L95" i="115"/>
  <c r="L94" i="115"/>
  <c r="L93" i="115"/>
  <c r="L92" i="115"/>
  <c r="L91" i="115"/>
  <c r="L90" i="115"/>
  <c r="L89" i="115"/>
  <c r="L88" i="115"/>
  <c r="L87" i="115"/>
  <c r="L86" i="115"/>
  <c r="L85" i="115"/>
  <c r="L84" i="115"/>
  <c r="L83" i="115"/>
  <c r="L82" i="115"/>
  <c r="L81" i="115"/>
  <c r="L80" i="115"/>
  <c r="L79" i="115"/>
  <c r="L78" i="115"/>
  <c r="L77" i="115"/>
  <c r="L76" i="115"/>
  <c r="L75" i="115"/>
  <c r="L74" i="115"/>
  <c r="L73" i="115"/>
  <c r="L72" i="115"/>
  <c r="L71" i="115"/>
  <c r="L70" i="115"/>
  <c r="L69" i="115"/>
  <c r="L68" i="115"/>
  <c r="L67" i="115"/>
  <c r="L66" i="115"/>
  <c r="L65" i="115"/>
  <c r="L64" i="115"/>
  <c r="L63" i="115"/>
  <c r="L62" i="115"/>
  <c r="L61" i="115"/>
  <c r="L60" i="115"/>
  <c r="L59" i="115"/>
  <c r="L58" i="115"/>
  <c r="L57" i="115"/>
  <c r="L56" i="115"/>
  <c r="L55" i="115"/>
  <c r="L54" i="115"/>
  <c r="L53" i="115"/>
  <c r="L52" i="115"/>
  <c r="L51" i="115"/>
  <c r="L50" i="115"/>
  <c r="L49" i="115"/>
  <c r="L48" i="115"/>
  <c r="L47" i="115"/>
  <c r="L46" i="115"/>
  <c r="L45" i="115"/>
  <c r="L44" i="115"/>
  <c r="L43" i="115"/>
  <c r="L42" i="115"/>
  <c r="L41" i="115"/>
  <c r="L40" i="115"/>
  <c r="L39" i="115"/>
  <c r="L38" i="115"/>
  <c r="L37" i="115"/>
  <c r="L36" i="115"/>
  <c r="L35" i="115"/>
  <c r="L34" i="115"/>
  <c r="L33" i="115"/>
  <c r="L32" i="115"/>
  <c r="L31" i="115"/>
  <c r="P30" i="115"/>
  <c r="L30" i="115"/>
  <c r="S29" i="115"/>
  <c r="L29" i="115"/>
  <c r="L28" i="115"/>
  <c r="P27" i="115"/>
  <c r="L27" i="115"/>
  <c r="C27" i="115"/>
  <c r="S26" i="115"/>
  <c r="P26" i="115"/>
  <c r="L26" i="115"/>
  <c r="F26" i="115"/>
  <c r="C26" i="115"/>
  <c r="S25" i="115"/>
  <c r="P25" i="115"/>
  <c r="L25" i="115"/>
  <c r="F25" i="115"/>
  <c r="C25" i="115"/>
  <c r="S24" i="115"/>
  <c r="P24" i="115"/>
  <c r="L24" i="115"/>
  <c r="F24" i="115"/>
  <c r="C24" i="115"/>
  <c r="S23" i="115"/>
  <c r="P23" i="115"/>
  <c r="L23" i="115"/>
  <c r="F23" i="115"/>
  <c r="C23" i="115"/>
  <c r="S22" i="115"/>
  <c r="P22" i="115"/>
  <c r="L22" i="115"/>
  <c r="F22" i="115"/>
  <c r="C22" i="115"/>
  <c r="K20" i="115"/>
  <c r="J20" i="115"/>
  <c r="L18" i="115"/>
  <c r="L17" i="115"/>
  <c r="L16" i="115"/>
  <c r="L15" i="115"/>
  <c r="L14" i="115"/>
  <c r="L13" i="115"/>
  <c r="L12" i="115"/>
  <c r="L11" i="115"/>
  <c r="L10" i="115"/>
  <c r="L9" i="115"/>
  <c r="L8" i="115"/>
  <c r="L7" i="115"/>
  <c r="L6" i="115"/>
  <c r="L5" i="115"/>
  <c r="L4" i="115"/>
  <c r="L3" i="115"/>
  <c r="K1" i="115"/>
  <c r="J1" i="115"/>
  <c r="L129" i="114"/>
  <c r="L128" i="114"/>
  <c r="L127" i="114"/>
  <c r="L126" i="114"/>
  <c r="L125" i="114"/>
  <c r="L124" i="114"/>
  <c r="L123" i="114"/>
  <c r="L122" i="114"/>
  <c r="L121" i="114"/>
  <c r="L120" i="114"/>
  <c r="L119" i="114"/>
  <c r="L118" i="114"/>
  <c r="L117" i="114"/>
  <c r="L116" i="114"/>
  <c r="L115" i="114"/>
  <c r="L114" i="114"/>
  <c r="L113" i="114"/>
  <c r="L112" i="114"/>
  <c r="L111" i="114"/>
  <c r="L110" i="114"/>
  <c r="L109" i="114"/>
  <c r="L108" i="114"/>
  <c r="L107" i="114"/>
  <c r="L106" i="114"/>
  <c r="L105" i="114"/>
  <c r="L104" i="114"/>
  <c r="L103" i="114"/>
  <c r="L102" i="114"/>
  <c r="L101" i="114"/>
  <c r="L100" i="114"/>
  <c r="L99" i="114"/>
  <c r="L98" i="114"/>
  <c r="L97" i="114"/>
  <c r="L96" i="114"/>
  <c r="L95" i="114"/>
  <c r="L94" i="114"/>
  <c r="L93" i="114"/>
  <c r="L92" i="114"/>
  <c r="L91" i="114"/>
  <c r="L90" i="114"/>
  <c r="L89" i="114"/>
  <c r="L88" i="114"/>
  <c r="L87" i="114"/>
  <c r="L86" i="114"/>
  <c r="L85" i="114"/>
  <c r="L84" i="114"/>
  <c r="L83" i="114"/>
  <c r="L82" i="114"/>
  <c r="L81" i="114"/>
  <c r="L80" i="114"/>
  <c r="L79" i="114"/>
  <c r="L78" i="114"/>
  <c r="L77" i="114"/>
  <c r="L76" i="114"/>
  <c r="L75" i="114"/>
  <c r="L74" i="114"/>
  <c r="L73" i="114"/>
  <c r="L72" i="114"/>
  <c r="L71" i="114"/>
  <c r="L70" i="114"/>
  <c r="L69" i="114"/>
  <c r="L68" i="114"/>
  <c r="L67" i="114"/>
  <c r="L66" i="114"/>
  <c r="L65" i="114"/>
  <c r="L64" i="114"/>
  <c r="L63" i="114"/>
  <c r="L62" i="114"/>
  <c r="L61" i="114"/>
  <c r="L60" i="114"/>
  <c r="L59" i="114"/>
  <c r="L58" i="114"/>
  <c r="L57" i="114"/>
  <c r="L56" i="114"/>
  <c r="L55" i="114"/>
  <c r="L54" i="114"/>
  <c r="L53" i="114"/>
  <c r="L52" i="114"/>
  <c r="L51" i="114"/>
  <c r="L50" i="114"/>
  <c r="L49" i="114"/>
  <c r="L48" i="114"/>
  <c r="L47" i="114"/>
  <c r="L46" i="114"/>
  <c r="L45" i="114"/>
  <c r="L44" i="114"/>
  <c r="L43" i="114"/>
  <c r="L42" i="114"/>
  <c r="L41" i="114"/>
  <c r="L40" i="114"/>
  <c r="L39" i="114"/>
  <c r="L38" i="114"/>
  <c r="L37" i="114"/>
  <c r="L36" i="114"/>
  <c r="L35" i="114"/>
  <c r="L34" i="114"/>
  <c r="L33" i="114"/>
  <c r="L32" i="114"/>
  <c r="L31" i="114"/>
  <c r="P30" i="114"/>
  <c r="L30" i="114"/>
  <c r="S29" i="114"/>
  <c r="L29" i="114"/>
  <c r="L28" i="114"/>
  <c r="P27" i="114"/>
  <c r="L27" i="114"/>
  <c r="C27" i="114"/>
  <c r="S26" i="114"/>
  <c r="P26" i="114"/>
  <c r="L26" i="114"/>
  <c r="F26" i="114"/>
  <c r="C26" i="114"/>
  <c r="S25" i="114"/>
  <c r="P25" i="114"/>
  <c r="L25" i="114"/>
  <c r="F25" i="114"/>
  <c r="C25" i="114"/>
  <c r="S24" i="114"/>
  <c r="P24" i="114"/>
  <c r="L24" i="114"/>
  <c r="F24" i="114"/>
  <c r="C24" i="114"/>
  <c r="S23" i="114"/>
  <c r="P23" i="114"/>
  <c r="L23" i="114"/>
  <c r="F23" i="114"/>
  <c r="C23" i="114"/>
  <c r="S22" i="114"/>
  <c r="P22" i="114"/>
  <c r="L22" i="114"/>
  <c r="F22" i="114"/>
  <c r="C22" i="114"/>
  <c r="K20" i="114"/>
  <c r="J20" i="114"/>
  <c r="L18" i="114"/>
  <c r="L17" i="114"/>
  <c r="L16" i="114"/>
  <c r="L15" i="114"/>
  <c r="L14" i="114"/>
  <c r="L13" i="114"/>
  <c r="L12" i="114"/>
  <c r="L11" i="114"/>
  <c r="L10" i="114"/>
  <c r="L9" i="114"/>
  <c r="L8" i="114"/>
  <c r="L7" i="114"/>
  <c r="L6" i="114"/>
  <c r="L5" i="114"/>
  <c r="L4" i="114"/>
  <c r="L3" i="114"/>
  <c r="K1" i="114"/>
  <c r="J1" i="114"/>
  <c r="R26" i="112"/>
  <c r="F29" i="116" a="1"/>
  <c r="C30" i="115" a="1"/>
  <c r="C30" i="118" a="1"/>
  <c r="C30" i="116" a="1"/>
  <c r="F29" i="118" a="1"/>
  <c r="F29" i="117" a="1"/>
  <c r="F29" i="119" a="1"/>
  <c r="C30" i="119" a="1"/>
  <c r="F29" i="115" a="1"/>
  <c r="C30" i="117" a="1"/>
  <c r="S27" i="118" l="1"/>
  <c r="P28" i="118"/>
  <c r="F27" i="117"/>
  <c r="L20" i="118"/>
  <c r="F29" i="119"/>
  <c r="C30" i="119"/>
  <c r="L1" i="118"/>
  <c r="F27" i="118"/>
  <c r="S31" i="118" s="1"/>
  <c r="C28" i="118"/>
  <c r="P32" i="118" s="1"/>
  <c r="P28" i="117"/>
  <c r="P32" i="117" s="1"/>
  <c r="S27" i="117"/>
  <c r="S31" i="117" s="1"/>
  <c r="L20" i="117"/>
  <c r="L1" i="117"/>
  <c r="C28" i="117"/>
  <c r="C30" i="118"/>
  <c r="F29" i="118"/>
  <c r="C28" i="116"/>
  <c r="S27" i="116"/>
  <c r="P28" i="116"/>
  <c r="P32" i="116" s="1"/>
  <c r="L20" i="116"/>
  <c r="L1" i="115"/>
  <c r="L1" i="116"/>
  <c r="F27" i="116"/>
  <c r="C30" i="117"/>
  <c r="F29" i="117"/>
  <c r="S27" i="115"/>
  <c r="P28" i="115"/>
  <c r="L20" i="115"/>
  <c r="F27" i="115"/>
  <c r="C28" i="115"/>
  <c r="F29" i="116"/>
  <c r="C30" i="116"/>
  <c r="L1" i="114"/>
  <c r="S27" i="114"/>
  <c r="P28" i="114"/>
  <c r="L20" i="114"/>
  <c r="F27" i="114"/>
  <c r="C28" i="114"/>
  <c r="P32" i="114" s="1"/>
  <c r="C30" i="115"/>
  <c r="F29" i="115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L23" i="113"/>
  <c r="F23" i="113"/>
  <c r="C23" i="113"/>
  <c r="S22" i="113"/>
  <c r="P22" i="113"/>
  <c r="L22" i="113"/>
  <c r="F22" i="113"/>
  <c r="C22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3" i="113"/>
  <c r="K1" i="113"/>
  <c r="J1" i="113"/>
  <c r="L105" i="110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P23" i="112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F29" i="98" a="1"/>
  <c r="C30" i="104" a="1"/>
  <c r="C30" i="103" a="1"/>
  <c r="C32" i="119" a="1"/>
  <c r="F31" i="118" a="1"/>
  <c r="C30" i="106" a="1"/>
  <c r="C30" i="114" a="1"/>
  <c r="F29" i="104" a="1"/>
  <c r="C32" i="116" a="1"/>
  <c r="C30" i="108" a="1"/>
  <c r="C30" i="99" a="1"/>
  <c r="C30" i="109" a="1"/>
  <c r="F29" i="103" a="1"/>
  <c r="F29" i="105" a="1"/>
  <c r="F29" i="107" a="1"/>
  <c r="F29" i="101" a="1"/>
  <c r="C30" i="107" a="1"/>
  <c r="F29" i="109" a="1"/>
  <c r="C30" i="100" a="1"/>
  <c r="F29" i="100" a="1"/>
  <c r="F31" i="115" a="1"/>
  <c r="C30" i="101" a="1"/>
  <c r="F29" i="102" a="1"/>
  <c r="F29" i="110" a="1"/>
  <c r="C30" i="98" a="1"/>
  <c r="F29" i="114" a="1"/>
  <c r="F29" i="108" a="1"/>
  <c r="F29" i="112" a="1"/>
  <c r="C30" i="97" a="1"/>
  <c r="C30" i="112" a="1"/>
  <c r="C32" i="118" a="1"/>
  <c r="F29" i="97" a="1"/>
  <c r="C32" i="115" a="1"/>
  <c r="C30" i="102" a="1"/>
  <c r="F29" i="99" a="1"/>
  <c r="C30" i="105" a="1"/>
  <c r="F29" i="113" a="1"/>
  <c r="F29" i="106" a="1"/>
  <c r="C30" i="110" a="1"/>
  <c r="C30" i="113" a="1"/>
  <c r="F31" i="117" a="1"/>
  <c r="F31" i="116" a="1"/>
  <c r="C32" i="117" a="1"/>
  <c r="F31" i="119" a="1"/>
  <c r="F31" i="119" l="1"/>
  <c r="C32" i="119"/>
  <c r="C32" i="118"/>
  <c r="F31" i="118"/>
  <c r="S31" i="116"/>
  <c r="F31" i="117"/>
  <c r="C32" i="117"/>
  <c r="S31" i="115"/>
  <c r="P32" i="115"/>
  <c r="F31" i="116"/>
  <c r="C32" i="116"/>
  <c r="S31" i="114"/>
  <c r="C32" i="115"/>
  <c r="F31" i="115"/>
  <c r="S27" i="113"/>
  <c r="P28" i="113"/>
  <c r="L20" i="113"/>
  <c r="F29" i="114"/>
  <c r="C28" i="112"/>
  <c r="C30" i="114"/>
  <c r="L1" i="113"/>
  <c r="F27" i="113"/>
  <c r="C28" i="113"/>
  <c r="S27" i="112"/>
  <c r="P28" i="112"/>
  <c r="P32" i="112" s="1"/>
  <c r="C28" i="110"/>
  <c r="L20" i="112"/>
  <c r="L1" i="112"/>
  <c r="F27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C32" i="101" a="1"/>
  <c r="F29" i="93" a="1"/>
  <c r="C32" i="102" a="1"/>
  <c r="C32" i="113" a="1"/>
  <c r="C30" i="92" a="1"/>
  <c r="F31" i="98" a="1"/>
  <c r="F29" i="96" a="1"/>
  <c r="C32" i="99" a="1"/>
  <c r="C32" i="105" a="1"/>
  <c r="F31" i="114" a="1"/>
  <c r="C32" i="103" a="1"/>
  <c r="C32" i="112" a="1"/>
  <c r="C30" i="91" a="1"/>
  <c r="C30" i="95" a="1"/>
  <c r="F31" i="108" a="1"/>
  <c r="F29" i="91" a="1"/>
  <c r="F29" i="95" a="1"/>
  <c r="F29" i="92" a="1"/>
  <c r="F29" i="90" a="1"/>
  <c r="F29" i="94" a="1"/>
  <c r="C30" i="93" a="1"/>
  <c r="F31" i="99" a="1"/>
  <c r="C32" i="98" a="1"/>
  <c r="F31" i="102" a="1"/>
  <c r="F31" i="109" a="1"/>
  <c r="F31" i="112" a="1"/>
  <c r="C32" i="109" a="1"/>
  <c r="C30" i="94" a="1"/>
  <c r="C30" i="96" a="1"/>
  <c r="F31" i="103" a="1"/>
  <c r="F31" i="105" a="1"/>
  <c r="C30" i="90" a="1"/>
  <c r="F31" i="113" a="1"/>
  <c r="C32" i="108" a="1"/>
  <c r="F31" i="104" a="1"/>
  <c r="C32" i="106" a="1"/>
  <c r="C32" i="114" a="1"/>
  <c r="F31" i="106" a="1"/>
  <c r="F31" i="100" a="1"/>
  <c r="C32" i="100" a="1"/>
  <c r="C32" i="97" a="1"/>
  <c r="F31" i="110" a="1"/>
  <c r="F31" i="97" a="1"/>
  <c r="C32" i="110" a="1"/>
  <c r="F31" i="107" a="1"/>
  <c r="C32" i="107" a="1"/>
  <c r="C32" i="104" a="1"/>
  <c r="F31" i="101" a="1"/>
  <c r="P32" i="113" l="1"/>
  <c r="S31" i="113"/>
  <c r="F31" i="114"/>
  <c r="C32" i="114"/>
  <c r="S31" i="112"/>
  <c r="C32" i="113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F29" i="89" a="1"/>
  <c r="F31" i="93" a="1"/>
  <c r="F31" i="90" a="1"/>
  <c r="C30" i="89" a="1"/>
  <c r="C32" i="96" a="1"/>
  <c r="F31" i="92" a="1"/>
  <c r="F31" i="96" a="1"/>
  <c r="C32" i="90" a="1"/>
  <c r="C32" i="92" a="1"/>
  <c r="F31" i="91" a="1"/>
  <c r="C32" i="93" a="1"/>
  <c r="C32" i="91" a="1"/>
  <c r="C32" i="94" a="1"/>
  <c r="F31" i="94" a="1"/>
  <c r="F31" i="95" a="1"/>
  <c r="C32" i="95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C30" i="86" a="1"/>
  <c r="F29" i="87" a="1"/>
  <c r="F29" i="86" a="1"/>
  <c r="C30" i="87" a="1"/>
  <c r="F29" i="88" a="1"/>
  <c r="F31" i="89" a="1"/>
  <c r="C30" i="88" a="1"/>
  <c r="C32" i="89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C30" i="85" a="1"/>
  <c r="F29" i="85" a="1"/>
  <c r="F31" i="86" a="1"/>
  <c r="C32" i="86" a="1"/>
  <c r="C32" i="87" a="1"/>
  <c r="F31" i="88" a="1"/>
  <c r="F31" i="87" a="1"/>
  <c r="C32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F29" i="80" a="1"/>
  <c r="F29" i="84" a="1"/>
  <c r="C32" i="85" a="1"/>
  <c r="C30" i="80" a="1"/>
  <c r="F29" i="82" a="1"/>
  <c r="F29" i="81" a="1"/>
  <c r="C30" i="82" a="1"/>
  <c r="F31" i="85" a="1"/>
  <c r="F29" i="83" a="1"/>
  <c r="C30" i="83" a="1"/>
  <c r="C30" i="81" a="1"/>
  <c r="C30" i="84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C30" i="67" a="1"/>
  <c r="F29" i="58" a="1"/>
  <c r="F29" i="57" a="1"/>
  <c r="F29" i="75" a="1"/>
  <c r="C30" i="76" a="1"/>
  <c r="F31" i="84" a="1"/>
  <c r="F29" i="59" a="1"/>
  <c r="C32" i="81" a="1"/>
  <c r="C30" i="61" a="1"/>
  <c r="C30" i="66" a="1"/>
  <c r="F31" i="81" a="1"/>
  <c r="F29" i="60" a="1"/>
  <c r="C30" i="69" a="1"/>
  <c r="C30" i="72" a="1"/>
  <c r="C30" i="74" a="1"/>
  <c r="C30" i="71" a="1"/>
  <c r="F29" i="71" a="1"/>
  <c r="C30" i="75" a="1"/>
  <c r="F29" i="78" a="1"/>
  <c r="C30" i="57" a="1"/>
  <c r="F29" i="67" a="1"/>
  <c r="C32" i="83" a="1"/>
  <c r="C30" i="73" a="1"/>
  <c r="F29" i="74" a="1"/>
  <c r="F29" i="70" a="1"/>
  <c r="F29" i="68" a="1"/>
  <c r="F29" i="72" a="1"/>
  <c r="F29" i="69" a="1"/>
  <c r="F29" i="65" a="1"/>
  <c r="F29" i="76" a="1"/>
  <c r="F29" i="77" a="1"/>
  <c r="C30" i="77" a="1"/>
  <c r="F29" i="66" a="1"/>
  <c r="C30" i="60" a="1"/>
  <c r="C32" i="84" a="1"/>
  <c r="F31" i="82" a="1"/>
  <c r="F29" i="64" a="1"/>
  <c r="C30" i="68" a="1"/>
  <c r="F29" i="62" a="1"/>
  <c r="F31" i="83" a="1"/>
  <c r="C30" i="58" a="1"/>
  <c r="C30" i="64" a="1"/>
  <c r="C30" i="78" a="1"/>
  <c r="F29" i="63" a="1"/>
  <c r="C30" i="63" a="1"/>
  <c r="C30" i="65" a="1"/>
  <c r="C30" i="70" a="1"/>
  <c r="C30" i="59" a="1"/>
  <c r="F29" i="73" a="1"/>
  <c r="C30" i="62" a="1"/>
  <c r="F29" i="61" a="1"/>
  <c r="C32" i="82" a="1"/>
  <c r="F31" i="80" a="1"/>
  <c r="C32" i="80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C32" i="58" a="1"/>
  <c r="F31" i="72" a="1"/>
  <c r="C32" i="73" a="1"/>
  <c r="F31" i="66" a="1"/>
  <c r="C32" i="71" a="1"/>
  <c r="C32" i="65" a="1"/>
  <c r="F31" i="59" a="1"/>
  <c r="C32" i="60" a="1"/>
  <c r="F31" i="74" a="1"/>
  <c r="F29" i="54" a="1"/>
  <c r="C32" i="70" a="1"/>
  <c r="F31" i="70" a="1"/>
  <c r="C32" i="63" a="1"/>
  <c r="F31" i="77" a="1"/>
  <c r="C32" i="68" a="1"/>
  <c r="C32" i="61" a="1"/>
  <c r="F31" i="62" a="1"/>
  <c r="C32" i="75" a="1"/>
  <c r="F31" i="64" a="1"/>
  <c r="F31" i="68" a="1"/>
  <c r="C30" i="55" a="1"/>
  <c r="C32" i="72" a="1"/>
  <c r="F31" i="63" a="1"/>
  <c r="C32" i="67" a="1"/>
  <c r="C32" i="78" a="1"/>
  <c r="F31" i="65" a="1"/>
  <c r="F31" i="57" a="1"/>
  <c r="F31" i="61" a="1"/>
  <c r="C32" i="69" a="1"/>
  <c r="C30" i="56" a="1"/>
  <c r="F31" i="75" a="1"/>
  <c r="F31" i="73" a="1"/>
  <c r="F29" i="55" a="1"/>
  <c r="C32" i="77" a="1"/>
  <c r="C30" i="54" a="1"/>
  <c r="F31" i="78" a="1"/>
  <c r="F29" i="56" a="1"/>
  <c r="F31" i="58" a="1"/>
  <c r="C32" i="57" a="1"/>
  <c r="C32" i="64" a="1"/>
  <c r="C32" i="66" a="1"/>
  <c r="C32" i="59" a="1"/>
  <c r="F31" i="69" a="1"/>
  <c r="F31" i="71" a="1"/>
  <c r="F31" i="76" a="1"/>
  <c r="C32" i="74" a="1"/>
  <c r="C32" i="62" a="1"/>
  <c r="C32" i="76" a="1"/>
  <c r="F31" i="67" a="1"/>
  <c r="F31" i="60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D134" i="13"/>
  <c r="C226" i="13"/>
  <c r="C161" i="13"/>
  <c r="C253" i="13"/>
  <c r="F29" i="49" a="1"/>
  <c r="C146" i="13"/>
  <c r="C217" i="13"/>
  <c r="D195" i="13"/>
  <c r="B214" i="13"/>
  <c r="B227" i="13"/>
  <c r="B185" i="13"/>
  <c r="F29" i="47" a="1"/>
  <c r="C165" i="13"/>
  <c r="D155" i="13"/>
  <c r="C30" i="38" a="1"/>
  <c r="D228" i="13"/>
  <c r="B157" i="13"/>
  <c r="B196" i="13"/>
  <c r="D175" i="13"/>
  <c r="D251" i="13"/>
  <c r="D207" i="13"/>
  <c r="B179" i="13"/>
  <c r="C30" i="31" a="1"/>
  <c r="C206" i="13"/>
  <c r="B146" i="13"/>
  <c r="D212" i="13"/>
  <c r="C211" i="13"/>
  <c r="D258" i="13"/>
  <c r="C242" i="13"/>
  <c r="D164" i="13"/>
  <c r="C30" i="53" a="1"/>
  <c r="C236" i="13"/>
  <c r="B226" i="13"/>
  <c r="B254" i="13"/>
  <c r="D132" i="13"/>
  <c r="D245" i="13"/>
  <c r="C197" i="13"/>
  <c r="B257" i="13"/>
  <c r="D148" i="13"/>
  <c r="B135" i="13"/>
  <c r="C170" i="13"/>
  <c r="B256" i="13"/>
  <c r="B213" i="13"/>
  <c r="B223" i="13"/>
  <c r="D244" i="13"/>
  <c r="B182" i="13"/>
  <c r="C262" i="13"/>
  <c r="C207" i="13"/>
  <c r="C248" i="13"/>
  <c r="B153" i="13"/>
  <c r="D274" i="13"/>
  <c r="B215" i="13"/>
  <c r="C216" i="13"/>
  <c r="C203" i="13"/>
  <c r="C258" i="13"/>
  <c r="D145" i="13"/>
  <c r="F31" i="56" a="1"/>
  <c r="C182" i="13"/>
  <c r="F29" i="44" a="1"/>
  <c r="B198" i="13"/>
  <c r="D206" i="13"/>
  <c r="F29" i="32" a="1"/>
  <c r="D248" i="13"/>
  <c r="C166" i="13"/>
  <c r="C263" i="13"/>
  <c r="D218" i="13"/>
  <c r="D169" i="13"/>
  <c r="D262" i="13"/>
  <c r="D135" i="13"/>
  <c r="C254" i="13"/>
  <c r="B220" i="13"/>
  <c r="B144" i="13"/>
  <c r="B210" i="13"/>
  <c r="C30" i="37" a="1"/>
  <c r="D172" i="13"/>
  <c r="D193" i="13"/>
  <c r="B159" i="13"/>
  <c r="D156" i="13"/>
  <c r="D147" i="13"/>
  <c r="C267" i="13"/>
  <c r="D190" i="13"/>
  <c r="D216" i="13"/>
  <c r="D183" i="13"/>
  <c r="F29" i="31" a="1"/>
  <c r="C187" i="13"/>
  <c r="C223" i="13"/>
  <c r="C246" i="13"/>
  <c r="B232" i="13"/>
  <c r="B152" i="13"/>
  <c r="C174" i="13"/>
  <c r="C218" i="13"/>
  <c r="C148" i="13"/>
  <c r="D158" i="13"/>
  <c r="C164" i="13"/>
  <c r="C149" i="13"/>
  <c r="C196" i="13"/>
  <c r="C30" i="40" a="1"/>
  <c r="C157" i="13"/>
  <c r="B277" i="13"/>
  <c r="D176" i="13"/>
  <c r="B200" i="13"/>
  <c r="D178" i="13"/>
  <c r="D211" i="13"/>
  <c r="F29" i="34" a="1"/>
  <c r="C169" i="13"/>
  <c r="D161" i="13"/>
  <c r="D231" i="13"/>
  <c r="B253" i="13"/>
  <c r="C219" i="13"/>
  <c r="B241" i="13"/>
  <c r="C179" i="13"/>
  <c r="F29" i="53" a="1"/>
  <c r="D241" i="13"/>
  <c r="B268" i="13"/>
  <c r="D165" i="13"/>
  <c r="D174" i="13"/>
  <c r="D229" i="13"/>
  <c r="D201" i="13"/>
  <c r="D173" i="13"/>
  <c r="D277" i="13"/>
  <c r="C162" i="13"/>
  <c r="D130" i="13"/>
  <c r="B189" i="13"/>
  <c r="B154" i="13"/>
  <c r="C276" i="13"/>
  <c r="C275" i="13"/>
  <c r="B158" i="13"/>
  <c r="C30" i="51" a="1"/>
  <c r="B150" i="13"/>
  <c r="C215" i="13"/>
  <c r="D224" i="13"/>
  <c r="C205" i="13"/>
  <c r="C30" i="36" a="1"/>
  <c r="C237" i="13"/>
  <c r="D242" i="13"/>
  <c r="D194" i="13"/>
  <c r="B239" i="13"/>
  <c r="C30" i="50" a="1"/>
  <c r="C30" i="39" a="1"/>
  <c r="C249" i="13"/>
  <c r="D249" i="13"/>
  <c r="D261" i="13"/>
  <c r="C193" i="13"/>
  <c r="C159" i="13"/>
  <c r="D197" i="13"/>
  <c r="D171" i="13"/>
  <c r="D226" i="13"/>
  <c r="C261" i="13"/>
  <c r="C252" i="13"/>
  <c r="C30" i="45" a="1"/>
  <c r="B169" i="13"/>
  <c r="B217" i="13"/>
  <c r="C145" i="13"/>
  <c r="F29" i="41" a="1"/>
  <c r="D184" i="13"/>
  <c r="B216" i="13"/>
  <c r="D131" i="13"/>
  <c r="C224" i="13"/>
  <c r="C222" i="13"/>
  <c r="C266" i="13"/>
  <c r="F29" i="48" a="1"/>
  <c r="C133" i="13"/>
  <c r="D267" i="13"/>
  <c r="B161" i="13"/>
  <c r="B188" i="13"/>
  <c r="C234" i="13"/>
  <c r="C194" i="13"/>
  <c r="C134" i="13"/>
  <c r="D275" i="13"/>
  <c r="D170" i="13"/>
  <c r="D199" i="13"/>
  <c r="C198" i="13"/>
  <c r="B134" i="13"/>
  <c r="C30" i="32" a="1"/>
  <c r="C270" i="13"/>
  <c r="B243" i="13"/>
  <c r="D138" i="13"/>
  <c r="B164" i="13"/>
  <c r="C274" i="13"/>
  <c r="D160" i="13"/>
  <c r="D259" i="13"/>
  <c r="B261" i="13"/>
  <c r="C221" i="13"/>
  <c r="D166" i="13"/>
  <c r="B177" i="13"/>
  <c r="D157" i="13"/>
  <c r="B140" i="13"/>
  <c r="D159" i="13"/>
  <c r="D234" i="13"/>
  <c r="D150" i="13"/>
  <c r="B273" i="13"/>
  <c r="C181" i="13"/>
  <c r="F29" i="29" a="1"/>
  <c r="F29" i="51" a="1"/>
  <c r="C140" i="13"/>
  <c r="B247" i="13"/>
  <c r="F29" i="45" a="1"/>
  <c r="C190" i="13"/>
  <c r="C30" i="44" a="1"/>
  <c r="C154" i="13"/>
  <c r="B141" i="13"/>
  <c r="C147" i="13"/>
  <c r="C227" i="13"/>
  <c r="B127" i="13"/>
  <c r="D162" i="13"/>
  <c r="D269" i="13"/>
  <c r="D205" i="13"/>
  <c r="B175" i="13"/>
  <c r="F29" i="30" a="1"/>
  <c r="B148" i="13"/>
  <c r="D200" i="13"/>
  <c r="C186" i="13"/>
  <c r="B163" i="13"/>
  <c r="C256" i="13"/>
  <c r="D222" i="13"/>
  <c r="B266" i="13"/>
  <c r="D191" i="13"/>
  <c r="C204" i="13"/>
  <c r="C30" i="41" a="1"/>
  <c r="B244" i="13"/>
  <c r="C131" i="13"/>
  <c r="C209" i="13"/>
  <c r="C259" i="13"/>
  <c r="B149" i="13"/>
  <c r="C210" i="13"/>
  <c r="C128" i="13"/>
  <c r="B129" i="13"/>
  <c r="C139" i="13"/>
  <c r="D129" i="13"/>
  <c r="F29" i="39" a="1"/>
  <c r="C231" i="13"/>
  <c r="D144" i="13"/>
  <c r="C189" i="13"/>
  <c r="F29" i="50" a="1"/>
  <c r="D133" i="13"/>
  <c r="C185" i="13"/>
  <c r="B236" i="13"/>
  <c r="C243" i="13"/>
  <c r="B166" i="13"/>
  <c r="C225" i="13"/>
  <c r="D181" i="13"/>
  <c r="B209" i="13"/>
  <c r="B193" i="13"/>
  <c r="C247" i="13"/>
  <c r="D240" i="13"/>
  <c r="D182" i="13"/>
  <c r="B194" i="13"/>
  <c r="B242" i="13"/>
  <c r="C180" i="13"/>
  <c r="F29" i="46" a="1"/>
  <c r="B204" i="13"/>
  <c r="C271" i="13"/>
  <c r="C158" i="13"/>
  <c r="D196" i="13"/>
  <c r="D268" i="13"/>
  <c r="B234" i="13"/>
  <c r="D246" i="13"/>
  <c r="C264" i="13"/>
  <c r="C244" i="13"/>
  <c r="C195" i="13"/>
  <c r="B240" i="13"/>
  <c r="C265" i="13"/>
  <c r="B245" i="13"/>
  <c r="D180" i="13"/>
  <c r="D257" i="13"/>
  <c r="C30" i="49" a="1"/>
  <c r="B130" i="13"/>
  <c r="C30" i="42" a="1"/>
  <c r="B218" i="13"/>
  <c r="C201" i="13"/>
  <c r="B173" i="13"/>
  <c r="D167" i="13"/>
  <c r="D198" i="13"/>
  <c r="D236" i="13"/>
  <c r="B275" i="13"/>
  <c r="D221" i="13"/>
  <c r="D256" i="13"/>
  <c r="D139" i="13"/>
  <c r="D202" i="13"/>
  <c r="D215" i="13"/>
  <c r="D168" i="13"/>
  <c r="C257" i="13"/>
  <c r="C30" i="48" a="1"/>
  <c r="D185" i="13"/>
  <c r="D177" i="13"/>
  <c r="B276" i="13"/>
  <c r="B230" i="13"/>
  <c r="F31" i="54" a="1"/>
  <c r="D230" i="13"/>
  <c r="B231" i="13"/>
  <c r="B267" i="13"/>
  <c r="D152" i="13"/>
  <c r="D233" i="13"/>
  <c r="C172" i="13"/>
  <c r="C230" i="13"/>
  <c r="D189" i="13"/>
  <c r="D223" i="13"/>
  <c r="B192" i="13"/>
  <c r="B207" i="13"/>
  <c r="B136" i="13"/>
  <c r="D149" i="13"/>
  <c r="B225" i="13"/>
  <c r="D140" i="13"/>
  <c r="D209" i="13"/>
  <c r="D219" i="13"/>
  <c r="C176" i="13"/>
  <c r="D163" i="13"/>
  <c r="C132" i="13"/>
  <c r="D253" i="13"/>
  <c r="D254" i="13"/>
  <c r="C30" i="34" a="1"/>
  <c r="D210" i="13"/>
  <c r="D266" i="13"/>
  <c r="D243" i="13"/>
  <c r="B255" i="13"/>
  <c r="B212" i="13"/>
  <c r="B246" i="13"/>
  <c r="B271" i="13"/>
  <c r="C137" i="13"/>
  <c r="F29" i="33" a="1"/>
  <c r="B238" i="13"/>
  <c r="C245" i="13"/>
  <c r="B156" i="13"/>
  <c r="B170" i="13"/>
  <c r="C167" i="13"/>
  <c r="B262" i="13"/>
  <c r="D204" i="13"/>
  <c r="B208" i="13"/>
  <c r="B251" i="13"/>
  <c r="C233" i="13"/>
  <c r="D235" i="13"/>
  <c r="C152" i="13"/>
  <c r="B178" i="13"/>
  <c r="B211" i="13"/>
  <c r="C129" i="13"/>
  <c r="B187" i="13"/>
  <c r="D136" i="13"/>
  <c r="B206" i="13"/>
  <c r="B201" i="13"/>
  <c r="C32" i="54" a="1"/>
  <c r="C130" i="13"/>
  <c r="C188" i="13"/>
  <c r="F29" i="37" a="1"/>
  <c r="B133" i="13"/>
  <c r="D264" i="13"/>
  <c r="D213" i="13"/>
  <c r="B138" i="13"/>
  <c r="B131" i="13"/>
  <c r="D237" i="13"/>
  <c r="C151" i="13"/>
  <c r="D255" i="13"/>
  <c r="B197" i="13"/>
  <c r="D271" i="13"/>
  <c r="B195" i="13"/>
  <c r="C160" i="13"/>
  <c r="B269" i="13"/>
  <c r="D232" i="13"/>
  <c r="C192" i="13"/>
  <c r="C250" i="13"/>
  <c r="B142" i="13"/>
  <c r="D186" i="13"/>
  <c r="C138" i="13"/>
  <c r="C30" i="33" a="1"/>
  <c r="C199" i="13"/>
  <c r="C177" i="13"/>
  <c r="C30" i="52" a="1"/>
  <c r="B233" i="13"/>
  <c r="C155" i="13"/>
  <c r="C32" i="55" a="1"/>
  <c r="C163" i="13"/>
  <c r="C184" i="13"/>
  <c r="B160" i="13"/>
  <c r="F29" i="36" a="1"/>
  <c r="B172" i="13"/>
  <c r="B221" i="13"/>
  <c r="C143" i="13"/>
  <c r="B202" i="13"/>
  <c r="D192" i="13"/>
  <c r="C220" i="13"/>
  <c r="B272" i="13"/>
  <c r="B147" i="13"/>
  <c r="B270" i="13"/>
  <c r="B199" i="13"/>
  <c r="C214" i="13"/>
  <c r="B274" i="13"/>
  <c r="C141" i="13"/>
  <c r="B132" i="13"/>
  <c r="C238" i="13"/>
  <c r="D247" i="13"/>
  <c r="D260" i="13"/>
  <c r="B235" i="13"/>
  <c r="C30" i="47" a="1"/>
  <c r="B205" i="13"/>
  <c r="C260" i="13"/>
  <c r="D151" i="13"/>
  <c r="B174" i="13"/>
  <c r="B167" i="13"/>
  <c r="D187" i="13"/>
  <c r="B128" i="13"/>
  <c r="B259" i="13"/>
  <c r="C239" i="13"/>
  <c r="D220" i="13"/>
  <c r="F29" i="43" a="1"/>
  <c r="C30" i="43" a="1"/>
  <c r="C156" i="13"/>
  <c r="D143" i="13"/>
  <c r="D238" i="13"/>
  <c r="C251" i="13"/>
  <c r="C268" i="13"/>
  <c r="C229" i="13"/>
  <c r="C171" i="13"/>
  <c r="D252" i="13"/>
  <c r="F29" i="40" a="1"/>
  <c r="C127" i="13"/>
  <c r="B248" i="13"/>
  <c r="D225" i="13"/>
  <c r="B229" i="13"/>
  <c r="D265" i="13"/>
  <c r="D217" i="13"/>
  <c r="C255" i="13"/>
  <c r="C191" i="13"/>
  <c r="C235" i="13"/>
  <c r="B165" i="13"/>
  <c r="C200" i="13"/>
  <c r="C272" i="13"/>
  <c r="C273" i="13"/>
  <c r="B184" i="13"/>
  <c r="F29" i="38" a="1"/>
  <c r="C153" i="13"/>
  <c r="D208" i="13"/>
  <c r="C178" i="13"/>
  <c r="C175" i="13"/>
  <c r="C202" i="13"/>
  <c r="C241" i="13"/>
  <c r="B191" i="13"/>
  <c r="B176" i="13"/>
  <c r="D137" i="13"/>
  <c r="C213" i="13"/>
  <c r="D128" i="13"/>
  <c r="C150" i="13"/>
  <c r="C269" i="13"/>
  <c r="D227" i="13"/>
  <c r="B168" i="13"/>
  <c r="D263" i="13"/>
  <c r="D239" i="13"/>
  <c r="B258" i="13"/>
  <c r="B143" i="13"/>
  <c r="C212" i="13"/>
  <c r="B151" i="13"/>
  <c r="B162" i="13"/>
  <c r="B139" i="13"/>
  <c r="B264" i="13"/>
  <c r="C173" i="13"/>
  <c r="B252" i="13"/>
  <c r="C30" i="46" a="1"/>
  <c r="D146" i="13"/>
  <c r="C142" i="13"/>
  <c r="B203" i="13"/>
  <c r="C208" i="13"/>
  <c r="B250" i="13"/>
  <c r="B263" i="13"/>
  <c r="C30" i="30" a="1"/>
  <c r="B145" i="13"/>
  <c r="B183" i="13"/>
  <c r="B228" i="13"/>
  <c r="C30" i="29" a="1"/>
  <c r="D250" i="13"/>
  <c r="D127" i="13"/>
  <c r="D270" i="13"/>
  <c r="C32" i="56" a="1"/>
  <c r="C228" i="13"/>
  <c r="B155" i="13"/>
  <c r="D276" i="13"/>
  <c r="C135" i="13"/>
  <c r="B260" i="13"/>
  <c r="D273" i="13"/>
  <c r="B237" i="13"/>
  <c r="C183" i="13"/>
  <c r="C240" i="13"/>
  <c r="D203" i="13"/>
  <c r="D142" i="13"/>
  <c r="B249" i="13"/>
  <c r="F29" i="42" a="1"/>
  <c r="B171" i="13"/>
  <c r="B222" i="13"/>
  <c r="B224" i="13"/>
  <c r="D188" i="13"/>
  <c r="D153" i="13"/>
  <c r="C136" i="13"/>
  <c r="B219" i="13"/>
  <c r="D154" i="13"/>
  <c r="C144" i="13"/>
  <c r="B265" i="13"/>
  <c r="D179" i="13"/>
  <c r="C168" i="13"/>
  <c r="D272" i="13"/>
  <c r="D141" i="13"/>
  <c r="C277" i="13"/>
  <c r="C232" i="13"/>
  <c r="F29" i="52" a="1"/>
  <c r="B181" i="13"/>
  <c r="B190" i="13"/>
  <c r="B186" i="13"/>
  <c r="D214" i="13"/>
  <c r="B137" i="13"/>
  <c r="J216" i="13" l="1"/>
  <c r="H5" i="79" s="1"/>
  <c r="I214" i="13"/>
  <c r="I216" i="13"/>
  <c r="H2" i="79" s="1"/>
  <c r="I183" i="13"/>
  <c r="J185" i="13"/>
  <c r="I185" i="13"/>
  <c r="G2" i="79" s="1"/>
  <c r="E146" i="13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E176" i="13"/>
  <c r="E144" i="13"/>
  <c r="E268" i="13"/>
  <c r="E247" i="13"/>
  <c r="F189" i="13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C42" i="13"/>
  <c r="C39" i="13"/>
  <c r="C96" i="13"/>
  <c r="C113" i="13"/>
  <c r="D96" i="13"/>
  <c r="B62" i="13"/>
  <c r="F31" i="47" a="1"/>
  <c r="B90" i="13"/>
  <c r="B31" i="13"/>
  <c r="D116" i="13"/>
  <c r="C32" i="29" a="1"/>
  <c r="C32" i="44" a="1"/>
  <c r="C30" i="9" a="1"/>
  <c r="D67" i="13"/>
  <c r="B51" i="13"/>
  <c r="B70" i="13"/>
  <c r="C32" i="37" a="1"/>
  <c r="D48" i="13"/>
  <c r="C37" i="13"/>
  <c r="B26" i="13"/>
  <c r="F31" i="52" a="1"/>
  <c r="C35" i="13"/>
  <c r="F29" i="19" a="1"/>
  <c r="D76" i="13"/>
  <c r="C32" i="42" a="1"/>
  <c r="D122" i="13"/>
  <c r="B41" i="13"/>
  <c r="D49" i="13"/>
  <c r="F29" i="12" a="1"/>
  <c r="C122" i="13"/>
  <c r="F29" i="18" a="1"/>
  <c r="D58" i="13"/>
  <c r="D73" i="13"/>
  <c r="C30" i="19" a="1"/>
  <c r="C30" i="12" a="1"/>
  <c r="C124" i="13"/>
  <c r="D41" i="13"/>
  <c r="D55" i="13"/>
  <c r="D106" i="13"/>
  <c r="B10" i="13"/>
  <c r="F31" i="40" a="1"/>
  <c r="C32" i="53" a="1"/>
  <c r="D57" i="13"/>
  <c r="F29" i="22" a="1"/>
  <c r="C41" i="13"/>
  <c r="C23" i="13"/>
  <c r="B121" i="13"/>
  <c r="C30" i="25" a="1"/>
  <c r="B113" i="13"/>
  <c r="B97" i="13"/>
  <c r="D125" i="13"/>
  <c r="C61" i="13"/>
  <c r="D60" i="13"/>
  <c r="B110" i="13"/>
  <c r="C11" i="13"/>
  <c r="C118" i="13"/>
  <c r="C30" i="15" a="1"/>
  <c r="B8" i="13"/>
  <c r="F31" i="38" a="1"/>
  <c r="C40" i="13"/>
  <c r="C107" i="13"/>
  <c r="C5" i="13"/>
  <c r="C30" i="21" a="1"/>
  <c r="C30" i="17" a="1"/>
  <c r="C108" i="13"/>
  <c r="C50" i="13"/>
  <c r="D28" i="13"/>
  <c r="C71" i="13"/>
  <c r="D113" i="13"/>
  <c r="B82" i="13"/>
  <c r="D84" i="13"/>
  <c r="B65" i="13"/>
  <c r="D80" i="13"/>
  <c r="C19" i="13"/>
  <c r="D40" i="13"/>
  <c r="B71" i="13"/>
  <c r="F29" i="28" a="1"/>
  <c r="C15" i="13"/>
  <c r="D72" i="13"/>
  <c r="C78" i="13"/>
  <c r="D18" i="13"/>
  <c r="C56" i="13"/>
  <c r="C91" i="13"/>
  <c r="C93" i="13"/>
  <c r="D102" i="13"/>
  <c r="D112" i="13"/>
  <c r="C32" i="39" a="1"/>
  <c r="C46" i="13"/>
  <c r="B99" i="13"/>
  <c r="C115" i="13"/>
  <c r="C87" i="13"/>
  <c r="B102" i="13"/>
  <c r="C22" i="13"/>
  <c r="D79" i="13"/>
  <c r="C74" i="13"/>
  <c r="B120" i="13"/>
  <c r="D12" i="13"/>
  <c r="C30" i="22" a="1"/>
  <c r="F31" i="48" a="1"/>
  <c r="B119" i="13"/>
  <c r="D59" i="13"/>
  <c r="C62" i="13"/>
  <c r="B105" i="13"/>
  <c r="C77" i="13"/>
  <c r="C30" i="26" a="1"/>
  <c r="C30" i="16" a="1"/>
  <c r="C59" i="13"/>
  <c r="B38" i="13"/>
  <c r="C32" i="36" a="1"/>
  <c r="D85" i="13"/>
  <c r="D16" i="13"/>
  <c r="B103" i="13"/>
  <c r="D119" i="13"/>
  <c r="D70" i="13"/>
  <c r="B69" i="13"/>
  <c r="D126" i="13"/>
  <c r="C55" i="13"/>
  <c r="D53" i="13"/>
  <c r="F31" i="46" a="1"/>
  <c r="D50" i="13"/>
  <c r="C88" i="13"/>
  <c r="C54" i="13"/>
  <c r="B13" i="13"/>
  <c r="C86" i="13"/>
  <c r="B95" i="13"/>
  <c r="B72" i="13"/>
  <c r="C28" i="13"/>
  <c r="F29" i="14" a="1"/>
  <c r="B111" i="13"/>
  <c r="C23" i="5" a="1"/>
  <c r="B30" i="13"/>
  <c r="B3" i="13"/>
  <c r="D11" i="13"/>
  <c r="C26" i="13"/>
  <c r="C27" i="6" a="1"/>
  <c r="D13" i="13"/>
  <c r="D123" i="13"/>
  <c r="D15" i="13"/>
  <c r="D121" i="13"/>
  <c r="C43" i="13"/>
  <c r="B125" i="13"/>
  <c r="C70" i="13"/>
  <c r="C72" i="13"/>
  <c r="C14" i="13"/>
  <c r="C73" i="13"/>
  <c r="F22" i="4" a="1"/>
  <c r="D93" i="13"/>
  <c r="B42" i="13"/>
  <c r="B50" i="13"/>
  <c r="B48" i="13"/>
  <c r="C105" i="13"/>
  <c r="B116" i="13"/>
  <c r="C32" i="49" a="1"/>
  <c r="B25" i="13"/>
  <c r="B61" i="13"/>
  <c r="B66" i="13"/>
  <c r="C32" i="30" a="1"/>
  <c r="B56" i="13"/>
  <c r="C24" i="13"/>
  <c r="C84" i="13"/>
  <c r="D74" i="13"/>
  <c r="D68" i="13"/>
  <c r="D77" i="13"/>
  <c r="F31" i="45" a="1"/>
  <c r="B76" i="13"/>
  <c r="C66" i="13"/>
  <c r="C51" i="13"/>
  <c r="D82" i="13"/>
  <c r="B24" i="13"/>
  <c r="B40" i="13"/>
  <c r="C83" i="13"/>
  <c r="B87" i="13"/>
  <c r="C30" i="23" a="1"/>
  <c r="B6" i="13"/>
  <c r="C117" i="13"/>
  <c r="D17" i="13"/>
  <c r="D19" i="13"/>
  <c r="C97" i="13"/>
  <c r="C45" i="13"/>
  <c r="F31" i="51" a="1"/>
  <c r="F29" i="8" a="1"/>
  <c r="F31" i="39" a="1"/>
  <c r="C32" i="47" a="1"/>
  <c r="D21" i="13"/>
  <c r="C47" i="13"/>
  <c r="C60" i="13"/>
  <c r="D91" i="13"/>
  <c r="C82" i="13"/>
  <c r="B57" i="13"/>
  <c r="D87" i="13"/>
  <c r="B55" i="13"/>
  <c r="C8" i="13"/>
  <c r="C32" i="38" a="1"/>
  <c r="B44" i="13"/>
  <c r="D62" i="13"/>
  <c r="D46" i="13"/>
  <c r="D51" i="13"/>
  <c r="D22" i="13"/>
  <c r="D117" i="13"/>
  <c r="C125" i="13"/>
  <c r="B85" i="13"/>
  <c r="B45" i="13"/>
  <c r="B28" i="13"/>
  <c r="F31" i="42" a="1"/>
  <c r="C32" i="52" a="1"/>
  <c r="D95" i="13"/>
  <c r="B74" i="13"/>
  <c r="B52" i="13"/>
  <c r="B32" i="13"/>
  <c r="B36" i="13"/>
  <c r="C48" i="13"/>
  <c r="D54" i="13"/>
  <c r="B21" i="13"/>
  <c r="C89" i="13"/>
  <c r="D52" i="13"/>
  <c r="D63" i="13"/>
  <c r="B39" i="13"/>
  <c r="D65" i="13"/>
  <c r="D115" i="13"/>
  <c r="B114" i="13"/>
  <c r="D30" i="13"/>
  <c r="B88" i="13"/>
  <c r="B22" i="13"/>
  <c r="C53" i="13"/>
  <c r="B89" i="13"/>
  <c r="D118" i="13"/>
  <c r="D86" i="13"/>
  <c r="B14" i="13"/>
  <c r="B68" i="13"/>
  <c r="C99" i="13"/>
  <c r="D47" i="13"/>
  <c r="B98" i="13"/>
  <c r="C32" i="33" a="1"/>
  <c r="B64" i="13"/>
  <c r="C32" i="48" a="1"/>
  <c r="C85" i="13"/>
  <c r="B17" i="13"/>
  <c r="C30" i="20" a="1"/>
  <c r="D66" i="13"/>
  <c r="C18" i="13"/>
  <c r="C120" i="13"/>
  <c r="B29" i="13"/>
  <c r="C23" i="4" a="1"/>
  <c r="C67" i="13"/>
  <c r="F31" i="36" a="1"/>
  <c r="F31" i="29" a="1"/>
  <c r="F26" i="6" a="1"/>
  <c r="C21" i="13"/>
  <c r="C13" i="13"/>
  <c r="C36" i="13"/>
  <c r="D34" i="13"/>
  <c r="B81" i="13"/>
  <c r="C27" i="13"/>
  <c r="F29" i="17" a="1"/>
  <c r="C32" i="41" a="1"/>
  <c r="F22" i="5" a="1"/>
  <c r="B49" i="13"/>
  <c r="D9" i="13"/>
  <c r="C30" i="18" a="1"/>
  <c r="C30" i="10" a="1"/>
  <c r="C49" i="13"/>
  <c r="D26" i="13"/>
  <c r="B115" i="13"/>
  <c r="F29" i="20" a="1"/>
  <c r="C80" i="13"/>
  <c r="B59" i="13"/>
  <c r="C32" i="43" a="1"/>
  <c r="D103" i="13"/>
  <c r="C30" i="7" a="1"/>
  <c r="D44" i="13"/>
  <c r="B47" i="13"/>
  <c r="C75" i="13"/>
  <c r="C106" i="13"/>
  <c r="B126" i="13"/>
  <c r="F31" i="32" a="1"/>
  <c r="D114" i="13"/>
  <c r="D42" i="13"/>
  <c r="F31" i="53" a="1"/>
  <c r="C20" i="13"/>
  <c r="D20" i="13"/>
  <c r="D89" i="13"/>
  <c r="B73" i="13"/>
  <c r="C92" i="13"/>
  <c r="D90" i="13"/>
  <c r="C30" i="24" a="1"/>
  <c r="C94" i="13"/>
  <c r="D109" i="13"/>
  <c r="C4" i="13"/>
  <c r="C9" i="13"/>
  <c r="C52" i="13"/>
  <c r="D6" i="13"/>
  <c r="B93" i="13"/>
  <c r="C109" i="13"/>
  <c r="B94" i="13"/>
  <c r="D88" i="13"/>
  <c r="B108" i="13"/>
  <c r="C38" i="13"/>
  <c r="B109" i="13"/>
  <c r="B79" i="13"/>
  <c r="C101" i="13"/>
  <c r="D99" i="13"/>
  <c r="C12" i="13"/>
  <c r="F31" i="49" a="1"/>
  <c r="C98" i="13"/>
  <c r="D14" i="13"/>
  <c r="D83" i="13"/>
  <c r="C3" i="13"/>
  <c r="B9" i="13"/>
  <c r="C7" i="13"/>
  <c r="B75" i="13"/>
  <c r="C79" i="13"/>
  <c r="D56" i="13"/>
  <c r="D94" i="13"/>
  <c r="C69" i="13"/>
  <c r="C34" i="13"/>
  <c r="C76" i="13"/>
  <c r="D124" i="13"/>
  <c r="C116" i="13"/>
  <c r="F29" i="15" a="1"/>
  <c r="C33" i="13"/>
  <c r="B19" i="13"/>
  <c r="B78" i="13"/>
  <c r="C32" i="46" a="1"/>
  <c r="D29" i="13"/>
  <c r="D78" i="13"/>
  <c r="D61" i="13"/>
  <c r="B5" i="13"/>
  <c r="F29" i="7" a="1"/>
  <c r="C119" i="13"/>
  <c r="B7" i="13"/>
  <c r="D36" i="13"/>
  <c r="D97" i="13"/>
  <c r="D104" i="13"/>
  <c r="B33" i="13"/>
  <c r="D5" i="13"/>
  <c r="B86" i="13"/>
  <c r="F31" i="37" a="1"/>
  <c r="C114" i="13"/>
  <c r="D38" i="13"/>
  <c r="C32" i="40" a="1"/>
  <c r="C95" i="13"/>
  <c r="B18" i="13"/>
  <c r="B124" i="13"/>
  <c r="C31" i="13"/>
  <c r="F31" i="43" a="1"/>
  <c r="D45" i="13"/>
  <c r="C29" i="13"/>
  <c r="D105" i="13"/>
  <c r="B123" i="13"/>
  <c r="B104" i="13"/>
  <c r="D39" i="13"/>
  <c r="D31" i="13"/>
  <c r="B23" i="13"/>
  <c r="F31" i="30" a="1"/>
  <c r="B27" i="13"/>
  <c r="C16" i="13"/>
  <c r="C30" i="11" a="1"/>
  <c r="B100" i="13"/>
  <c r="B67" i="13"/>
  <c r="D120" i="13"/>
  <c r="D107" i="13"/>
  <c r="C103" i="13"/>
  <c r="C30" i="13"/>
  <c r="D23" i="13"/>
  <c r="C32" i="51" a="1"/>
  <c r="C44" i="13"/>
  <c r="F29" i="26" a="1"/>
  <c r="D7" i="13"/>
  <c r="F31" i="44" a="1"/>
  <c r="D98" i="13"/>
  <c r="C121" i="13"/>
  <c r="B37" i="13"/>
  <c r="D81" i="13"/>
  <c r="C110" i="13"/>
  <c r="C104" i="13"/>
  <c r="C65" i="13"/>
  <c r="C100" i="13"/>
  <c r="F29" i="25" a="1"/>
  <c r="D71" i="13"/>
  <c r="B77" i="13"/>
  <c r="C63" i="13"/>
  <c r="F29" i="21" a="1"/>
  <c r="D8" i="13"/>
  <c r="D10" i="13"/>
  <c r="B107" i="13"/>
  <c r="B34" i="13"/>
  <c r="C6" i="13"/>
  <c r="B112" i="13"/>
  <c r="B84" i="13"/>
  <c r="B4" i="13"/>
  <c r="B12" i="13"/>
  <c r="F29" i="24" a="1"/>
  <c r="C25" i="13"/>
  <c r="C58" i="13"/>
  <c r="D92" i="13"/>
  <c r="C126" i="13"/>
  <c r="B35" i="13"/>
  <c r="B60" i="13"/>
  <c r="B96" i="13"/>
  <c r="C111" i="13"/>
  <c r="B117" i="13"/>
  <c r="C32" i="13"/>
  <c r="D43" i="13"/>
  <c r="D37" i="13"/>
  <c r="F29" i="11" a="1"/>
  <c r="D75" i="13"/>
  <c r="B11" i="13"/>
  <c r="C30" i="28" a="1"/>
  <c r="D33" i="13"/>
  <c r="D69" i="13"/>
  <c r="B15" i="13"/>
  <c r="C123" i="13"/>
  <c r="B122" i="13"/>
  <c r="C30" i="8" a="1"/>
  <c r="D108" i="13"/>
  <c r="B20" i="13"/>
  <c r="B80" i="13"/>
  <c r="D111" i="13"/>
  <c r="C30" i="14" a="1"/>
  <c r="D100" i="13"/>
  <c r="D35" i="13"/>
  <c r="C81" i="13"/>
  <c r="B46" i="13"/>
  <c r="B53" i="13"/>
  <c r="C10" i="13"/>
  <c r="B63" i="13"/>
  <c r="F29" i="9" a="1"/>
  <c r="C102" i="13"/>
  <c r="B106" i="13"/>
  <c r="D27" i="13"/>
  <c r="C64" i="13"/>
  <c r="B16" i="13"/>
  <c r="F29" i="16" a="1"/>
  <c r="C17" i="13"/>
  <c r="D32" i="13"/>
  <c r="B92" i="13"/>
  <c r="D64" i="13"/>
  <c r="C112" i="13"/>
  <c r="D4" i="13"/>
  <c r="C57" i="13"/>
  <c r="B118" i="13"/>
  <c r="B101" i="13"/>
  <c r="F29" i="23" a="1"/>
  <c r="B43" i="13"/>
  <c r="D3" i="13"/>
  <c r="D25" i="13"/>
  <c r="C32" i="45" a="1"/>
  <c r="C90" i="13"/>
  <c r="B58" i="13"/>
  <c r="B54" i="13"/>
  <c r="F29" i="10" a="1"/>
  <c r="D101" i="13"/>
  <c r="B91" i="13"/>
  <c r="C68" i="13"/>
  <c r="D110" i="13"/>
  <c r="D24" i="13"/>
  <c r="C32" i="32" a="1"/>
  <c r="B83" i="13"/>
  <c r="F31" i="31" a="1"/>
  <c r="F31" i="50" a="1"/>
  <c r="C32" i="50" a="1"/>
  <c r="F31" i="41" a="1"/>
  <c r="C32" i="31" a="1"/>
  <c r="F31" i="33" a="1"/>
  <c r="F31" i="34" a="1"/>
  <c r="C32" i="34" a="1"/>
  <c r="H196" i="13" l="1"/>
  <c r="J214" i="13"/>
  <c r="H3" i="79"/>
  <c r="G5" i="79"/>
  <c r="H189" i="13"/>
  <c r="M216" i="13"/>
  <c r="M217" i="13" s="1"/>
  <c r="L216" i="13"/>
  <c r="L217" i="13" s="1"/>
  <c r="K216" i="13"/>
  <c r="H182" i="13"/>
  <c r="H175" i="13"/>
  <c r="H168" i="13"/>
  <c r="J183" i="13"/>
  <c r="G3" i="79"/>
  <c r="H161" i="13"/>
  <c r="H154" i="13"/>
  <c r="H147" i="13"/>
  <c r="H140" i="13"/>
  <c r="K185" i="13"/>
  <c r="M185" i="13"/>
  <c r="M186" i="13" s="1"/>
  <c r="L185" i="13"/>
  <c r="L186" i="13" s="1"/>
  <c r="H133" i="13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C32" i="17" a="1"/>
  <c r="F31" i="20" a="1"/>
  <c r="F31" i="22" a="1"/>
  <c r="C32" i="15" a="1"/>
  <c r="F24" i="4" a="1"/>
  <c r="F31" i="25" a="1"/>
  <c r="F31" i="15" a="1"/>
  <c r="C32" i="28" a="1"/>
  <c r="C32" i="21" a="1"/>
  <c r="F31" i="9" a="1"/>
  <c r="C32" i="14" a="1"/>
  <c r="C32" i="8" a="1"/>
  <c r="F31" i="12" a="1"/>
  <c r="F31" i="16" a="1"/>
  <c r="C32" i="26" a="1"/>
  <c r="F31" i="23" a="1"/>
  <c r="F24" i="5" a="1"/>
  <c r="C32" i="20" a="1"/>
  <c r="F31" i="11" a="1"/>
  <c r="F31" i="19" a="1"/>
  <c r="F31" i="7" a="1"/>
  <c r="F31" i="14" a="1"/>
  <c r="C32" i="23" a="1"/>
  <c r="F31" i="10" a="1"/>
  <c r="F28" i="6" a="1"/>
  <c r="C25" i="4" a="1"/>
  <c r="C32" i="11" a="1"/>
  <c r="C32" i="19" a="1"/>
  <c r="F31" i="24" a="1"/>
  <c r="C32" i="18" a="1"/>
  <c r="C32" i="25" a="1"/>
  <c r="C32" i="10" a="1"/>
  <c r="F31" i="8" a="1"/>
  <c r="F31" i="28" a="1"/>
  <c r="C32" i="12" a="1"/>
  <c r="C32" i="24" a="1"/>
  <c r="C29" i="6" a="1"/>
  <c r="C32" i="16" a="1"/>
  <c r="C32" i="7" a="1"/>
  <c r="C32" i="9" a="1"/>
  <c r="C25" i="5" a="1"/>
  <c r="F31" i="21" a="1"/>
  <c r="F31" i="17" a="1"/>
  <c r="C32" i="22" a="1"/>
  <c r="F31" i="26" a="1"/>
  <c r="F31" i="18" a="1"/>
  <c r="N217" i="13" l="1"/>
  <c r="F5" i="79"/>
  <c r="K5" i="79" s="1"/>
  <c r="K2" i="79"/>
  <c r="N186" i="13"/>
  <c r="J153" i="13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220" i="13" l="1"/>
  <c r="H4" i="79"/>
  <c r="H6" i="79" s="1"/>
  <c r="N189" i="13"/>
  <c r="G4" i="79"/>
  <c r="G6" i="79" s="1"/>
  <c r="N156" i="13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<sst xmlns="http://schemas.openxmlformats.org/spreadsheetml/2006/main" count="38244" uniqueCount="2918">
  <si>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</si>
  <si>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</si>
  <si>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</si>
  <si>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</si>
  <si>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</si>
  <si>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</si>
  <si>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</si>
  <si>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</si>
  <si>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</si>
  <si>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</si>
  <si>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</si>
  <si>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</si>
  <si>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</si>
  <si>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</si>
  <si>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</si>
  <si>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</si>
  <si>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</si>
  <si>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</si>
  <si>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</si>
  <si>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</si>
  <si>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</si>
  <si>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</si>
  <si>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</si>
  <si>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</si>
  <si>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</si>
  <si>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</si>
  <si>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</si>
  <si>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</si>
  <si>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</si>
  <si>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</si>
  <si>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</si>
  <si>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</si>
  <si>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</si>
  <si>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</si>
  <si>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</si>
  <si>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</si>
  <si>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</si>
  <si>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</si>
  <si>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</si>
  <si>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</si>
  <si>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</si>
  <si>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</si>
  <si>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</si>
  <si>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</si>
  <si>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</si>
  <si>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</si>
  <si>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</si>
  <si>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</si>
  <si>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</si>
  <si>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</si>
  <si>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</si>
  <si>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</si>
  <si>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</si>
  <si>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</si>
  <si>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</si>
  <si>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</si>
  <si>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</si>
  <si>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</si>
  <si>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</si>
  <si>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</si>
  <si>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</si>
  <si>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</si>
  <si>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</si>
  <si>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</si>
  <si>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</si>
  <si>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</si>
  <si>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</si>
  <si>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</si>
  <si>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</si>
  <si>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</si>
  <si>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</si>
  <si>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</si>
  <si>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</si>
  <si>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</si>
  <si>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</si>
  <si>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</si>
  <si>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</si>
  <si>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</si>
  <si>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</si>
  <si>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</si>
  <si>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</si>
  <si>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</si>
  <si>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</si>
  <si>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</si>
  <si>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</si>
  <si>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</si>
  <si>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</si>
  <si>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</si>
  <si>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</si>
  <si>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</si>
  <si>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</si>
  <si>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</si>
  <si>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</si>
  <si>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</si>
  <si>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</si>
  <si>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</si>
  <si>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</si>
  <si>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</si>
  <si>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</si>
  <si>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</si>
  <si>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</si>
  <si>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</si>
  <si>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</si>
  <si>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</si>
  <si>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</si>
  <si>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</si>
  <si>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</si>
  <si>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</si>
  <si>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</si>
  <si>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</si>
  <si>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</si>
  <si>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</si>
  <si>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</si>
  <si>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</si>
  <si>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</si>
  <si>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</si>
  <si>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</si>
  <si>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</si>
  <si>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</si>
  <si>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</si>
  <si>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</si>
  <si>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</si>
  <si>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</si>
  <si>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</si>
  <si>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</si>
  <si>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</si>
  <si>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</si>
  <si>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</si>
  <si>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</si>
  <si>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</si>
  <si>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</si>
  <si>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</si>
  <si>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</si>
  <si>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</si>
  <si>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</si>
  <si>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</si>
  <si>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</si>
  <si>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</si>
  <si>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</si>
  <si>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</si>
  <si>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</si>
  <si>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</si>
  <si>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</si>
  <si>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</si>
  <si>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</si>
  <si>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</si>
  <si>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</si>
  <si>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</si>
  <si>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</si>
  <si>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</si>
  <si>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</si>
  <si>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</si>
  <si>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</si>
  <si>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</si>
  <si>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</si>
  <si>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</si>
  <si>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</si>
  <si>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</si>
  <si>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</si>
  <si>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</si>
  <si>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</si>
  <si>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</si>
  <si>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</si>
  <si>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</si>
  <si>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</si>
  <si>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</si>
  <si>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</si>
  <si>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</si>
  <si>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</si>
  <si>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</si>
  <si>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</si>
  <si>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</si>
  <si>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</si>
  <si>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</si>
  <si>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</si>
  <si>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</si>
  <si>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</si>
  <si>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</si>
  <si>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</si>
  <si>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</si>
  <si>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</si>
  <si>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</si>
  <si>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</si>
  <si>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</si>
  <si>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</si>
  <si>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</si>
  <si>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</si>
  <si>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</si>
  <si>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</si>
  <si>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</si>
  <si>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</si>
  <si>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</si>
  <si>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</si>
  <si>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</si>
  <si>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</si>
  <si>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</si>
  <si>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</si>
  <si>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</si>
  <si>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</si>
  <si>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</si>
  <si>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</si>
  <si>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</si>
  <si>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</si>
  <si>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</si>
  <si>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</si>
  <si>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</si>
  <si>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</si>
  <si>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</si>
  <si>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</si>
  <si>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</si>
  <si>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</si>
  <si>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</si>
  <si>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</si>
  <si>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</si>
  <si>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</si>
  <si>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</si>
  <si>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</si>
  <si>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</si>
  <si>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</si>
  <si>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</si>
  <si>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</si>
  <si>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</si>
  <si>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</si>
  <si>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</si>
  <si>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</si>
  <si>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</si>
  <si>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</si>
  <si>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</si>
  <si>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</si>
  <si>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</si>
  <si>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</si>
  <si>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</si>
  <si>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</si>
  <si>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</si>
  <si>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</si>
  <si>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</si>
  <si>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</si>
  <si>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</si>
  <si>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</si>
  <si>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</si>
  <si>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</si>
  <si>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</si>
  <si>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</si>
  <si>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</si>
  <si>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</si>
  <si>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</si>
  <si>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</si>
  <si>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</si>
  <si>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</si>
  <si>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</si>
  <si>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</si>
  <si>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</si>
  <si>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</si>
  <si>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</si>
  <si>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</si>
  <si>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</si>
  <si>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</si>
  <si>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</si>
  <si>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</si>
  <si>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</si>
  <si>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</si>
  <si>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</si>
  <si>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</si>
  <si>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</si>
  <si>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</si>
  <si>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</si>
  <si>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</si>
  <si>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</si>
  <si>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</si>
  <si>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</si>
  <si>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</si>
  <si>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</si>
  <si>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</si>
  <si>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</si>
  <si>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</si>
  <si>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</si>
  <si>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</si>
  <si>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</si>
  <si>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</si>
  <si>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</si>
  <si>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</si>
  <si>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</si>
  <si>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</si>
  <si>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</si>
  <si>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</si>
  <si>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</si>
  <si>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</si>
  <si>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</si>
  <si>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</si>
  <si>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</si>
  <si>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</si>
  <si>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</si>
  <si>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</si>
  <si>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</si>
  <si>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</si>
  <si>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</si>
  <si>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</si>
  <si>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</si>
  <si>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</si>
  <si>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</si>
  <si>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</si>
  <si>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</si>
  <si>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</si>
  <si>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</si>
  <si>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</si>
  <si>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</si>
  <si>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</si>
  <si>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</si>
  <si>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</si>
  <si>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</si>
  <si>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</si>
  <si>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</si>
  <si>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</si>
  <si>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</si>
  <si>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</si>
  <si>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</si>
  <si>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</si>
  <si>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</si>
  <si>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</si>
  <si>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</si>
  <si>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</si>
  <si>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</si>
  <si>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</si>
  <si>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</si>
  <si>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</si>
  <si>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</si>
  <si>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</si>
  <si>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</si>
  <si>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</si>
  <si>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</si>
  <si>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</si>
  <si>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</si>
  <si>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</si>
  <si>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</si>
  <si>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</si>
  <si>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</si>
  <si>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</si>
  <si>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</si>
  <si>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</si>
  <si>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</si>
  <si>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</si>
  <si>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</si>
  <si>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</si>
  <si>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</si>
  <si>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</si>
  <si>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</si>
  <si>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</si>
  <si>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</si>
  <si>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</si>
  <si>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</si>
  <si>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</si>
  <si>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</si>
  <si>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</si>
  <si>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</si>
  <si>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</si>
  <si>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</si>
  <si>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</si>
  <si>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</si>
  <si>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</si>
  <si>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</si>
  <si>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</si>
  <si>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</si>
  <si>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</si>
  <si>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</si>
  <si>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</si>
  <si>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</si>
  <si>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</si>
  <si>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</si>
  <si>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</si>
  <si>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</si>
  <si>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</si>
  <si>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</si>
  <si>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</si>
  <si>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</si>
  <si>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</si>
  <si>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</si>
  <si>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</si>
  <si>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</si>
  <si>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</si>
  <si>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</si>
  <si>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</si>
  <si>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</si>
  <si>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</si>
  <si>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</si>
  <si>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</si>
  <si>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</si>
  <si>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</si>
  <si>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</si>
  <si>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</si>
  <si>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</si>
  <si>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</si>
  <si>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</si>
  <si>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</si>
  <si>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</si>
  <si>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</si>
  <si>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</si>
  <si>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</si>
  <si>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</si>
  <si>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</si>
  <si>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</si>
  <si>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</si>
  <si>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</si>
  <si>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</si>
  <si>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</si>
  <si>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</si>
  <si>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</si>
  <si>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</si>
  <si>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</si>
  <si>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</si>
  <si>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</si>
  <si>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</si>
  <si>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</si>
  <si>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</si>
  <si>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</si>
  <si>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</si>
  <si>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</si>
  <si>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</si>
  <si>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</si>
  <si>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</si>
  <si>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</si>
  <si>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</si>
  <si>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</si>
  <si>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</si>
  <si>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</si>
  <si>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</si>
  <si>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</si>
  <si>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</si>
  <si>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</si>
  <si>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</si>
  <si>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</si>
  <si>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</si>
  <si>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</si>
  <si>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</si>
  <si>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</si>
  <si>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</si>
  <si>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</si>
  <si>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</si>
  <si>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</si>
  <si>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</si>
  <si>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</si>
  <si>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</si>
  <si>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</si>
  <si>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</si>
  <si>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</si>
  <si>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</si>
  <si>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</si>
  <si>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</si>
  <si>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</si>
  <si>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</si>
  <si>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</si>
  <si>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</si>
  <si>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</si>
  <si>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</si>
  <si>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</si>
  <si>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</si>
  <si>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</si>
  <si>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</si>
  <si>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</si>
  <si>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</si>
  <si>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</si>
  <si>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</si>
  <si>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</si>
  <si>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</si>
  <si>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</si>
  <si>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</si>
  <si>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</si>
  <si>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</si>
  <si>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</si>
  <si>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</si>
  <si>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</si>
  <si>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</si>
  <si>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</si>
  <si>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</si>
  <si>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</si>
  <si>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</si>
  <si>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</si>
  <si>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</si>
  <si>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</si>
  <si>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</si>
  <si>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</si>
  <si>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</si>
  <si>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</si>
  <si>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</si>
  <si>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</si>
  <si>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</si>
  <si>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</si>
  <si>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</si>
  <si>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</si>
  <si>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</si>
  <si>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</si>
  <si>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</si>
  <si>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</si>
  <si>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</si>
  <si>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</si>
  <si>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</si>
  <si>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</si>
  <si>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</si>
  <si>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</si>
  <si>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</si>
  <si>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</si>
  <si>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</si>
  <si>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</si>
  <si>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</si>
  <si>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</si>
  <si>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</si>
  <si>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</si>
  <si>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</si>
  <si>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</si>
  <si>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</si>
  <si>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</si>
  <si>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</si>
  <si>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</si>
  <si>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</si>
  <si>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</si>
  <si>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</si>
  <si>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</si>
  <si>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</si>
  <si>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</si>
  <si>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</si>
  <si>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</si>
  <si>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</si>
  <si>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</si>
  <si>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</si>
  <si>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</si>
  <si>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</si>
  <si>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</si>
  <si>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</si>
  <si>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</si>
  <si>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</si>
  <si>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</si>
  <si>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</si>
  <si>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</si>
  <si>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</si>
  <si>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</si>
  <si>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</si>
  <si>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</si>
  <si>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</si>
  <si>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</si>
  <si>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</si>
  <si>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</si>
  <si>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</si>
  <si>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</si>
  <si>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</si>
  <si>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</si>
  <si>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</si>
  <si>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</si>
  <si>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</si>
  <si>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</si>
  <si>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</si>
  <si>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</si>
  <si>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</si>
  <si>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</si>
  <si>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</si>
  <si>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</si>
  <si>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</si>
  <si>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</si>
  <si>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</si>
  <si>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</si>
  <si>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</si>
  <si>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</si>
  <si>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</si>
  <si>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</si>
  <si>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</si>
  <si>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</si>
  <si>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</si>
  <si>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</si>
  <si>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</si>
  <si>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</si>
  <si>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</si>
  <si>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</si>
  <si>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</si>
  <si>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</si>
  <si>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</si>
  <si>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</si>
  <si>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</si>
  <si>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</si>
  <si>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</si>
  <si>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</si>
  <si>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</si>
  <si>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</si>
  <si>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</si>
  <si>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</si>
  <si>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</si>
  <si>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</si>
  <si>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</si>
  <si>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</si>
  <si>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</si>
  <si>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</si>
  <si>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</si>
  <si>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</si>
  <si>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</si>
  <si>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</si>
  <si>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</si>
  <si>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</si>
  <si>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</si>
  <si>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</si>
  <si>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</si>
  <si>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</si>
  <si>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</si>
  <si>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</si>
  <si>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</si>
  <si>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</si>
  <si>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</si>
  <si>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</si>
  <si>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</si>
  <si>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</si>
  <si>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</si>
  <si>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</si>
  <si>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</si>
  <si>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</si>
  <si>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</si>
  <si>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</si>
  <si>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</si>
  <si>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</si>
  <si>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</si>
  <si>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</si>
  <si>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</si>
  <si>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</si>
  <si>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</si>
  <si>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</si>
  <si>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</si>
  <si>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</si>
  <si>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</si>
  <si>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</si>
  <si>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</si>
  <si>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</si>
  <si>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</si>
  <si>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</si>
  <si>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</si>
  <si>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</si>
  <si>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</si>
  <si>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</si>
  <si>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</si>
  <si>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</si>
  <si>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</si>
  <si>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</si>
  <si>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</si>
  <si>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</si>
  <si>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</si>
  <si>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</si>
  <si>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</si>
  <si>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</si>
  <si>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</si>
  <si>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</si>
  <si>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</si>
  <si>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</si>
  <si>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</si>
  <si>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</si>
  <si>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</si>
  <si>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</si>
  <si>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</si>
  <si>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</si>
  <si>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</si>
  <si>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</si>
  <si>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</si>
  <si>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</si>
  <si>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</si>
  <si>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</si>
  <si>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</si>
  <si>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</si>
  <si>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</si>
  <si>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</si>
  <si>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</si>
  <si>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</si>
  <si>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</si>
  <si>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</si>
  <si>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</si>
  <si>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</si>
  <si>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</si>
  <si>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</si>
  <si>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</si>
  <si>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</si>
  <si>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</si>
  <si>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</si>
  <si>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</si>
  <si>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</si>
  <si>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</si>
  <si>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</si>
  <si>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</si>
  <si>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</si>
  <si>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</si>
  <si>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</si>
  <si>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</si>
  <si>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</si>
  <si>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</si>
  <si>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</si>
  <si>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</si>
  <si>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</si>
  <si>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</si>
  <si>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</si>
  <si>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</si>
  <si>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</si>
  <si>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</si>
  <si>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</si>
  <si>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</si>
  <si>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</si>
  <si>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</si>
  <si>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</si>
  <si>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</si>
  <si>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</si>
  <si>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</si>
  <si>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</si>
  <si>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</si>
  <si>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</si>
  <si>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</si>
  <si>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</si>
  <si>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</si>
  <si>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</si>
  <si>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</si>
  <si>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</si>
  <si>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</si>
  <si>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</si>
  <si>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</si>
  <si>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</si>
  <si>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</si>
  <si>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</si>
  <si>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</si>
  <si>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</si>
  <si>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</si>
  <si>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</si>
  <si>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</si>
  <si>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</si>
  <si>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</si>
  <si>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</si>
  <si>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</si>
  <si>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</si>
  <si>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</si>
  <si>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</si>
  <si>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</si>
  <si>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</si>
  <si>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</si>
  <si>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</si>
  <si>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</si>
  <si>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</si>
  <si>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</si>
  <si>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</si>
  <si>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</si>
  <si>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</si>
  <si>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</si>
  <si>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</si>
  <si>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</si>
  <si>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</si>
  <si>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</si>
  <si>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</si>
  <si>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</si>
  <si>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</si>
  <si>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</si>
  <si>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</si>
  <si>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</si>
  <si>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</si>
  <si>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</si>
  <si>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</si>
  <si>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</si>
  <si>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</si>
  <si>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</si>
  <si>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</si>
  <si>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</si>
  <si>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</si>
  <si>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</si>
  <si>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</si>
  <si>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</si>
  <si>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</si>
  <si>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</si>
  <si>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</si>
  <si>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</si>
  <si>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</si>
  <si>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</si>
  <si>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</si>
  <si>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</si>
  <si>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</si>
  <si>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</si>
  <si>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</si>
  <si>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</si>
  <si>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</si>
  <si>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</si>
  <si>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</si>
  <si>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</si>
  <si>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</si>
  <si>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</si>
  <si>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</si>
  <si>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</si>
  <si>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</si>
  <si>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</si>
  <si>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</si>
  <si>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</si>
  <si>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</si>
  <si>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</si>
  <si>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</si>
  <si>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</si>
  <si>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</si>
  <si>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</si>
  <si>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</si>
  <si>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</si>
  <si>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</si>
  <si>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</si>
  <si>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</si>
  <si>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</si>
  <si>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</si>
  <si>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</si>
  <si>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</si>
  <si>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</si>
  <si>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</si>
  <si>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</si>
  <si>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</si>
  <si>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</si>
  <si>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</si>
  <si>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</si>
  <si>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</si>
  <si>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</si>
  <si>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</si>
  <si>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</si>
  <si>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</si>
  <si>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</si>
  <si>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</si>
  <si>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</si>
  <si>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</si>
  <si>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</si>
  <si>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</si>
  <si>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</si>
  <si>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</si>
  <si>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</si>
  <si>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</si>
  <si>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</si>
  <si>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</si>
  <si>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</si>
  <si>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</si>
  <si>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</si>
  <si>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</si>
  <si>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</si>
  <si>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</si>
  <si>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</si>
  <si>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</si>
  <si>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</si>
  <si>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</si>
  <si>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</si>
  <si>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</si>
  <si>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</si>
  <si>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</si>
  <si>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</si>
  <si>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</si>
  <si>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</si>
  <si>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</si>
  <si>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</si>
  <si>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</si>
  <si>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</si>
  <si>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</si>
  <si>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</si>
  <si>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</si>
  <si>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</si>
  <si>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</si>
  <si>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</si>
  <si>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</si>
  <si>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</si>
  <si>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</si>
  <si>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</si>
  <si>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</si>
  <si>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</si>
  <si>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</si>
  <si>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</si>
  <si>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</si>
  <si>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</si>
  <si>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</si>
  <si>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</si>
  <si>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</si>
  <si>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</si>
  <si>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</si>
  <si>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</si>
  <si>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</si>
  <si>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</si>
  <si>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</si>
  <si>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</si>
  <si>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</si>
  <si>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</si>
  <si>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</si>
  <si>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</si>
  <si>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</si>
  <si>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</si>
  <si>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</si>
  <si>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</si>
  <si>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</si>
  <si>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</si>
  <si>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</si>
  <si>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</si>
  <si>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</si>
  <si>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</si>
  <si>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</si>
  <si>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</si>
  <si>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</si>
  <si>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</si>
  <si>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</si>
  <si>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</si>
  <si>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</si>
  <si>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</si>
  <si>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</si>
  <si>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</si>
  <si>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</si>
  <si>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</si>
  <si>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</si>
  <si>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</si>
  <si>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</si>
  <si>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</si>
  <si>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</si>
  <si>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</si>
  <si>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</si>
  <si>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</si>
  <si>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</si>
  <si>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</si>
  <si>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</si>
  <si>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</si>
  <si>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</si>
  <si>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</si>
  <si>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</si>
  <si>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</si>
  <si>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</si>
  <si>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</si>
  <si>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</si>
  <si>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</si>
  <si>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</si>
  <si>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</si>
  <si>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</si>
  <si>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</si>
  <si>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</si>
  <si>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</si>
  <si>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</si>
  <si>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</si>
  <si>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</si>
  <si>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</si>
  <si>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</si>
  <si>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</si>
  <si>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</si>
  <si>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</si>
  <si>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</si>
  <si>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</si>
  <si>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</si>
  <si>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</si>
  <si>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</si>
  <si>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</si>
  <si>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</si>
  <si>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</si>
  <si>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</si>
  <si>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</si>
  <si>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</si>
  <si>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</si>
  <si>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</si>
  <si>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</si>
  <si>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</si>
  <si>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</si>
  <si>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</si>
  <si>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</si>
  <si>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</si>
  <si>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</si>
  <si>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</si>
  <si>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</si>
  <si>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</si>
  <si>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</si>
  <si>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</si>
  <si>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</si>
  <si>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</si>
  <si>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</si>
  <si>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</si>
  <si>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</si>
  <si>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</si>
  <si>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</si>
  <si>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</si>
  <si>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</si>
  <si>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</si>
  <si>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</si>
  <si>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</si>
  <si>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</si>
  <si>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</si>
  <si>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</si>
  <si>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</si>
  <si>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</si>
  <si>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</si>
  <si>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</si>
  <si>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</si>
  <si>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</si>
  <si>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</si>
  <si>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</si>
  <si>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</si>
  <si>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</si>
  <si>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</si>
  <si>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</si>
  <si>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</si>
  <si>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</si>
  <si>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</si>
  <si>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</si>
  <si>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</si>
  <si>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</si>
  <si>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</si>
  <si>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</si>
  <si>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</si>
  <si>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</si>
  <si>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</si>
  <si>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</si>
  <si>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</si>
  <si>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</si>
  <si>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</si>
  <si>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</si>
  <si>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</si>
  <si>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</si>
  <si>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</si>
  <si>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</si>
  <si>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</si>
  <si>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</si>
  <si>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</si>
  <si>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</si>
  <si>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</si>
  <si>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</si>
  <si>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</si>
  <si>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</si>
  <si>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</si>
  <si>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</si>
  <si>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</si>
  <si>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</si>
  <si>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</si>
  <si>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</si>
  <si>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</si>
  <si>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</si>
  <si>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</si>
  <si>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</si>
  <si>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</si>
  <si>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</si>
  <si>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</si>
  <si>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</si>
  <si>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</si>
  <si>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</si>
  <si>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</si>
  <si>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</si>
  <si>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</si>
  <si>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</si>
  <si>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</si>
  <si>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</si>
  <si>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</si>
  <si>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</si>
  <si>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</si>
  <si>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</si>
  <si>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</si>
  <si>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</si>
  <si>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</si>
  <si>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</si>
  <si>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</si>
  <si>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</si>
  <si>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</si>
  <si>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</si>
  <si>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</si>
  <si>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</si>
  <si>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</si>
  <si>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</si>
  <si>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</si>
  <si>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</si>
  <si>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</si>
  <si>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</si>
  <si>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</si>
  <si>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</si>
  <si>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</si>
  <si>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</si>
  <si>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</si>
  <si>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</si>
  <si>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</si>
  <si>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</si>
  <si>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</si>
  <si>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</si>
  <si>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</si>
  <si>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</si>
  <si>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</si>
  <si>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</si>
  <si>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</si>
  <si>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</si>
  <si>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</si>
  <si>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</si>
  <si>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</si>
  <si>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</si>
  <si>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</si>
  <si>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</si>
  <si>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</si>
  <si>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</si>
  <si>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</si>
  <si>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</si>
  <si>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</si>
  <si>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</si>
  <si>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</si>
  <si>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</si>
  <si>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</si>
  <si>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</si>
  <si>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</si>
  <si>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</si>
  <si>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</si>
  <si>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</si>
  <si>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</si>
  <si>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</si>
  <si>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</si>
  <si>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</si>
  <si>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</si>
  <si>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</si>
  <si>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</si>
  <si>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</si>
  <si>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</si>
  <si>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</si>
  <si>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</si>
  <si>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</si>
  <si>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</si>
  <si>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</si>
  <si>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</si>
  <si>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</si>
  <si>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</si>
  <si>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</si>
  <si>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</si>
  <si>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</si>
  <si>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</si>
  <si>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</si>
  <si>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</si>
  <si>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</si>
  <si>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</si>
  <si>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</si>
  <si>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</si>
  <si>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</si>
  <si>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</si>
  <si>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</si>
  <si>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</si>
  <si>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</si>
  <si>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</si>
  <si>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</si>
  <si>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</si>
  <si>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</si>
  <si>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</si>
  <si>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</si>
  <si>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</si>
  <si>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</si>
  <si>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</si>
  <si>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</si>
  <si>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</si>
  <si>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</si>
  <si>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</si>
  <si>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</si>
  <si>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</si>
  <si>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</si>
  <si>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</si>
  <si>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</si>
  <si>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</si>
  <si>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</si>
  <si>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</si>
  <si>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</si>
  <si>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</si>
  <si>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</si>
  <si>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</si>
  <si>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</si>
  <si>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</si>
  <si>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</si>
  <si>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</si>
  <si>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</si>
  <si>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</si>
  <si>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</si>
  <si>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</si>
  <si>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</si>
  <si>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</si>
  <si>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</si>
  <si>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</si>
  <si>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</si>
  <si>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</si>
  <si>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</si>
  <si>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</si>
  <si>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</si>
  <si>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</si>
  <si>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</si>
  <si>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</si>
  <si>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</si>
  <si>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</si>
  <si>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</si>
  <si>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</si>
  <si>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</si>
  <si>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</si>
  <si>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</si>
  <si>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</si>
  <si>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</si>
  <si>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</si>
  <si>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</si>
  <si>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</si>
  <si>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</si>
  <si>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</si>
  <si>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</si>
  <si>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</si>
  <si>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</si>
  <si>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</si>
  <si>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</si>
  <si>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</si>
  <si>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</si>
  <si>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</si>
  <si>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</si>
  <si>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</si>
  <si>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</si>
  <si>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</si>
  <si>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</si>
  <si>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</si>
  <si>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</si>
  <si>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</si>
  <si>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</si>
  <si>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</si>
  <si>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</si>
  <si>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</si>
  <si>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</si>
  <si>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</si>
  <si>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</si>
  <si>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</si>
  <si>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</si>
  <si>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</si>
  <si>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</si>
  <si>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</si>
  <si>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</si>
  <si>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</si>
  <si>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</si>
  <si>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</si>
  <si>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</si>
  <si>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</si>
  <si>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</si>
  <si>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</si>
  <si>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</si>
  <si>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</si>
  <si>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</si>
  <si>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</si>
  <si>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</si>
  <si>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</si>
  <si>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</si>
  <si>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</si>
  <si>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</si>
  <si>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</si>
  <si>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</si>
  <si>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</si>
  <si>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</si>
  <si>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</si>
  <si>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</si>
  <si>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</si>
  <si>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</si>
  <si>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</si>
  <si>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</si>
  <si>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</si>
  <si>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</si>
  <si>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</si>
  <si>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</si>
  <si>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</si>
  <si>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</si>
  <si>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</si>
  <si>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</si>
  <si>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</si>
  <si>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</si>
  <si>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</si>
  <si>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</si>
  <si>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</si>
  <si>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</si>
  <si>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</si>
  <si>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</si>
  <si>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</si>
  <si>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</si>
  <si>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</si>
  <si>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</si>
  <si>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</si>
  <si>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</si>
  <si>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</si>
  <si>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</si>
  <si>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</si>
  <si>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</si>
  <si>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</si>
  <si>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</si>
  <si>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</si>
  <si>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</si>
  <si>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</si>
  <si>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</si>
  <si>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</si>
  <si>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</si>
  <si>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</si>
  <si>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</si>
  <si>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</si>
  <si>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</si>
  <si>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</si>
  <si>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</si>
  <si>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</si>
  <si>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</si>
  <si>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</si>
  <si>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</si>
  <si>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</si>
  <si>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</si>
  <si>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</si>
  <si>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</si>
  <si>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</si>
  <si>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</si>
  <si>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</si>
  <si>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</si>
  <si>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</si>
  <si>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</si>
  <si>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</si>
  <si>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</si>
  <si>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</si>
  <si>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</si>
  <si>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</si>
  <si>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</si>
  <si>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</si>
  <si>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</si>
  <si>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</si>
  <si>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</si>
  <si>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</si>
  <si>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</si>
  <si>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</si>
  <si>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</si>
  <si>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</si>
  <si>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</si>
  <si>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</si>
  <si>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</si>
  <si>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</si>
  <si>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</si>
  <si>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</si>
  <si>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</si>
  <si>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</si>
  <si>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</si>
  <si>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</si>
  <si>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</si>
  <si>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</si>
  <si>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</si>
  <si>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</si>
  <si>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</si>
  <si>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</si>
  <si>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</si>
  <si>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</si>
  <si>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</si>
  <si>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</si>
  <si>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</si>
  <si>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</si>
  <si>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</si>
  <si>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</si>
  <si>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</si>
  <si>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</si>
  <si>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</si>
  <si>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</si>
  <si>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</si>
  <si>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</si>
  <si>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</si>
  <si>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</si>
  <si>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</si>
  <si>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</si>
  <si>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</si>
  <si>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</si>
  <si>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</si>
  <si>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</si>
  <si>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</si>
  <si>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</si>
  <si>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</si>
  <si>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</si>
  <si>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</si>
  <si>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</si>
  <si>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</si>
  <si>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</si>
  <si>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</si>
  <si>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</si>
  <si>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</si>
  <si>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</si>
  <si>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</si>
  <si>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</si>
  <si>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</si>
  <si>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</si>
  <si>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</si>
  <si>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</si>
  <si>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</si>
  <si>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</si>
  <si>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</si>
  <si>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</si>
  <si>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</si>
  <si>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</si>
  <si>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</si>
  <si>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</si>
  <si>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</si>
  <si>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</si>
  <si>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</si>
  <si>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</si>
  <si>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</si>
  <si>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</si>
  <si>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</si>
  <si>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</si>
  <si>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</si>
  <si>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</si>
  <si>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</si>
  <si>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</si>
  <si>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</si>
  <si>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</si>
  <si>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</si>
  <si>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</si>
  <si>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</si>
  <si>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</si>
  <si>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</si>
  <si>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</si>
  <si>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</si>
  <si>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</si>
  <si>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</si>
  <si>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</si>
  <si>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</si>
  <si>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</si>
  <si>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</si>
  <si>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</si>
  <si>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</si>
  <si>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</si>
  <si>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</si>
  <si>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</si>
  <si>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</si>
  <si>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</si>
  <si>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</si>
  <si>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</si>
  <si>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</si>
  <si>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</si>
  <si>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</si>
  <si>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</si>
  <si>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</si>
  <si>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</si>
  <si>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</si>
  <si>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</si>
  <si>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</si>
  <si>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</si>
  <si>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</si>
  <si>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</si>
  <si>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</si>
  <si>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</si>
  <si>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</si>
  <si>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</si>
  <si>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</si>
  <si>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</si>
  <si>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</si>
  <si>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</si>
  <si>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</si>
  <si>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</si>
  <si>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</si>
  <si>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</si>
  <si>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</si>
  <si>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</si>
  <si>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</si>
  <si>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</si>
  <si>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</si>
  <si>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</si>
  <si>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</si>
  <si>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</si>
  <si>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</si>
  <si>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</si>
  <si>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</si>
  <si>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</si>
  <si>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</si>
  <si>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</si>
  <si>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</si>
  <si>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</si>
  <si>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</si>
  <si>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</si>
  <si>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</si>
  <si>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</si>
  <si>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</si>
  <si>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</si>
  <si>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</si>
  <si>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</si>
  <si>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</si>
  <si>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</si>
  <si>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</si>
  <si>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</si>
  <si>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</si>
  <si>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</si>
  <si>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</si>
  <si>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</si>
  <si>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</si>
  <si>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</si>
  <si>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</si>
  <si>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</si>
  <si>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</si>
  <si>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</si>
  <si>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</si>
  <si>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</si>
  <si>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</si>
  <si>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</si>
  <si>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</si>
  <si>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</si>
  <si>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</si>
  <si>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</si>
  <si>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</si>
  <si>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</si>
  <si>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</si>
  <si>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</si>
  <si>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</si>
  <si>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</si>
  <si>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</si>
  <si>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</si>
  <si>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</si>
  <si>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</si>
  <si>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</si>
  <si>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</si>
  <si>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</si>
  <si>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</si>
  <si>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</si>
  <si>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</si>
  <si>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</si>
  <si>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</si>
  <si>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</si>
  <si>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</si>
  <si>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</si>
  <si>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</si>
  <si>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</si>
  <si>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</si>
  <si>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</si>
  <si>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</si>
  <si>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</si>
  <si>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</si>
  <si>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</si>
  <si>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</si>
  <si>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</si>
  <si>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</si>
  <si>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</si>
  <si>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</si>
  <si>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</si>
  <si>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</si>
  <si>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</si>
  <si>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</si>
  <si>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</si>
  <si>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</si>
  <si>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</si>
  <si>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</si>
  <si>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</si>
  <si>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</si>
  <si>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</si>
  <si>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</si>
  <si>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</si>
  <si>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</si>
  <si>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</si>
  <si>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</si>
  <si>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</si>
  <si>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</si>
  <si>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</si>
  <si>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</si>
  <si>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</si>
  <si>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</si>
  <si>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</si>
  <si>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</si>
  <si>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</si>
  <si>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</si>
  <si>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</si>
  <si>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</si>
  <si>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</si>
  <si>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</si>
  <si>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</si>
  <si>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</si>
  <si>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</si>
  <si>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</si>
  <si>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</si>
  <si>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</si>
  <si>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</si>
  <si>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</si>
  <si>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</si>
  <si>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</si>
  <si>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</si>
  <si>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</si>
  <si>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</si>
  <si>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</si>
  <si>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</si>
  <si>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</si>
  <si>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</si>
  <si>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</si>
  <si>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</si>
  <si>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</si>
  <si>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</si>
  <si>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</si>
  <si>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</si>
  <si>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</si>
  <si>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</si>
  <si>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</si>
  <si>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</si>
  <si>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</si>
  <si>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</si>
  <si>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</si>
  <si>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</si>
  <si>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</si>
  <si>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</si>
  <si>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</si>
  <si>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</si>
  <si>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</si>
  <si>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</si>
  <si>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</si>
  <si>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</si>
  <si>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</si>
  <si>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</si>
  <si>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</si>
  <si>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</si>
  <si>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</si>
  <si>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</si>
  <si>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</si>
  <si>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</si>
  <si>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</si>
  <si>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</si>
  <si>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</si>
  <si>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</si>
  <si>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</si>
  <si>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</si>
  <si>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</si>
  <si>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</si>
  <si>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</si>
  <si>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</si>
  <si>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</si>
  <si>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</si>
  <si>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</si>
  <si>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</si>
  <si>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</si>
  <si>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</si>
  <si>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</si>
  <si>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</si>
  <si>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</si>
  <si>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</si>
  <si>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</si>
  <si>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</si>
  <si>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</si>
  <si>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</si>
  <si>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</si>
  <si>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</si>
  <si>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</si>
  <si>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</si>
  <si>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</si>
  <si>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</si>
  <si>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</si>
  <si>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</si>
  <si>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</si>
  <si>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</si>
  <si>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</si>
  <si>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</si>
  <si>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</si>
  <si>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</si>
  <si>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</si>
  <si>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</si>
  <si>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</si>
  <si>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</si>
  <si>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</si>
  <si>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</si>
  <si>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</si>
  <si>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</si>
  <si>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</si>
  <si>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</si>
  <si>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</si>
  <si>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</si>
  <si>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</si>
  <si>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</si>
  <si>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</si>
  <si>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</si>
  <si>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</si>
  <si>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</si>
  <si>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</si>
  <si>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</si>
  <si>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</si>
  <si>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</si>
  <si>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</si>
  <si>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</si>
  <si>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</si>
  <si>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</si>
  <si>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</si>
  <si>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</si>
  <si>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</si>
  <si>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</si>
  <si>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</si>
  <si>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</si>
  <si>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</si>
  <si>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</si>
  <si>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</si>
  <si>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</si>
  <si>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</si>
  <si>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</si>
  <si>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</si>
  <si>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</si>
  <si>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</si>
  <si>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</si>
  <si>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</si>
  <si>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</si>
  <si>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</si>
  <si>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</si>
  <si>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</si>
  <si>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</si>
  <si>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</si>
  <si>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</si>
  <si>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</si>
  <si>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</si>
  <si>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</si>
  <si>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</si>
  <si>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</si>
  <si>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</si>
  <si>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</si>
  <si>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</si>
  <si>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</si>
  <si>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</si>
  <si>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</si>
  <si>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</si>
  <si>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</si>
  <si>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</si>
  <si>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</si>
  <si>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</si>
  <si>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</si>
  <si>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</si>
  <si>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</si>
  <si>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</si>
  <si>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</si>
  <si>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</si>
  <si>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</si>
  <si>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</si>
  <si>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</si>
  <si>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</si>
  <si>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</si>
  <si>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</si>
  <si>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</si>
  <si>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</si>
  <si>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</si>
  <si>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</si>
  <si>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</si>
  <si>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</si>
  <si>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</si>
  <si>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</si>
  <si>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</si>
  <si>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</si>
  <si>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</si>
  <si>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</si>
  <si>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</si>
  <si>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</si>
  <si>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</si>
  <si>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</si>
  <si>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</si>
  <si>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</si>
  <si>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</si>
  <si>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</si>
  <si>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</si>
  <si>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</si>
  <si>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</si>
  <si>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</si>
  <si>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</si>
  <si>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</si>
  <si>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</si>
  <si>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</si>
  <si>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</si>
  <si>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</si>
  <si>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</si>
  <si>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</si>
  <si>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</si>
  <si>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</si>
  <si>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</si>
  <si>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</si>
  <si>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</si>
  <si>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</si>
  <si>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</si>
  <si>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</si>
  <si>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</si>
  <si>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</si>
  <si>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</si>
  <si>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</si>
  <si>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</si>
  <si>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</si>
  <si>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</si>
  <si>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</si>
  <si>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</si>
  <si>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</si>
  <si>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</si>
  <si>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</si>
  <si>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</si>
  <si>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</si>
  <si>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</si>
  <si>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</si>
  <si>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</si>
  <si>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</si>
  <si>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</si>
  <si>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</si>
  <si>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</si>
  <si>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</si>
  <si>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</si>
  <si>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</si>
  <si>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</si>
  <si>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</si>
  <si>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</si>
  <si>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</si>
  <si>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</si>
  <si>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</si>
  <si>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</si>
  <si>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</si>
  <si>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</si>
  <si>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</si>
  <si>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</si>
  <si>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</si>
  <si>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</si>
  <si>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</si>
  <si>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</si>
  <si>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</si>
  <si>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</si>
  <si>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</si>
  <si>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</si>
  <si>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</si>
  <si>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</si>
  <si>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</si>
  <si>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</si>
  <si>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</si>
  <si>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</si>
  <si>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</si>
  <si>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</si>
  <si>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</si>
  <si>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</si>
  <si>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</si>
  <si>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</si>
  <si>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</si>
  <si>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</si>
  <si>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</si>
  <si>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</si>
  <si>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</si>
  <si>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</si>
  <si>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</si>
  <si>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</si>
  <si>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</si>
  <si>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</si>
  <si>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</si>
  <si>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</si>
  <si>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</si>
  <si>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</si>
  <si>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</si>
  <si>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</si>
  <si>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</si>
  <si>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</si>
  <si>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</si>
  <si>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</si>
  <si>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</si>
  <si>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</si>
  <si>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</si>
  <si>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</si>
  <si>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</si>
  <si>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</si>
  <si>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</si>
  <si>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</si>
  <si>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</si>
  <si>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</si>
  <si>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</si>
  <si>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</si>
  <si>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</si>
  <si>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</si>
  <si>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</si>
  <si>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</si>
  <si>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</si>
  <si>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</si>
  <si>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</si>
  <si>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</si>
  <si>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</si>
  <si>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</si>
  <si>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</si>
  <si>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</si>
  <si>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</si>
  <si>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</si>
  <si>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</si>
  <si>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</si>
  <si>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</si>
  <si>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</si>
  <si>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</si>
  <si>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</si>
  <si>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</si>
  <si>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</si>
  <si>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</si>
  <si>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</si>
  <si>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</si>
  <si>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</si>
  <si>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</si>
  <si>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</si>
  <si>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</si>
  <si>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</si>
  <si>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</si>
  <si>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</si>
  <si>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</si>
  <si>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</si>
  <si>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</si>
  <si>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</si>
  <si>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</si>
  <si>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</si>
  <si>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</si>
  <si>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</si>
  <si>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</si>
  <si>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</si>
  <si>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</si>
  <si>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</si>
  <si>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</si>
  <si>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</si>
  <si>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</si>
  <si>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</si>
  <si>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</si>
  <si>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</si>
  <si>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</si>
  <si>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</si>
  <si>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</si>
  <si>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</si>
  <si>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</si>
  <si>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</si>
  <si>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</si>
  <si>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</si>
  <si>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</si>
  <si>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</si>
  <si>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</si>
  <si>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</si>
  <si>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</si>
  <si>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</si>
  <si>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</si>
  <si>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</si>
  <si>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</si>
  <si>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</si>
  <si>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</si>
  <si>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</si>
  <si>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</si>
  <si>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</si>
  <si>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</si>
  <si>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</si>
  <si>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</si>
  <si>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</si>
  <si>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</si>
  <si>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</si>
  <si>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</si>
  <si>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</si>
  <si>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</si>
  <si>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</si>
  <si>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</si>
  <si>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</si>
  <si>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</si>
  <si>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</si>
  <si>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</si>
  <si>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</si>
  <si>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</si>
  <si>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</si>
  <si>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</si>
  <si>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</si>
  <si>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</si>
  <si>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</si>
  <si>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</si>
  <si>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</si>
  <si>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</si>
  <si>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</si>
  <si>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</si>
  <si>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</si>
  <si>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</si>
  <si>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</si>
  <si>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</si>
  <si>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</si>
  <si>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</si>
  <si>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</si>
  <si>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</si>
  <si>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</si>
  <si>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</si>
  <si>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</si>
  <si>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</si>
  <si>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</si>
  <si>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</si>
  <si>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</si>
  <si>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</si>
  <si>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</si>
  <si>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</si>
  <si>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</si>
  <si>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</si>
  <si>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</si>
  <si>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</si>
  <si>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</si>
  <si>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</si>
  <si>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</si>
  <si>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</si>
  <si>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</si>
  <si>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</si>
  <si>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</si>
  <si>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</si>
  <si>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</si>
  <si>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</si>
  <si>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</si>
  <si>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</si>
  <si>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</si>
  <si>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</si>
  <si>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</si>
  <si>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</si>
  <si>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</si>
  <si>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</si>
  <si>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</si>
  <si>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</si>
  <si>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</si>
  <si>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</si>
  <si>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</si>
  <si>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</si>
  <si>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</si>
  <si>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</si>
  <si>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</si>
  <si>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</si>
  <si>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</si>
  <si>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</si>
  <si>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</si>
  <si>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</si>
  <si>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</si>
  <si>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</si>
  <si>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</si>
  <si>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</si>
  <si>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</si>
  <si>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</si>
  <si>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</si>
  <si>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</si>
  <si>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</si>
  <si>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</si>
  <si>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</si>
  <si>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</si>
  <si>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</si>
  <si>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</si>
  <si>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</si>
  <si>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</si>
  <si>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</si>
  <si>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</si>
  <si>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</si>
  <si>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</si>
  <si>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</si>
  <si>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</si>
  <si>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</si>
  <si>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</si>
  <si>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</si>
  <si>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</si>
  <si>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</si>
  <si>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</si>
  <si>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</si>
  <si>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</si>
  <si>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</si>
  <si>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</si>
  <si>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</si>
  <si>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</si>
  <si>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</si>
  <si>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</si>
  <si>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</si>
  <si>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</si>
  <si>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</si>
  <si>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</si>
  <si>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</si>
  <si>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</si>
  <si>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</si>
  <si>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</si>
  <si>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</si>
  <si>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</si>
  <si>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</si>
  <si>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</si>
  <si>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</si>
  <si>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</si>
  <si>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</si>
  <si>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</si>
  <si>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</si>
  <si>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</si>
  <si>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</si>
  <si>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</si>
  <si>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</si>
  <si>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</si>
  <si>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</si>
  <si>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</si>
  <si>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</si>
  <si>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</si>
  <si>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</si>
  <si>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</si>
  <si>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</si>
  <si>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</si>
  <si>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</si>
  <si>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</si>
  <si>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</si>
  <si>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</si>
  <si>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</si>
  <si>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</si>
  <si>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</si>
  <si>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</si>
  <si>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</si>
  <si>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</si>
  <si>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</si>
  <si>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</si>
  <si>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</si>
  <si>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</si>
  <si>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</si>
  <si>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</si>
  <si>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</si>
  <si>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</si>
  <si>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</si>
  <si>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</si>
  <si>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</si>
  <si>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</si>
  <si>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</si>
  <si>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</si>
  <si>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</si>
  <si>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</si>
  <si>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</si>
  <si>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</si>
  <si>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</si>
  <si>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</si>
  <si>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</si>
  <si>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</si>
  <si>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</si>
  <si>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</si>
  <si>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</si>
  <si>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</si>
  <si>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</si>
  <si>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</si>
  <si>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</si>
  <si>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</si>
  <si>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</si>
  <si>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</si>
  <si>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</si>
  <si>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</si>
  <si>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</si>
  <si>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</si>
  <si>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</si>
  <si>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</si>
  <si>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</si>
  <si>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</si>
  <si>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</si>
  <si>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</si>
  <si>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</si>
  <si>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</si>
  <si>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</si>
  <si>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</si>
  <si>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</si>
  <si>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</si>
  <si>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</si>
  <si>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</si>
  <si>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</si>
  <si>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</si>
  <si>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</si>
  <si>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</si>
  <si>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</si>
  <si>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</si>
  <si>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</si>
  <si>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</si>
  <si>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</si>
  <si>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</si>
  <si>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</si>
  <si>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</si>
  <si>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</si>
  <si>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</si>
  <si>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</si>
  <si>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</si>
  <si>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</si>
  <si>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</si>
  <si>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</si>
  <si>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</si>
  <si>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</si>
  <si>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</si>
  <si>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</si>
  <si>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</si>
  <si>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</si>
  <si>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</si>
  <si>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</si>
  <si>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</si>
  <si>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</si>
  <si>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</si>
  <si>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</si>
  <si>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</si>
  <si>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</si>
  <si>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</si>
  <si>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</si>
  <si>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</si>
  <si>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</si>
  <si>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</si>
  <si>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</si>
  <si>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</si>
  <si>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</si>
  <si>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</si>
  <si>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</si>
  <si>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</si>
  <si>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</si>
  <si>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</si>
  <si>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</si>
  <si>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</si>
  <si>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</si>
  <si>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</si>
  <si>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</si>
  <si>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</si>
  <si>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</si>
  <si>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</si>
  <si>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</si>
  <si>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</si>
  <si>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</si>
  <si>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</si>
  <si>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</si>
  <si>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</si>
  <si>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</si>
  <si>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</si>
  <si>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</si>
  <si>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</si>
  <si>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</si>
  <si>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</si>
  <si>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</si>
  <si>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</si>
  <si>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</si>
  <si>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</si>
  <si>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</si>
  <si>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</si>
  <si>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</si>
  <si>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</si>
  <si>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</si>
  <si>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</si>
  <si>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</si>
  <si>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</si>
  <si>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</si>
  <si>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</si>
  <si>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</si>
  <si>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</si>
  <si>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</si>
  <si>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</si>
  <si>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</si>
  <si>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</si>
  <si>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</si>
  <si>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</si>
  <si>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</si>
  <si>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</si>
  <si>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</si>
  <si>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</si>
  <si>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</si>
  <si>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</si>
  <si>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</si>
  <si>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</si>
  <si>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</si>
  <si>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</si>
  <si>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</si>
  <si>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</si>
  <si>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</si>
  <si>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</si>
  <si>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</si>
  <si>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</si>
  <si>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</si>
  <si>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</si>
  <si>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</si>
  <si>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</si>
  <si>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</si>
  <si>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</si>
  <si>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</si>
  <si>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</si>
  <si>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</si>
  <si>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</si>
  <si>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</si>
  <si>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</si>
  <si>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</si>
  <si>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</si>
  <si>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</si>
  <si>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</si>
  <si>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</si>
  <si>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</si>
  <si>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</si>
  <si>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</si>
  <si>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</si>
  <si>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</si>
  <si>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</si>
  <si>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</si>
  <si>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</si>
  <si>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</si>
  <si>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</si>
  <si>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</si>
  <si>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</si>
  <si>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</si>
  <si>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</si>
  <si>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</si>
  <si>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</si>
  <si>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</si>
  <si>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</si>
  <si>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</si>
  <si>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</si>
  <si>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</si>
  <si>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</si>
  <si>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</si>
  <si>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</si>
  <si>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</si>
  <si>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</si>
  <si>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</si>
  <si>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</si>
  <si>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</si>
  <si>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</si>
  <si>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</si>
  <si>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</si>
  <si>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</si>
  <si>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</si>
  <si>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</si>
  <si>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</si>
  <si>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</si>
  <si>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</si>
  <si>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</si>
  <si>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</si>
  <si>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</si>
  <si>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</si>
  <si>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</si>
  <si>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</si>
  <si>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</si>
  <si>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</si>
  <si>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</si>
  <si>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</si>
  <si>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</si>
  <si>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</si>
  <si>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</si>
  <si>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</si>
  <si>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</si>
  <si>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</si>
  <si>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</si>
  <si>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</si>
  <si>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</si>
  <si>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</si>
  <si>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</si>
  <si>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</si>
  <si>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</si>
  <si>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</si>
  <si>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</si>
  <si>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</si>
  <si>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</si>
  <si>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</si>
  <si>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</si>
  <si>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</si>
  <si>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</si>
  <si>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</si>
  <si>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</si>
  <si>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</si>
  <si>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</si>
  <si>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</si>
  <si>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</si>
  <si>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</si>
  <si>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</si>
  <si>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</si>
  <si>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</si>
  <si>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</si>
  <si>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</si>
  <si>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</si>
  <si>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</si>
  <si>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</si>
  <si>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</si>
  <si>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</si>
  <si>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</si>
  <si>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</si>
  <si>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</si>
  <si>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</si>
  <si>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</si>
  <si>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</si>
  <si>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</si>
  <si>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</si>
  <si>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</si>
  <si>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</si>
  <si>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</si>
  <si>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</si>
  <si>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</si>
  <si>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</si>
  <si>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</si>
  <si>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</si>
  <si>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</si>
  <si>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</si>
  <si>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</si>
  <si>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</si>
  <si>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</si>
  <si>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</si>
  <si>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</si>
  <si>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</si>
  <si>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</si>
  <si>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</si>
  <si>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</si>
  <si>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</si>
  <si>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</si>
  <si>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</si>
  <si>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</si>
  <si>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</si>
  <si>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</si>
  <si>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</si>
  <si>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</si>
  <si>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</si>
  <si>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</si>
  <si>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</si>
  <si>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</si>
  <si>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</si>
  <si>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</si>
  <si>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</si>
  <si>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</si>
  <si>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</si>
  <si>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</si>
  <si>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</si>
  <si>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</si>
  <si>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</si>
  <si>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</si>
  <si>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</si>
  <si>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</si>
  <si>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</si>
  <si>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</si>
  <si>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</si>
  <si>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</si>
  <si>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</si>
  <si>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</si>
  <si>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</si>
  <si>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</si>
  <si>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</si>
  <si>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</si>
  <si>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</si>
  <si>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</si>
  <si>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</si>
  <si>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</si>
  <si>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</si>
  <si>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</si>
  <si>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</si>
  <si>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</si>
  <si>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</si>
  <si>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</si>
  <si>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</si>
  <si>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</si>
  <si>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</si>
  <si>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</si>
  <si>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</si>
  <si>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</si>
  <si>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</si>
  <si>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</si>
  <si>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</si>
  <si>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</si>
  <si>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</si>
  <si>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</si>
  <si>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</si>
  <si>
    <t>بلا سيد</t>
  </si>
  <si>
    <t>حاج عدنان خضر</t>
  </si>
  <si>
    <t>موسوي most</t>
  </si>
  <si>
    <t>محمد سراج</t>
  </si>
  <si>
    <t>ايهم مرشة إيطالي</t>
  </si>
  <si>
    <t>رازان بكرلي</t>
  </si>
  <si>
    <t>بيع شهر9</t>
  </si>
  <si>
    <t>مصاريف شهر9</t>
  </si>
  <si>
    <t>جملة9</t>
  </si>
  <si>
    <t>فاطمة</t>
  </si>
  <si>
    <t>05-08</t>
  </si>
  <si>
    <t>احمد الاحمد</t>
  </si>
  <si>
    <t>من الحاج بلال مكداشي</t>
  </si>
  <si>
    <t>أبو جبل</t>
  </si>
  <si>
    <t>مرتجع أبو جبل</t>
  </si>
  <si>
    <t>AM tools</t>
  </si>
  <si>
    <t>حسن أبو حمود</t>
  </si>
  <si>
    <t>صاروخ</t>
  </si>
  <si>
    <t>علي البطل</t>
  </si>
  <si>
    <t>مشتريات كهرباء</t>
  </si>
  <si>
    <t>عيسى فاعور</t>
  </si>
  <si>
    <t>عدة فوق</t>
  </si>
  <si>
    <t xml:space="preserve">نقلة ردم لجهاد </t>
  </si>
  <si>
    <t>06-08</t>
  </si>
  <si>
    <t>خالد العلي / احمد</t>
  </si>
  <si>
    <t>بلال الكهربجي</t>
  </si>
  <si>
    <t>جفصين ترابة</t>
  </si>
  <si>
    <t>شطافة+سكر دوبل</t>
  </si>
  <si>
    <t>كراسي</t>
  </si>
  <si>
    <t>محمد كنيعو</t>
  </si>
  <si>
    <t>كفاية الترابة</t>
  </si>
  <si>
    <t>قسطل حديد</t>
  </si>
  <si>
    <t>أبو ايمن تاكسي</t>
  </si>
  <si>
    <t>الحاج عدنان</t>
  </si>
  <si>
    <t>نفط بدون رريحة</t>
  </si>
  <si>
    <t>07-08</t>
  </si>
  <si>
    <t>قسطل 110</t>
  </si>
  <si>
    <t>بياض عبد المحمود</t>
  </si>
  <si>
    <t>كرسي فريش</t>
  </si>
  <si>
    <t>بويا+أغراض</t>
  </si>
  <si>
    <t>ايزي+كبسة</t>
  </si>
  <si>
    <t>تصليح السيارة</t>
  </si>
  <si>
    <t>رزيستنس 800</t>
  </si>
  <si>
    <t>بيد إبراهيم للمستشفى للحاج</t>
  </si>
  <si>
    <t>لفة بابل</t>
  </si>
  <si>
    <t>سكر زاوية غروهي</t>
  </si>
  <si>
    <t>تصليح بيت اخت الحاج</t>
  </si>
  <si>
    <t>غطاء مانهاتن</t>
  </si>
  <si>
    <t>بيد محمد الأبيض للحاج</t>
  </si>
  <si>
    <t>المنجد</t>
  </si>
  <si>
    <t>عمر قليلات</t>
  </si>
  <si>
    <t>مطابقة الظرف</t>
  </si>
  <si>
    <t>احمد ناطور</t>
  </si>
  <si>
    <t>08-08</t>
  </si>
  <si>
    <t>روبة 173</t>
  </si>
  <si>
    <t>غيار زيت</t>
  </si>
  <si>
    <t>سراج</t>
  </si>
  <si>
    <t>ناطور</t>
  </si>
  <si>
    <t>بنزين كارجو</t>
  </si>
  <si>
    <t>علي ايبو خزان</t>
  </si>
  <si>
    <t>زراعي 1/2</t>
  </si>
  <si>
    <t xml:space="preserve">صابر </t>
  </si>
  <si>
    <t>كرسي اطلنتس</t>
  </si>
  <si>
    <t xml:space="preserve">عبد </t>
  </si>
  <si>
    <t>يالخزنة</t>
  </si>
  <si>
    <t>10-08</t>
  </si>
  <si>
    <t>خوري رافي</t>
  </si>
  <si>
    <t>دمشقية</t>
  </si>
  <si>
    <t>أبو ياسر</t>
  </si>
  <si>
    <t>نقلة ردم جهاد طوقان</t>
  </si>
  <si>
    <t>غطاء بنزين البيك اب كاسكو</t>
  </si>
  <si>
    <t>طوابع</t>
  </si>
  <si>
    <t xml:space="preserve"> 3 ام بيروت</t>
  </si>
  <si>
    <t>هشام قاروط</t>
  </si>
  <si>
    <t>11-08</t>
  </si>
  <si>
    <t>ارغاض</t>
  </si>
  <si>
    <t>قيمة أغراض</t>
  </si>
  <si>
    <t>احمد خالد</t>
  </si>
  <si>
    <t>مصاريف بيك اب</t>
  </si>
  <si>
    <t>بيد الأبيض</t>
  </si>
  <si>
    <t>12-08</t>
  </si>
  <si>
    <t>أبو عزيز</t>
  </si>
  <si>
    <t>أقلام</t>
  </si>
  <si>
    <t>تحويل من الحاج لمحمود سلامة</t>
  </si>
  <si>
    <t>عصير فرشوخ</t>
  </si>
  <si>
    <t>محمود عليان</t>
  </si>
  <si>
    <t>بيد عبد</t>
  </si>
  <si>
    <t>13-08</t>
  </si>
  <si>
    <t>محمد شرارة</t>
  </si>
  <si>
    <t>جمل وشعبان</t>
  </si>
  <si>
    <t>صواريخ</t>
  </si>
  <si>
    <t>فوزي عيتاني</t>
  </si>
  <si>
    <t>ريتا الحاج</t>
  </si>
  <si>
    <t>تصليح سيارة أبو هيثم</t>
  </si>
  <si>
    <t>تصليح موتسيك إبراهيم</t>
  </si>
  <si>
    <t>محمد عزاوي</t>
  </si>
  <si>
    <t>14-08</t>
  </si>
  <si>
    <t>بنزين+غسيل أبو هيثم</t>
  </si>
  <si>
    <t>منزوعة</t>
  </si>
  <si>
    <t>15-08</t>
  </si>
  <si>
    <t>بنزين حسن</t>
  </si>
  <si>
    <t>ابيض</t>
  </si>
  <si>
    <t>أبو  عبدو</t>
  </si>
  <si>
    <t>17-08</t>
  </si>
  <si>
    <t>مماسح</t>
  </si>
  <si>
    <t>عدنان البلاط</t>
  </si>
  <si>
    <t>الحاج احمد عيتاني</t>
  </si>
  <si>
    <t>الحنوني</t>
  </si>
  <si>
    <t>رول</t>
  </si>
  <si>
    <t>سكر+حنفية</t>
  </si>
  <si>
    <t>مسكة رول</t>
  </si>
  <si>
    <t>تلزيق بلا</t>
  </si>
  <si>
    <t>موتير +تفلون</t>
  </si>
  <si>
    <t>رول ترابة</t>
  </si>
  <si>
    <t>مصفاية AZ</t>
  </si>
  <si>
    <t>ماي سةداء</t>
  </si>
  <si>
    <t>تلزيق اكما</t>
  </si>
  <si>
    <t>عدة عيتاني</t>
  </si>
  <si>
    <t>حمداة</t>
  </si>
  <si>
    <t>18-08</t>
  </si>
  <si>
    <t>بيد عبد الحنان</t>
  </si>
  <si>
    <t>دكتور يوسف</t>
  </si>
  <si>
    <t>اغطية ميوركس</t>
  </si>
  <si>
    <t>هاني سكر</t>
  </si>
  <si>
    <t>زياد شاهين</t>
  </si>
  <si>
    <t>من ميوركس</t>
  </si>
  <si>
    <t>19-08</t>
  </si>
  <si>
    <t>أبو عيسى دفعة</t>
  </si>
  <si>
    <t>للزبون</t>
  </si>
  <si>
    <t>بالامانة لحسن الزين</t>
  </si>
  <si>
    <t>طابات</t>
  </si>
  <si>
    <t>عدي القيسي</t>
  </si>
  <si>
    <t>20-08</t>
  </si>
  <si>
    <t>عيتاني</t>
  </si>
  <si>
    <t>دولاب سيارة</t>
  </si>
  <si>
    <t>المقداد</t>
  </si>
  <si>
    <t>أبو احمد رضوان</t>
  </si>
  <si>
    <t>الموسى</t>
  </si>
  <si>
    <t>تامين للحاج</t>
  </si>
  <si>
    <t>للحاج بيد مهدي</t>
  </si>
  <si>
    <t>21-08</t>
  </si>
  <si>
    <t>عدنان عباني</t>
  </si>
  <si>
    <t>تلزيق اسود</t>
  </si>
  <si>
    <t>عدنان عيتاني</t>
  </si>
  <si>
    <t>عامود</t>
  </si>
  <si>
    <t>22-08</t>
  </si>
  <si>
    <t>تلزيق بلاط+معجونة</t>
  </si>
  <si>
    <t>غالون طرش ماكس</t>
  </si>
  <si>
    <t>سكر+نربيج شطافة</t>
  </si>
  <si>
    <t>طاابة عيتاني</t>
  </si>
  <si>
    <t>قهوة وماي</t>
  </si>
  <si>
    <t>علي خطاب</t>
  </si>
  <si>
    <t>حسين أبو جاسم</t>
  </si>
  <si>
    <t xml:space="preserve">محمد </t>
  </si>
  <si>
    <t>نفلة ردم لايمن</t>
  </si>
  <si>
    <t>24-08</t>
  </si>
  <si>
    <t>سيليكون+AB</t>
  </si>
  <si>
    <t>مصطفى الشاعر</t>
  </si>
  <si>
    <t>صبح</t>
  </si>
  <si>
    <t>الأستاذ إبراهيم</t>
  </si>
  <si>
    <t>بيد حسين</t>
  </si>
  <si>
    <t>قعقور</t>
  </si>
  <si>
    <t>احمد زيدان</t>
  </si>
  <si>
    <t>هادي السنكري</t>
  </si>
  <si>
    <t>25-08</t>
  </si>
  <si>
    <t>عبد سوبرة</t>
  </si>
  <si>
    <t>عازل مع عبد</t>
  </si>
  <si>
    <t>حسن الزين مع الحاج</t>
  </si>
  <si>
    <t>26-08</t>
  </si>
  <si>
    <t>عماد صلحاني</t>
  </si>
  <si>
    <t>بيد جهاد مع الحاج</t>
  </si>
  <si>
    <t>27-08</t>
  </si>
  <si>
    <t>عصام</t>
  </si>
  <si>
    <t>نركي الأحمد</t>
  </si>
  <si>
    <t>KAMA</t>
  </si>
  <si>
    <t>لوائل مع الحاج</t>
  </si>
  <si>
    <t>بلاط 42*42</t>
  </si>
  <si>
    <t>............</t>
  </si>
  <si>
    <t>بنزين حسام برجا</t>
  </si>
  <si>
    <t>28-08</t>
  </si>
  <si>
    <t>أبو رامي</t>
  </si>
  <si>
    <t>بديع عساف</t>
  </si>
  <si>
    <t>دولاب إبراهيم</t>
  </si>
  <si>
    <t>ماجد الزند</t>
  </si>
  <si>
    <t>29-08</t>
  </si>
  <si>
    <t>صابر محمد</t>
  </si>
  <si>
    <t>خالد اثيرة</t>
  </si>
  <si>
    <t>سامر صعب</t>
  </si>
  <si>
    <t>ملحمة</t>
  </si>
  <si>
    <t>إبراهيم طبوش</t>
  </si>
  <si>
    <t>31-08</t>
  </si>
  <si>
    <t>اشتراك شهري للبرمجة AI</t>
  </si>
  <si>
    <t>رياض قر ناؤوط</t>
  </si>
  <si>
    <t>قشاط</t>
  </si>
  <si>
    <t>01-09</t>
  </si>
  <si>
    <t>كبايات+ماء</t>
  </si>
  <si>
    <t>تامين سيارتين</t>
  </si>
  <si>
    <t>ريشة كورينغ</t>
  </si>
  <si>
    <t xml:space="preserve">فاتورة </t>
  </si>
  <si>
    <t>اشتراك كهرباء  اخت الحاج</t>
  </si>
  <si>
    <t>اشتارك المحل</t>
  </si>
  <si>
    <t>أبو عمر الجزائرلي</t>
  </si>
  <si>
    <t>02-09</t>
  </si>
  <si>
    <t>بنزبن إبراهيم</t>
  </si>
  <si>
    <t>تمام شعيب</t>
  </si>
  <si>
    <t>إبراهيم مع الحاج</t>
  </si>
  <si>
    <t>يوسف قلقاس</t>
  </si>
  <si>
    <t>داب</t>
  </si>
  <si>
    <t>زبط</t>
  </si>
  <si>
    <t>ماهر حداد</t>
  </si>
  <si>
    <t>03-09</t>
  </si>
  <si>
    <t>نور الدين</t>
  </si>
  <si>
    <t>قنينة ماي سوداء</t>
  </si>
  <si>
    <t>علي بازون</t>
  </si>
  <si>
    <t>طباعة أوراق</t>
  </si>
  <si>
    <t>حسن قرمش</t>
  </si>
  <si>
    <t>04-09</t>
  </si>
  <si>
    <t>عداد</t>
  </si>
  <si>
    <t>الأبيض مع الحاج</t>
  </si>
  <si>
    <t>حاجة الكوش</t>
  </si>
  <si>
    <t>علي اسعد</t>
  </si>
  <si>
    <t>مرضعة</t>
  </si>
  <si>
    <t>الحاج</t>
  </si>
  <si>
    <t>طلبية تلحيم</t>
  </si>
  <si>
    <t>05-09</t>
  </si>
  <si>
    <t>أبو حاتم</t>
  </si>
  <si>
    <t>فؤاد للحاج</t>
  </si>
  <si>
    <t>07-09</t>
  </si>
  <si>
    <t>دبن من زبون</t>
  </si>
  <si>
    <t>عدة جنب للحنون</t>
  </si>
  <si>
    <t>محمد عويس</t>
  </si>
  <si>
    <t>انترنت المحل من الحاج</t>
  </si>
  <si>
    <t>فادي كبارة</t>
  </si>
  <si>
    <t>08-09</t>
  </si>
  <si>
    <t>نفط بدون ريحة</t>
  </si>
  <si>
    <t>لؤي بدران</t>
  </si>
  <si>
    <t>الشيخ عبد الحميد</t>
  </si>
  <si>
    <t>حسن حمود</t>
  </si>
  <si>
    <t>عمر  حجازي</t>
  </si>
  <si>
    <t>09-09</t>
  </si>
  <si>
    <t>فراس قهوة</t>
  </si>
  <si>
    <t>10-09</t>
  </si>
  <si>
    <t>حسن الزين</t>
  </si>
  <si>
    <t>دفاتر فواتير وكبيسة</t>
  </si>
  <si>
    <t>صابون وكلينكس</t>
  </si>
  <si>
    <t>خليل ورقة الموتير</t>
  </si>
  <si>
    <t>12-09</t>
  </si>
  <si>
    <t>يوسف هزيمي</t>
  </si>
  <si>
    <t>ريشة 3</t>
  </si>
  <si>
    <t>فاعدة تلفزيون</t>
  </si>
  <si>
    <t>عيتاني مع الحاج</t>
  </si>
  <si>
    <t>11-09</t>
  </si>
  <si>
    <t>ربيع الحصيني</t>
  </si>
  <si>
    <t>بزابيز</t>
  </si>
  <si>
    <t>سيليكون وترابة جاهزة</t>
  </si>
  <si>
    <t>جاد الصبح</t>
  </si>
  <si>
    <t>هشام قاورط</t>
  </si>
  <si>
    <t>14-09</t>
  </si>
  <si>
    <t>مغنية</t>
  </si>
  <si>
    <t>زيت و بنزين حسام</t>
  </si>
  <si>
    <t>الحاج احمد صيداني</t>
  </si>
  <si>
    <t>حسين حريري</t>
  </si>
  <si>
    <t>عيسى اكشاي</t>
  </si>
  <si>
    <t>15-09</t>
  </si>
  <si>
    <t>قريب حجي</t>
  </si>
  <si>
    <t>سعادة</t>
  </si>
  <si>
    <t>رقبة خلاط</t>
  </si>
  <si>
    <t>محمد رحيم</t>
  </si>
  <si>
    <t>لفة 20</t>
  </si>
  <si>
    <t>عطوي</t>
  </si>
  <si>
    <t>خروج بضاعة</t>
  </si>
  <si>
    <t>حداد خزان خليل</t>
  </si>
  <si>
    <t>مصاريف سنكري خزان خليل</t>
  </si>
  <si>
    <t>ادوية للحاج</t>
  </si>
  <si>
    <t>16-09</t>
  </si>
  <si>
    <t>مرت خال الحاج</t>
  </si>
  <si>
    <t>الكوش</t>
  </si>
  <si>
    <t>براغي ستانلس</t>
  </si>
  <si>
    <t>نقليات</t>
  </si>
  <si>
    <t>طوابع لابو هيثم</t>
  </si>
  <si>
    <t>17-09</t>
  </si>
  <si>
    <t>قاطع</t>
  </si>
  <si>
    <t>غربال</t>
  </si>
  <si>
    <t>تسديد العيتاني</t>
  </si>
  <si>
    <t>حسين سنفور</t>
  </si>
  <si>
    <t>للجامع</t>
  </si>
  <si>
    <t>احمد جمال</t>
  </si>
  <si>
    <t>تيه بلاستيك</t>
  </si>
  <si>
    <t>خرطوشة رول</t>
  </si>
  <si>
    <t>18-09</t>
  </si>
  <si>
    <t>بنزين الحاج أبو هيثم</t>
  </si>
  <si>
    <t>غرفة التجارة والصناعة</t>
  </si>
  <si>
    <t>عدنان الحاج</t>
  </si>
  <si>
    <t>أبو كمال</t>
  </si>
  <si>
    <t>مشتريات باكس</t>
  </si>
  <si>
    <t>علي حمدان مغسلة</t>
  </si>
  <si>
    <t>نهار</t>
  </si>
  <si>
    <t>احمد عتريس</t>
  </si>
  <si>
    <t>أبو عاصم</t>
  </si>
  <si>
    <t>فرق مجلى</t>
  </si>
  <si>
    <t>السفارة الفلسطينية</t>
  </si>
  <si>
    <t>رياض قرناؤوط</t>
  </si>
  <si>
    <t>مرتجع الحاجة</t>
  </si>
  <si>
    <t>khwv</t>
  </si>
  <si>
    <t>بنزين  إبراهيم</t>
  </si>
  <si>
    <t>19-09</t>
  </si>
  <si>
    <t>مهند أبو عدس</t>
  </si>
  <si>
    <t>تصليح وغيار زيت</t>
  </si>
  <si>
    <t>تلزيق نص</t>
  </si>
  <si>
    <t>21-09</t>
  </si>
  <si>
    <t>علي قاووق</t>
  </si>
  <si>
    <t>مفداد مع الحاج</t>
  </si>
  <si>
    <t>22-09</t>
  </si>
  <si>
    <t>جنوب بلاست اغطية</t>
  </si>
  <si>
    <t xml:space="preserve">فراس ناجي </t>
  </si>
  <si>
    <t>فاطمة بيد ابراهيم</t>
  </si>
  <si>
    <t>فادي اللحام</t>
  </si>
  <si>
    <t>محمد عيسى دبوس</t>
  </si>
  <si>
    <t>23-09</t>
  </si>
  <si>
    <t>من الصندوق 23-9</t>
  </si>
  <si>
    <t>بنزين أبو هيثم 19-9</t>
  </si>
  <si>
    <t>بنزين لمولد المستودع</t>
  </si>
  <si>
    <t>علي كبى</t>
  </si>
  <si>
    <t>الناطور للسفريات</t>
  </si>
  <si>
    <t>للحاج مع عبد الحنان</t>
  </si>
  <si>
    <t>خضر البلاط</t>
  </si>
  <si>
    <t>24-09</t>
  </si>
  <si>
    <t>نقل صندوق</t>
  </si>
  <si>
    <t>احد القيسي</t>
  </si>
  <si>
    <t>علي عبود</t>
  </si>
  <si>
    <t>اشتراك انترنت للمحل</t>
  </si>
  <si>
    <t>مرتجع محمد فواز</t>
  </si>
  <si>
    <t>صيدلية ابيض</t>
  </si>
  <si>
    <t>حسام خاص الحاج</t>
  </si>
  <si>
    <t>مرتجع عبد المحمود</t>
  </si>
  <si>
    <t>25-09</t>
  </si>
  <si>
    <t>حاج علي بدران</t>
  </si>
  <si>
    <t>حاج باسم</t>
  </si>
  <si>
    <t>عذاب</t>
  </si>
  <si>
    <t>مع عبد بنزين</t>
  </si>
  <si>
    <t>أوراق A4</t>
  </si>
  <si>
    <t>26-09</t>
  </si>
  <si>
    <t>غسيل أبو هيثم</t>
  </si>
  <si>
    <t>هايلاند</t>
  </si>
  <si>
    <t>روتوش</t>
  </si>
  <si>
    <t>موتير بدرلو كاتم</t>
  </si>
  <si>
    <t>جرن</t>
  </si>
  <si>
    <t>جملة10</t>
  </si>
  <si>
    <t>بيع شهر10</t>
  </si>
  <si>
    <t>مصاريف شهر10</t>
  </si>
  <si>
    <t>حبل نايلون 25متر</t>
  </si>
  <si>
    <t xml:space="preserve">موتير </t>
  </si>
  <si>
    <t>بيك اب</t>
  </si>
  <si>
    <t>محاسب</t>
  </si>
  <si>
    <t>علي عاصي</t>
  </si>
  <si>
    <t>28-09</t>
  </si>
  <si>
    <t>جفصيت</t>
  </si>
  <si>
    <t>محد الأحمد</t>
  </si>
  <si>
    <t>سارا</t>
  </si>
  <si>
    <t>بيد عبد مع الحاج</t>
  </si>
  <si>
    <t>29-09</t>
  </si>
  <si>
    <t>حاج علي دعيس</t>
  </si>
  <si>
    <t>غطا عاج</t>
  </si>
  <si>
    <t>طابة إيطالية</t>
  </si>
  <si>
    <t>30-09</t>
  </si>
  <si>
    <t>موتير حصان</t>
  </si>
  <si>
    <t>بلال مكاشي</t>
  </si>
  <si>
    <t>مغاسل</t>
  </si>
  <si>
    <t>أبو عمر قصاب</t>
  </si>
  <si>
    <t>بيد إبراهيم مع الحاج</t>
  </si>
  <si>
    <t>إبراهيم ليسيكو</t>
  </si>
  <si>
    <t>01-10</t>
  </si>
  <si>
    <t>موتير نص حصان</t>
  </si>
  <si>
    <t>PWP</t>
  </si>
  <si>
    <t>خالد جلاد</t>
  </si>
  <si>
    <t>اشتراك اخت الحاج</t>
  </si>
  <si>
    <t>ايليي مجدلاني</t>
  </si>
  <si>
    <t>اشتارك كهرباء المحل</t>
  </si>
  <si>
    <t>غطاء بيكاليت</t>
  </si>
  <si>
    <t>احمد مع الحاج</t>
  </si>
  <si>
    <t>02-10</t>
  </si>
  <si>
    <t>هاني الاجاتي</t>
  </si>
  <si>
    <t>دفاتر فواتير</t>
  </si>
  <si>
    <t>تلزيق 1/4</t>
  </si>
  <si>
    <t>محمد شقير</t>
  </si>
  <si>
    <t>حسام 100$</t>
  </si>
  <si>
    <t>إبراهيم السنكري</t>
  </si>
  <si>
    <t>03-10</t>
  </si>
  <si>
    <t>الاشقر</t>
  </si>
  <si>
    <t>كاشكبل</t>
  </si>
  <si>
    <t>مرتجع حاجة الهام</t>
  </si>
  <si>
    <t>تعليقة دوش</t>
  </si>
  <si>
    <t>لمبات</t>
  </si>
  <si>
    <t>مراية ونواعم</t>
  </si>
  <si>
    <t>طرمبة غسالة</t>
  </si>
  <si>
    <t>مغسلة وبراغي</t>
  </si>
  <si>
    <t>مصفاية وتندير</t>
  </si>
  <si>
    <t>قنينة نفط</t>
  </si>
  <si>
    <t>سبراي ونربيج فيتاس</t>
  </si>
  <si>
    <t>نربيج وسيليكون</t>
  </si>
  <si>
    <t>خلاك وحديد</t>
  </si>
  <si>
    <t>سيفون بلاطة</t>
  </si>
  <si>
    <t>تصليح الكاركو</t>
  </si>
  <si>
    <t>لقطات 25</t>
  </si>
  <si>
    <t>قلب مع مسكة</t>
  </si>
  <si>
    <t>جرن 2</t>
  </si>
  <si>
    <t>عبد الكريم سلوم</t>
  </si>
  <si>
    <t>جهاد المصري</t>
  </si>
  <si>
    <t>110 وصل</t>
  </si>
  <si>
    <t>عمو لمطلق</t>
  </si>
  <si>
    <t>غطء ونربيج</t>
  </si>
  <si>
    <t>شطافة وسكر</t>
  </si>
  <si>
    <t>مرتجع محمود سلامة</t>
  </si>
  <si>
    <t>05-10</t>
  </si>
  <si>
    <t>ساكول</t>
  </si>
  <si>
    <t>ترابة ومصفاية</t>
  </si>
  <si>
    <t>وزاوية بلاط</t>
  </si>
  <si>
    <t>ربيع حمزة تياغرا</t>
  </si>
  <si>
    <t>وصل ونقاص</t>
  </si>
  <si>
    <t>100 يوور</t>
  </si>
  <si>
    <t>100 دولار</t>
  </si>
  <si>
    <t>فرق يورو</t>
  </si>
  <si>
    <t>هيكل</t>
  </si>
  <si>
    <t>شمعة وطابة</t>
  </si>
  <si>
    <t>كرتون</t>
  </si>
  <si>
    <t>حنفية بغلة</t>
  </si>
  <si>
    <t>شمعتين قطن</t>
  </si>
  <si>
    <t>رول طرش</t>
  </si>
  <si>
    <t>طرش ونايلون</t>
  </si>
  <si>
    <t>ركورات باكس</t>
  </si>
  <si>
    <t>مسكة سميكة</t>
  </si>
  <si>
    <t>تلزيق وورق خف</t>
  </si>
  <si>
    <t>بويا وجفصين</t>
  </si>
  <si>
    <t>ايزي وثباب</t>
  </si>
  <si>
    <t>زراعي لفة وتفلون</t>
  </si>
  <si>
    <t>سبراي ورزيتنس</t>
  </si>
  <si>
    <t>قرص كلور</t>
  </si>
  <si>
    <t>ركور ونربيج</t>
  </si>
  <si>
    <t>بيد الأبيض شريط</t>
  </si>
  <si>
    <t>رزيتنس فدار</t>
  </si>
  <si>
    <t>عنق وخلاط</t>
  </si>
  <si>
    <t>منشار حديد</t>
  </si>
  <si>
    <t>موتير سراق ليو</t>
  </si>
  <si>
    <t>غروهي من فاطمة</t>
  </si>
  <si>
    <t>جل الديب من إبراهيم</t>
  </si>
  <si>
    <t>طرش وفرشاية</t>
  </si>
  <si>
    <t>غال مع مسكة</t>
  </si>
  <si>
    <t xml:space="preserve">ايزي </t>
  </si>
  <si>
    <t xml:space="preserve">احمد </t>
  </si>
  <si>
    <t>بريس كونترول</t>
  </si>
  <si>
    <t>وصل باكس</t>
  </si>
  <si>
    <t>كوع 3 PVC</t>
  </si>
  <si>
    <t>غاز ديجتال</t>
  </si>
  <si>
    <t>أبو طعان</t>
  </si>
  <si>
    <t>06-10</t>
  </si>
  <si>
    <t>طابو كهرباء</t>
  </si>
  <si>
    <t>بلال جبر</t>
  </si>
  <si>
    <t>رمل+ترابة</t>
  </si>
  <si>
    <t>الحاج تركي موتير</t>
  </si>
  <si>
    <t>حزان 500</t>
  </si>
  <si>
    <t>100 يورو</t>
  </si>
  <si>
    <t>ركور ووصل باكس</t>
  </si>
  <si>
    <t>سدة كرسي</t>
  </si>
  <si>
    <t>لفة حبل</t>
  </si>
  <si>
    <t>قلبين خلاط</t>
  </si>
  <si>
    <t>محمد العيسى</t>
  </si>
  <si>
    <t>موتير بدرلو وبرس كونترول</t>
  </si>
  <si>
    <t>خزانة رمادي</t>
  </si>
  <si>
    <t>خزان 2000 +حجر</t>
  </si>
  <si>
    <t>محمد قاسم</t>
  </si>
  <si>
    <t>برميل</t>
  </si>
  <si>
    <t>ريشة SDS</t>
  </si>
  <si>
    <t>هشام  قاروط</t>
  </si>
  <si>
    <t>سبراي اسود</t>
  </si>
  <si>
    <t>دفعة خلاط</t>
  </si>
  <si>
    <t>ريشة باطون</t>
  </si>
  <si>
    <t>نربيج دوش 2م</t>
  </si>
  <si>
    <t xml:space="preserve">برميل طرش </t>
  </si>
  <si>
    <t>حنفية بريفا</t>
  </si>
  <si>
    <t>مصفاية خلاط</t>
  </si>
  <si>
    <t xml:space="preserve">رزيستنس </t>
  </si>
  <si>
    <t>قسطل ابيض</t>
  </si>
  <si>
    <t>سكر على وبعزقة</t>
  </si>
  <si>
    <t>عنق مغسلة</t>
  </si>
  <si>
    <t>احمد ا لديري</t>
  </si>
  <si>
    <t>محمد الاسطى</t>
  </si>
  <si>
    <t>دواء صراصير</t>
  </si>
  <si>
    <t>سامر سلطان مع الحاج</t>
  </si>
  <si>
    <t>المسى</t>
  </si>
  <si>
    <t>طرمبة غاطسة</t>
  </si>
  <si>
    <t>محمد ديوس</t>
  </si>
  <si>
    <t>طرمبة ضغط</t>
  </si>
  <si>
    <t>كاتو فيران</t>
  </si>
  <si>
    <t>07-10</t>
  </si>
  <si>
    <t>ركور+قطع وصل</t>
  </si>
  <si>
    <t>بويا+طرش</t>
  </si>
  <si>
    <t>عزل</t>
  </si>
  <si>
    <t>بعزقة 2</t>
  </si>
  <si>
    <t>طرش سايبس</t>
  </si>
  <si>
    <t>غالون سايبس</t>
  </si>
  <si>
    <t>كوع  ومخالف</t>
  </si>
  <si>
    <t>جهاد زين</t>
  </si>
  <si>
    <t>محمود  حافظة</t>
  </si>
  <si>
    <t>رمل ونحاته</t>
  </si>
  <si>
    <t>باقي خزانات</t>
  </si>
  <si>
    <t>برميل طرش بريمو</t>
  </si>
  <si>
    <t>روبة وتلزيق بلاط</t>
  </si>
  <si>
    <t>سكر زراعي</t>
  </si>
  <si>
    <t>شطافة اسباني</t>
  </si>
  <si>
    <t>هيثم الناطور</t>
  </si>
  <si>
    <t>عزق يعفوري</t>
  </si>
  <si>
    <t>رمزي السنكري</t>
  </si>
  <si>
    <t>برميل نفط</t>
  </si>
  <si>
    <t>صباب مجلى إيطالي</t>
  </si>
  <si>
    <t>شيخ انس</t>
  </si>
  <si>
    <t>الاخرس</t>
  </si>
  <si>
    <t>ركور باكس</t>
  </si>
  <si>
    <t>تندير</t>
  </si>
  <si>
    <t>عبد تصليح دولاب</t>
  </si>
  <si>
    <t>تحويلة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</si>
</sst>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28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  <font>
      <b/>
      <sz val="12"/>
      <color theme="0" tint="-0.14999847407452621"/>
      <name val="Calibri"/>
      <family val="2"/>
    </font>
    <font>
      <b/>
      <sz val="12"/>
      <name val="Calibri"/>
      <family val="2"/>
    </font>
    <font>
      <b/>
      <sz val="12"/>
      <color rgb="FF002060"/>
      <name val="Calibri"/>
      <family val="2"/>
    </font>
    <font>
      <sz val="11"/>
      <color rgb="FF002060"/>
      <name val="Calibri"/>
      <family val="2"/>
      <scheme val="minor"/>
    </font>
    <font>
      <b/>
      <sz val="12"/>
      <color rgb="FF00B050"/>
      <name val="Calibri"/>
      <family val="2"/>
    </font>
    <font>
      <sz val="11"/>
      <color rgb="FF00B050"/>
      <name val="Calibri"/>
      <family val="2"/>
      <scheme val="minor"/>
    </font>
    <font>
      <b/>
      <sz val="12"/>
      <color theme="7" tint="-0.249977111117893"/>
      <name val="Calibri"/>
      <family val="2"/>
    </font>
    <font>
      <b/>
      <sz val="12"/>
      <color theme="9" tint="-0.249977111117893"/>
      <name val="Calibri"/>
      <family val="2"/>
    </font>
    <font>
      <sz val="11"/>
      <color theme="9" tint="-0.249977111117893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9" tint="-0.249977111117893"/>
      <name val="Calibri"/>
      <family val="2"/>
      <scheme val="minor"/>
    </font>
    <font>
      <sz val="12"/>
      <color theme="7" tint="-0.249977111117893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BE4D5"/>
      </patternFill>
    </fill>
    <fill>
      <patternFill patternType="solid">
        <fgColor theme="8" tint="0.39997558519241921"/>
        <bgColor rgb="FFFFC000"/>
      </patternFill>
    </fill>
    <fill>
      <patternFill patternType="solid">
        <fgColor theme="8" tint="0.39997558519241921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180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166" fontId="14" fillId="0" borderId="0" xfId="0" applyNumberFormat="1" applyFont="1"/>
    <xf numFmtId="6" fontId="15" fillId="0" borderId="0" xfId="0" applyNumberFormat="1" applyFont="1"/>
    <xf numFmtId="166" fontId="15" fillId="10" borderId="1" xfId="0" applyNumberFormat="1" applyFont="1" applyFill="1" applyBorder="1"/>
    <xf numFmtId="6" fontId="16" fillId="9" borderId="1" xfId="0" applyNumberFormat="1" applyFont="1" applyFill="1" applyBorder="1"/>
    <xf numFmtId="166" fontId="16" fillId="10" borderId="1" xfId="0" applyNumberFormat="1" applyFont="1" applyFill="1" applyBorder="1"/>
    <xf numFmtId="6" fontId="1" fillId="11" borderId="0" xfId="0" applyNumberFormat="1" applyFont="1" applyFill="1"/>
    <xf numFmtId="6" fontId="1" fillId="11" borderId="3" xfId="0" applyNumberFormat="1" applyFont="1" applyFill="1" applyBorder="1"/>
    <xf numFmtId="166" fontId="7" fillId="7" borderId="0" xfId="0" applyNumberFormat="1" applyFont="1" applyFill="1"/>
    <xf numFmtId="6" fontId="7" fillId="7" borderId="0" xfId="0" applyNumberFormat="1" applyFont="1" applyFill="1"/>
    <xf numFmtId="166" fontId="7" fillId="5" borderId="0" xfId="0" applyNumberFormat="1" applyFont="1" applyFill="1"/>
    <xf numFmtId="6" fontId="7" fillId="5" borderId="0" xfId="0" applyNumberFormat="1" applyFont="1" applyFill="1"/>
    <xf numFmtId="165" fontId="17" fillId="0" borderId="0" xfId="0" applyNumberFormat="1" applyFont="1"/>
    <xf numFmtId="6" fontId="17" fillId="2" borderId="1" xfId="0" applyNumberFormat="1" applyFont="1" applyFill="1" applyBorder="1"/>
    <xf numFmtId="6" fontId="17" fillId="0" borderId="0" xfId="0" applyNumberFormat="1" applyFont="1"/>
    <xf numFmtId="0" fontId="18" fillId="0" borderId="0" xfId="0" applyFont="1"/>
    <xf numFmtId="165" fontId="19" fillId="0" borderId="0" xfId="0" applyNumberFormat="1" applyFont="1"/>
    <xf numFmtId="164" fontId="19" fillId="2" borderId="1" xfId="0" applyNumberFormat="1" applyFont="1" applyFill="1" applyBorder="1"/>
    <xf numFmtId="166" fontId="19" fillId="0" borderId="0" xfId="0" applyNumberFormat="1" applyFont="1"/>
    <xf numFmtId="166" fontId="19" fillId="0" borderId="3" xfId="0" applyNumberFormat="1" applyFont="1" applyBorder="1"/>
    <xf numFmtId="166" fontId="19" fillId="5" borderId="3" xfId="0" applyNumberFormat="1" applyFont="1" applyFill="1" applyBorder="1"/>
    <xf numFmtId="0" fontId="20" fillId="0" borderId="0" xfId="0" applyFont="1"/>
    <xf numFmtId="6" fontId="21" fillId="0" borderId="0" xfId="0" applyNumberFormat="1" applyFont="1"/>
    <xf numFmtId="6" fontId="21" fillId="0" borderId="3" xfId="0" applyNumberFormat="1" applyFont="1" applyBorder="1"/>
    <xf numFmtId="6" fontId="21" fillId="5" borderId="3" xfId="0" applyNumberFormat="1" applyFont="1" applyFill="1" applyBorder="1"/>
    <xf numFmtId="165" fontId="22" fillId="0" borderId="0" xfId="0" applyNumberFormat="1" applyFont="1"/>
    <xf numFmtId="164" fontId="22" fillId="2" borderId="1" xfId="0" applyNumberFormat="1" applyFont="1" applyFill="1" applyBorder="1"/>
    <xf numFmtId="166" fontId="22" fillId="0" borderId="0" xfId="0" applyNumberFormat="1" applyFont="1"/>
    <xf numFmtId="166" fontId="22" fillId="0" borderId="3" xfId="0" applyNumberFormat="1" applyFont="1" applyBorder="1"/>
    <xf numFmtId="166" fontId="22" fillId="5" borderId="3" xfId="0" applyNumberFormat="1" applyFont="1" applyFill="1" applyBorder="1"/>
    <xf numFmtId="0" fontId="23" fillId="0" borderId="0" xfId="0" applyFont="1"/>
    <xf numFmtId="165" fontId="21" fillId="0" borderId="0" xfId="0" applyNumberFormat="1" applyFont="1"/>
    <xf numFmtId="6" fontId="21" fillId="2" borderId="1" xfId="0" applyNumberFormat="1" applyFont="1" applyFill="1" applyBorder="1"/>
    <xf numFmtId="0" fontId="24" fillId="0" borderId="0" xfId="0" applyFont="1"/>
    <xf numFmtId="167" fontId="7" fillId="0" borderId="0" xfId="0" applyNumberFormat="1" applyFont="1"/>
    <xf numFmtId="167" fontId="7" fillId="0" borderId="3" xfId="0" applyNumberFormat="1" applyFont="1" applyBorder="1"/>
    <xf numFmtId="164" fontId="7" fillId="0" borderId="0" xfId="0" applyNumberFormat="1" applyFont="1" applyAlignment="1">
      <alignment horizontal="right"/>
    </xf>
    <xf numFmtId="165" fontId="7" fillId="0" borderId="0" xfId="0" applyNumberFormat="1" applyFont="1"/>
    <xf numFmtId="164" fontId="7" fillId="2" borderId="1" xfId="0" applyNumberFormat="1" applyFont="1" applyFill="1" applyBorder="1" applyAlignment="1">
      <alignment horizontal="right"/>
    </xf>
    <xf numFmtId="6" fontId="7" fillId="2" borderId="1" xfId="0" applyNumberFormat="1" applyFont="1" applyFill="1" applyBorder="1"/>
    <xf numFmtId="164" fontId="7" fillId="0" borderId="0" xfId="0" applyNumberFormat="1" applyFont="1" applyAlignment="1">
      <alignment horizontal="right" readingOrder="2"/>
    </xf>
    <xf numFmtId="164" fontId="7" fillId="0" borderId="3" xfId="0" applyNumberFormat="1" applyFont="1" applyBorder="1" applyAlignment="1">
      <alignment horizontal="right"/>
    </xf>
    <xf numFmtId="0" fontId="25" fillId="0" borderId="0" xfId="0" applyFont="1"/>
    <xf numFmtId="0" fontId="26" fillId="0" borderId="0" xfId="0" applyFont="1"/>
    <xf numFmtId="0" fontId="27" fillId="0" borderId="0" xfId="0" applyFont="1"/>
    <xf numFmtId="164" fontId="2" fillId="11" borderId="0" xfId="0" applyNumberFormat="1" applyFont="1" applyFill="1" applyAlignment="1">
      <alignment horizontal="right"/>
    </xf>
    <xf numFmtId="166" fontId="22" fillId="11" borderId="0" xfId="0" applyNumberFormat="1" applyFont="1" applyFill="1"/>
    <xf numFmtId="6" fontId="21" fillId="11" borderId="0" xfId="0" applyNumberFormat="1" applyFont="1" applyFill="1"/>
    <xf numFmtId="164" fontId="6" fillId="11" borderId="0" xfId="0" applyNumberFormat="1" applyFont="1" applyFill="1" applyAlignment="1">
      <alignment horizontal="right"/>
    </xf>
    <xf numFmtId="164" fontId="6" fillId="11" borderId="3" xfId="0" applyNumberFormat="1" applyFont="1" applyFill="1" applyBorder="1" applyAlignment="1">
      <alignment horizontal="right"/>
    </xf>
    <xf numFmtId="166" fontId="22" fillId="11" borderId="3" xfId="0" applyNumberFormat="1" applyFont="1" applyFill="1" applyBorder="1"/>
    <xf numFmtId="6" fontId="21" fillId="11" borderId="3" xfId="0" applyNumberFormat="1" applyFont="1" applyFill="1" applyBorder="1"/>
    <xf numFmtId="166" fontId="22" fillId="12" borderId="3" xfId="0" applyNumberFormat="1" applyFont="1" applyFill="1" applyBorder="1"/>
    <xf numFmtId="6" fontId="21" fillId="12" borderId="3" xfId="0" applyNumberFormat="1" applyFont="1" applyFill="1" applyBorder="1"/>
    <xf numFmtId="164" fontId="1" fillId="11" borderId="0" xfId="0" applyNumberFormat="1" applyFont="1" applyFill="1"/>
    <xf numFmtId="167" fontId="1" fillId="11" borderId="0" xfId="0" applyNumberFormat="1" applyFont="1" applyFill="1"/>
    <xf numFmtId="167" fontId="1" fillId="11" borderId="3" xfId="0" applyNumberFormat="1" applyFont="1" applyFill="1" applyBorder="1"/>
    <xf numFmtId="164" fontId="7" fillId="11" borderId="0" xfId="0" applyNumberFormat="1" applyFont="1" applyFill="1"/>
    <xf numFmtId="49" fontId="7" fillId="0" borderId="0" xfId="0" applyNumberFormat="1" applyFont="1"/>
    <xf numFmtId="6" fontId="0" fillId="2" borderId="1" xfId="0" applyNumberFormat="1" applyFill="1" applyBorder="1"/>
    <xf numFmtId="166" fontId="0" fillId="2" borderId="1" xfId="0" applyNumberFormat="1" applyFill="1" applyBorder="1"/>
    <xf numFmtId="165" fontId="0" fillId="0" borderId="0" xfId="0" applyNumberFormat="1"/>
    <xf numFmtId="164" fontId="2" fillId="7" borderId="0" xfId="0" applyNumberFormat="1" applyFont="1" applyFill="1" applyAlignment="1">
      <alignment horizontal="right"/>
    </xf>
    <xf numFmtId="166" fontId="22" fillId="7" borderId="0" xfId="0" applyNumberFormat="1" applyFont="1" applyFill="1"/>
    <xf numFmtId="6" fontId="21" fillId="7" borderId="0" xfId="0" applyNumberFormat="1" applyFont="1" applyFill="1"/>
    <xf numFmtId="164" fontId="2" fillId="5" borderId="0" xfId="0" applyNumberFormat="1" applyFont="1" applyFill="1" applyAlignment="1">
      <alignment horizontal="right"/>
    </xf>
    <xf numFmtId="166" fontId="22" fillId="5" borderId="0" xfId="0" applyNumberFormat="1" applyFont="1" applyFill="1"/>
    <xf numFmtId="6" fontId="21" fillId="5" borderId="0" xfId="0" applyNumberFormat="1" applyFont="1" applyFill="1"/>
    <xf numFmtId="167" fontId="7" fillId="11" borderId="0" xfId="0" applyNumberFormat="1" applyFont="1" applyFill="1"/>
    <xf numFmtId="164" fontId="6" fillId="5" borderId="0" xfId="0" applyNumberFormat="1" applyFont="1" applyFill="1" applyAlignment="1">
      <alignment horizontal="right"/>
    </xf>
    <xf numFmtId="167" fontId="7" fillId="5" borderId="0" xfId="0" applyNumberFormat="1" applyFont="1" applyFill="1"/>
    <xf numFmtId="164" fontId="7" fillId="5" borderId="0" xfId="0" applyNumberFormat="1" applyFont="1" applyFill="1" applyAlignment="1">
      <alignment horizontal="right"/>
    </xf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  <xf numFmtId="0" fontId="1" fillId="13" borderId="1" xfId="0" applyFont="1" applyFill="1" applyBorder="1"/>
    <xf numFmtId="6" fontId="1" fillId="13" borderId="1" xfId="0" applyNumberFormat="1" applyFont="1" applyFill="1" applyBorder="1"/>
    <xf numFmtId="166" fontId="1" fillId="13" borderId="1" xfId="0" applyNumberFormat="1" applyFont="1" applyFill="1" applyBorder="1"/>
    <xf numFmtId="0" fontId="1" fillId="13" borderId="2" xfId="0" applyFont="1" applyFill="1" applyBorder="1" applyAlignment="1">
      <alignment horizontal="center"/>
    </xf>
    <xf numFmtId="0" fontId="3" fillId="14" borderId="3" xfId="0" applyFont="1" applyFill="1" applyBorder="1"/>
    <xf numFmtId="6" fontId="7" fillId="14" borderId="0" xfId="0" applyNumberFormat="1" applyFont="1" applyFill="1"/>
    <xf numFmtId="6" fontId="1" fillId="14" borderId="0" xfId="0" applyNumberFormat="1" applyFont="1" applyFill="1"/>
    <xf numFmtId="6" fontId="1" fillId="14" borderId="1" xfId="0" applyNumberFormat="1" applyFont="1" applyFill="1" applyBorder="1"/>
    <xf numFmtId="0" fontId="1" fillId="14" borderId="0" xfId="0" applyFont="1" applyFill="1"/>
    <xf numFmtId="164" fontId="2" fillId="14" borderId="0" xfId="0" applyNumberFormat="1" applyFont="1" applyFill="1" applyAlignment="1">
      <alignment horizontal="right"/>
    </xf>
    <xf numFmtId="165" fontId="22" fillId="14" borderId="0" xfId="0" applyNumberFormat="1" applyFont="1" applyFill="1"/>
    <xf numFmtId="165" fontId="21" fillId="14" borderId="0" xfId="0" applyNumberFormat="1" applyFont="1" applyFill="1"/>
    <xf numFmtId="165" fontId="1" fillId="14" borderId="0" xfId="0" applyNumberFormat="1" applyFont="1" applyFill="1"/>
    <xf numFmtId="164" fontId="2" fillId="13" borderId="1" xfId="0" applyNumberFormat="1" applyFont="1" applyFill="1" applyBorder="1" applyAlignment="1">
      <alignment horizontal="right"/>
    </xf>
    <xf numFmtId="164" fontId="22" fillId="13" borderId="1" xfId="0" applyNumberFormat="1" applyFont="1" applyFill="1" applyBorder="1"/>
    <xf numFmtId="6" fontId="21" fillId="13" borderId="1" xfId="0" applyNumberFormat="1" applyFont="1" applyFill="1" applyBorder="1"/>
    <xf numFmtId="49" fontId="7" fillId="14" borderId="0" xfId="0" applyNumberFormat="1" applyFont="1" applyFill="1"/>
    <xf numFmtId="0" fontId="1" fillId="14" borderId="0" xfId="0" applyFont="1" applyFill="1" applyAlignment="1">
      <alignment horizontal="center"/>
    </xf>
    <xf numFmtId="0" fontId="0" fillId="14" borderId="0" xfId="0" applyFill="1"/>
  </cellXfs>
  <cellStyles count="2">
    <cellStyle name="Comma" xfId="1" builtinId="3"/>
    <cellStyle name="Normal" xfId="0" builtinId="0"/>
  </cellStyles>
  <dxfs count="250">
    <dxf>
      <fill>
        <patternFill>
          <bgColor theme="8" tint="0.39997558519241921"/>
        </patternFill>
      </fill>
    </dxf>
    <dxf>
      <fill>
        <patternFill patternType="solid">
          <fgColor rgb="FFFFC000"/>
          <bgColor theme="8" tint="0.39997558519241921"/>
        </patternFill>
      </fill>
    </dxf>
    <dxf>
      <fill>
        <patternFill>
          <bgColor theme="8" tint="0.39997558519241921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color rgb="FF00B05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249"/>
      <tableStyleElement type="firstRowStripe" dxfId="248"/>
      <tableStyleElement type="secondRowStripe" dxfId="247"/>
    </tableStyle>
    <tableStyle name="02-04-style" pivot="0" count="3" xr9:uid="{00000000-0011-0000-FFFF-FFFF01000000}">
      <tableStyleElement type="headerRow" dxfId="246"/>
      <tableStyleElement type="firstRowStripe" dxfId="245"/>
      <tableStyleElement type="secondRowStripe" dxfId="244"/>
    </tableStyle>
    <tableStyle name="03-04-style" pivot="0" count="3" xr9:uid="{00000000-0011-0000-FFFF-FFFF02000000}">
      <tableStyleElement type="headerRow" dxfId="243"/>
      <tableStyleElement type="firstRowStripe" dxfId="242"/>
      <tableStyleElement type="secondRowStripe" dxfId="241"/>
    </tableStyle>
    <tableStyle name="04-04-style" pivot="0" count="3" xr9:uid="{00000000-0011-0000-FFFF-FFFF03000000}">
      <tableStyleElement type="headerRow" dxfId="240"/>
      <tableStyleElement type="firstRowStripe" dxfId="239"/>
      <tableStyleElement type="secondRowStripe" dxfId="238"/>
    </tableStyle>
    <tableStyle name="05-04-style" pivot="0" count="3" xr9:uid="{00000000-0011-0000-FFFF-FFFF04000000}">
      <tableStyleElement type="headerRow" dxfId="237"/>
      <tableStyleElement type="firstRowStripe" dxfId="236"/>
      <tableStyleElement type="secondRowStripe" dxfId="235"/>
    </tableStyle>
    <tableStyle name="06-04-style" pivot="0" count="3" xr9:uid="{00000000-0011-0000-FFFF-FFFF05000000}">
      <tableStyleElement type="headerRow" dxfId="234"/>
      <tableStyleElement type="firstRowStripe" dxfId="233"/>
      <tableStyleElement type="secondRowStripe" dxfId="232"/>
    </tableStyle>
    <tableStyle name="07-04-style" pivot="0" count="3" xr9:uid="{00000000-0011-0000-FFFF-FFFF06000000}">
      <tableStyleElement type="headerRow" dxfId="231"/>
      <tableStyleElement type="firstRowStripe" dxfId="230"/>
      <tableStyleElement type="secondRowStripe" dxfId="229"/>
    </tableStyle>
    <tableStyle name="08-04-style" pivot="0" count="3" xr9:uid="{00000000-0011-0000-FFFF-FFFF07000000}">
      <tableStyleElement type="headerRow" dxfId="228"/>
      <tableStyleElement type="firstRowStripe" dxfId="227"/>
      <tableStyleElement type="secondRowStripe" dxfId="226"/>
    </tableStyle>
    <tableStyle name="09-04-style" pivot="0" count="3" xr9:uid="{00000000-0011-0000-FFFF-FFFF08000000}">
      <tableStyleElement type="headerRow" dxfId="225"/>
      <tableStyleElement type="firstRowStripe" dxfId="224"/>
      <tableStyleElement type="secondRowStripe" dxfId="223"/>
    </tableStyle>
    <tableStyle name="10-04-style" pivot="0" count="3" xr9:uid="{00000000-0011-0000-FFFF-FFFF09000000}">
      <tableStyleElement type="headerRow" dxfId="222"/>
      <tableStyleElement type="firstRowStripe" dxfId="221"/>
      <tableStyleElement type="secondRowStripe" dxfId="220"/>
    </tableStyle>
    <tableStyle name="11-04-style" pivot="0" count="3" xr9:uid="{00000000-0011-0000-FFFF-FFFF0A000000}">
      <tableStyleElement type="headerRow" dxfId="219"/>
      <tableStyleElement type="firstRowStripe" dxfId="218"/>
      <tableStyleElement type="secondRowStripe" dxfId="217"/>
    </tableStyle>
    <tableStyle name="13-04-style" pivot="0" count="3" xr9:uid="{00000000-0011-0000-FFFF-FFFF0B000000}">
      <tableStyleElement type="headerRow" dxfId="216"/>
      <tableStyleElement type="firstRowStripe" dxfId="215"/>
      <tableStyleElement type="secondRowStripe" dxfId="21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sharedStrings" Target="sharedStrings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calcChain" Target="calcChain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worksheet" Target="worksheets/sheet16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customschemas.google.com/relationships/workbookmetadata" Target="NUL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209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14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158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77FAD34E-886C-4883-AA5A-11164A0E128B}" name="Table_12141516171819202122232425262728293031323334353637383940414243444546474849515253555657585960616263646566676869707172737475767778798081828384858687888990919293949596979899100101102103104105106107108109110111" displayName="Table_12141516171819202122232425262728293031323334353637383940414243444546474849515253555657585960616263646566676869707172737475767778798081828384858687888990919293949596979899100101102103104105106107108109110111" ref="I21:L129">
  <tableColumns count="4">
    <tableColumn id="1" xr3:uid="{C831BF53-75E5-4057-A8A5-1E896F58CE7A}" name="البيان"/>
    <tableColumn id="2" xr3:uid="{370106ED-3AD5-4CD9-80BE-98A70860352E}" name="اللبناني"/>
    <tableColumn id="3" xr3:uid="{56281CCE-713A-45B4-B2A3-2260D2AB4C5D}" name="الدولار"/>
    <tableColumn id="4" xr3:uid="{4B5CEE4C-2B96-41B6-8FF9-030DA8DA1F0D}" name="مبيع $">
      <calculatedColumnFormula>'06-08'!$K22+('06-08'!$J22/90)</calculatedColumnFormula>
    </tableColumn>
  </tableColumns>
  <tableStyleInfo name="13-04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72C923E-49F3-410B-99FC-8E12D8EE37B0}" name="Table_12141516171819202122232425262728293031323334353637383940414243444546474849515253555657585960616263646566676869707172737475767778798081828384858687888990919293949596979899100101102103104105106107108109110111112" displayName="Table_12141516171819202122232425262728293031323334353637383940414243444546474849515253555657585960616263646566676869707172737475767778798081828384858687888990919293949596979899100101102103104105106107108109110111112" ref="I21:L141">
  <tableColumns count="4">
    <tableColumn id="1" xr3:uid="{902DAF74-F2B1-4F5E-BEA9-0055DC46E982}" name="البيان"/>
    <tableColumn id="2" xr3:uid="{F325A998-9E5F-4864-AC5F-589AABC329FA}" name="اللبناني"/>
    <tableColumn id="3" xr3:uid="{CCF5E7E9-8E45-4C11-B709-2359108431EE}" name="الدولار"/>
    <tableColumn id="4" xr3:uid="{701FA8D2-F185-419B-B4D1-40D168001B00}" name="مبيع $">
      <calculatedColumnFormula>'07-08'!$K22+('07-08'!$J22/90)</calculatedColumnFormula>
    </tableColumn>
  </tableColumns>
  <tableStyleInfo name="13-04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5DAA6557-4934-4D80-B14B-D07A1AD5924B}" name="Table_12141516171819202122232425262728293031323334353637383940414243444546474849515253555657585960616263646566676869707172737475767778798081828384858687888990919293949596979899100101102103104105106107108109110111112113" displayName="Table_12141516171819202122232425262728293031323334353637383940414243444546474849515253555657585960616263646566676869707172737475767778798081828384858687888990919293949596979899100101102103104105106107108109110111112113" ref="I21:L151">
  <tableColumns count="4">
    <tableColumn id="1" xr3:uid="{2C5B8D8F-C73E-4082-BCCA-A89AFAF9427B}" name="البيان"/>
    <tableColumn id="2" xr3:uid="{FFE21492-0219-44AA-8CAA-FAF9B8E18D3C}" name="اللبناني"/>
    <tableColumn id="3" xr3:uid="{0BF68E63-9F92-4A0A-AE19-26608420705D}" name="الدولار"/>
    <tableColumn id="4" xr3:uid="{8FADA97C-B383-4B65-B574-01C348D068F8}" name="مبيع $">
      <calculatedColumnFormula>'08-08'!$K22+('08-08'!$J22/90)</calculatedColumnFormula>
    </tableColumn>
  </tableColumns>
  <tableStyleInfo name="13-04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7633EB8D-EB75-491A-91EC-9CA3290463D6}" name="Table_12141516171819202122232425262728293031323334353637383940414243444546474849515253555657585960616263646566676869707172737475767778798081828384858687888990919293949596979899100101102103104105106107108109110111112113114" displayName="Table_12141516171819202122232425262728293031323334353637383940414243444546474849515253555657585960616263646566676869707172737475767778798081828384858687888990919293949596979899100101102103104105106107108109110111112113114" ref="I21:L152">
  <tableColumns count="4">
    <tableColumn id="1" xr3:uid="{1721B850-89F4-4EE4-BC75-B7D5956FA96A}" name="البيان"/>
    <tableColumn id="2" xr3:uid="{73F1F806-8402-42E8-BB04-DFB0B4DD98F1}" name="اللبناني"/>
    <tableColumn id="3" xr3:uid="{807D5A07-BEA0-4CB9-AAC0-84BA5BE14A30}" name="الدولار"/>
    <tableColumn id="4" xr3:uid="{257A7929-AA3A-4191-BF16-BFA706BC8C49}" name="مبيع $">
      <calculatedColumnFormula>'10-08'!$K22+('10-08'!$J22/90)</calculatedColumnFormula>
    </tableColumn>
  </tableColumns>
  <tableStyleInfo name="13-04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6C2FA644-906F-4538-B6DB-2DE3821DE19E}" name="Table_12141516171819202122232425262728293031323334353637383940414243444546474849515253555657585960616263646566676869707172737475767778798081828384858687888990919293949596979899100101102103104105106107108109110111112113114115" displayName="Table_12141516171819202122232425262728293031323334353637383940414243444546474849515253555657585960616263646566676869707172737475767778798081828384858687888990919293949596979899100101102103104105106107108109110111112113114115" ref="I21:L120">
  <tableColumns count="4">
    <tableColumn id="1" xr3:uid="{82595F54-8329-45CC-9297-07E718D72C5E}" name="البيان"/>
    <tableColumn id="2" xr3:uid="{324FA717-442E-4C81-BAB6-7B6082A37A1E}" name="اللبناني"/>
    <tableColumn id="3" xr3:uid="{143CE919-BA01-4924-B168-5B2A4471415C}" name="الدولار"/>
    <tableColumn id="4" xr3:uid="{DE879D34-9334-453B-ADBC-9B29A9DFED5D}" name="مبيع $">
      <calculatedColumnFormula>'11-08'!$K22+('11-08'!$J22/90)</calculatedColumnFormula>
    </tableColumn>
  </tableColumns>
  <tableStyleInfo name="13-04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B412B6ED-6C3E-4606-9291-6707A48168B2}" name="Table_12141516171819202122232425262728293031323334353637383940414243444546474849515253555657585960616263646566676869707172737475767778798081828384858687888990919293949596979899100101102103104105106107108109110111112113114115116" displayName="Table_12141516171819202122232425262728293031323334353637383940414243444546474849515253555657585960616263646566676869707172737475767778798081828384858687888990919293949596979899100101102103104105106107108109110111112113114115116" ref="I21:L124">
  <tableColumns count="4">
    <tableColumn id="1" xr3:uid="{82CC14B7-DE6A-459B-A994-68141650DADD}" name="البيان"/>
    <tableColumn id="2" xr3:uid="{692F3C43-AF85-403E-81D8-A6D7899E2D4C}" name="اللبناني"/>
    <tableColumn id="3" xr3:uid="{A2D0ED32-D470-471C-8FDD-5DD894268BD0}" name="الدولار"/>
    <tableColumn id="4" xr3:uid="{8D2F692F-421E-4BC5-8C31-1C8991E93F9B}" name="مبيع $">
      <calculatedColumnFormula>'12-08'!$K22+('12-08'!$J22/90)</calculatedColumnFormula>
    </tableColumn>
  </tableColumns>
  <tableStyleInfo name="13-04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C12D0898-7532-466D-81A6-E334F189D593}" name="Table_12141516171819202122232425262728293031323334353637383940414243444546474849515253555657585960616263646566676869707172737475767778798081828384858687888990919293949596979899100101102103104105106107108109110111112113114115116117" displayName="Table_12141516171819202122232425262728293031323334353637383940414243444546474849515253555657585960616263646566676869707172737475767778798081828384858687888990919293949596979899100101102103104105106107108109110111112113114115116117" ref="I21:L113">
  <tableColumns count="4">
    <tableColumn id="1" xr3:uid="{B3C1AD2E-FBAF-429B-8A77-DF5A84C27289}" name="البيان"/>
    <tableColumn id="2" xr3:uid="{8346DB2E-5C74-460D-86BD-C99D8F015271}" name="اللبناني"/>
    <tableColumn id="3" xr3:uid="{197585B3-6023-4B19-A801-8087C4552883}" name="الدولار"/>
    <tableColumn id="4" xr3:uid="{223E9825-D55B-4A43-B089-2621F3E490D7}" name="مبيع $">
      <calculatedColumnFormula>'13-08'!$K22+('13-08'!$J22/90)</calculatedColumnFormula>
    </tableColumn>
  </tableColumns>
  <tableStyleInfo name="13-04-style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FB8104A3-1382-403E-801A-F2BA95FA0099}" name="Table_12141516171819202122232425262728293031323334353637383940414243444546474849515253555657585960616263646566676869707172737475767778798081828384858687888990919293949596979899100101102103104105106107108109110111112113114115116117118" displayName="Table_12141516171819202122232425262728293031323334353637383940414243444546474849515253555657585960616263646566676869707172737475767778798081828384858687888990919293949596979899100101102103104105106107108109110111112113114115116117118" ref="I21:L144">
  <tableColumns count="4">
    <tableColumn id="1" xr3:uid="{BE9A2108-4F25-4144-A56C-04CB46F70E11}" name="البيان"/>
    <tableColumn id="2" xr3:uid="{5AB69AF9-DD7C-4525-8FF1-8F9ED7485B7F}" name="اللبناني"/>
    <tableColumn id="3" xr3:uid="{B1B27013-2BDD-401C-A970-6D6612B383C8}" name="الدولار"/>
    <tableColumn id="4" xr3:uid="{08E9BA5F-6B4E-4779-9FBF-57438CC07E2E}" name="مبيع $">
      <calculatedColumnFormula>'14-08'!$K22+('14-08'!$J22/90)</calculatedColumnFormula>
    </tableColumn>
  </tableColumns>
  <tableStyleInfo name="13-04-style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C1B62364-BC11-42A3-8FC6-8F28082BDA31}" name="Table_12141516171819202122232425262728293031323334353637383940414243444546474849515253555657585960616263646566676869707172737475767778798081828384858687888990919293949596979899100101102103104105106107108109110111112113114115116117118119" displayName="Table_12141516171819202122232425262728293031323334353637383940414243444546474849515253555657585960616263646566676869707172737475767778798081828384858687888990919293949596979899100101102103104105106107108109110111112113114115116117118119" ref="I21:L129">
  <tableColumns count="4">
    <tableColumn id="1" xr3:uid="{93DAF3BE-C15B-4A0F-8E57-BBD4F70ED4C0}" name="البيان"/>
    <tableColumn id="2" xr3:uid="{78FBCA79-EF62-449F-88CB-BAB150F7CD1E}" name="اللبناني"/>
    <tableColumn id="3" xr3:uid="{70E90376-7C9D-4FC8-8592-48020B2ADA41}" name="الدولار"/>
    <tableColumn id="4" xr3:uid="{30D347D9-BA7F-4AFC-9A58-250C9013B3B6}" name="مبيع $">
      <calculatedColumnFormula>'15-08'!$K22+('15-08'!$J22/90)</calculatedColumnFormula>
    </tableColumn>
  </tableColumns>
  <tableStyleInfo name="13-04-style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DFC7325D-A638-4FB3-A5F1-AF5EA92A0FA3}" name="Table_12141516171819202122232425262728293031323334353637383940414243444546474849515253555657585960616263646566676869707172737475767778798081828384858687888990919293949596979899100101102103104105106107108109110111112113114115116117118119120" displayName="Table_12141516171819202122232425262728293031323334353637383940414243444546474849515253555657585960616263646566676869707172737475767778798081828384858687888990919293949596979899100101102103104105106107108109110111112113114115116117118119120" ref="I21:L173">
  <tableColumns count="4">
    <tableColumn id="1" xr3:uid="{50269990-05B9-4598-9F55-8594DFC7E4EC}" name="البيان"/>
    <tableColumn id="2" xr3:uid="{EAA148B2-1520-4B26-AC06-DF3BFC6FFB1E}" name="اللبناني"/>
    <tableColumn id="3" xr3:uid="{14EB671F-C2DC-48A6-8FA7-22FDFC9A084E}" name="الدولار"/>
    <tableColumn id="4" xr3:uid="{77E224FF-0408-4740-B4AE-6A588B5A3091}" name="مبيع $">
      <calculatedColumnFormula>'17-08'!$K22+('17-08'!$J22/90)</calculatedColumnFormula>
    </tableColumn>
  </tableColumns>
  <tableStyleInfo name="13-04-style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EF3F8F67-9088-4307-BF64-7BC51A3E157F}" name="Table_12141516171819202122232425262728293031323334353637383940414243444546474849515253555657585960616263646566676869707172737475767778798081828384858687888990919293949596979899100101102103104105106107108109110111112113114115116117118119120121" displayName="Table_12141516171819202122232425262728293031323334353637383940414243444546474849515253555657585960616263646566676869707172737475767778798081828384858687888990919293949596979899100101102103104105106107108109110111112113114115116117118119120121" ref="I21:L145">
  <tableColumns count="4">
    <tableColumn id="1" xr3:uid="{BA66F17D-BC93-4F8A-8FB4-2F9CD77EF227}" name="البيان"/>
    <tableColumn id="2" xr3:uid="{4CD88C18-8D88-46D7-826D-79F966E54C32}" name="اللبناني"/>
    <tableColumn id="3" xr3:uid="{F903E375-985F-401C-96DC-A97DCC776C1C}" name="الدولار"/>
    <tableColumn id="4" xr3:uid="{0A3A5756-78F3-4752-A069-807C01DD7AB9}" name="مبيع $">
      <calculatedColumnFormula>'18-08'!$K22+('18-08'!$J22/90)</calculatedColumnFormula>
    </tableColumn>
  </tableColumns>
  <tableStyleInfo name="13-04-style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5A18C684-7361-4C9F-816F-916EC797496D}" name="Table_12141516171819202122232425262728293031323334353637383940414243444546474849515253555657585960616263646566676869707172737475767778798081828384858687888990919293949596979899100101102103104105106107108109110111112113114115116117118119120121122" displayName="Table_12141516171819202122232425262728293031323334353637383940414243444546474849515253555657585960616263646566676869707172737475767778798081828384858687888990919293949596979899100101102103104105106107108109110111112113114115116117118119120121122" ref="I21:L129">
  <tableColumns count="4">
    <tableColumn id="1" xr3:uid="{5F5B99BD-5CCF-48A8-A650-1A788E2FB139}" name="البيان"/>
    <tableColumn id="2" xr3:uid="{327D866C-0BB9-4BAA-81CE-3C94743EAB08}" name="اللبناني"/>
    <tableColumn id="3" xr3:uid="{F3566D10-8F7D-4BBC-9014-065D7F0AE5DB}" name="الدولار"/>
    <tableColumn id="4" xr3:uid="{635D920B-B2E3-4DCE-99A5-F4F23F1E6F90}" name="مبيع $">
      <calculatedColumnFormula>'19-08'!$K22+('19-08'!$J22/90)</calculatedColumnFormula>
    </tableColumn>
  </tableColumns>
  <tableStyleInfo name="13-04-style" showFirstColumn="1" showLastColumn="1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EEB0799C-9941-4ADD-B7A1-0F720B88301F}" name="Table_12141516171819202122232425262728293031323334353637383940414243444546474849515253555657585960616263646566676869707172737475767778798081828384858687888990919293949596979899100101102103104105106107108109110111112113114115116117118119120121122123" displayName="Table_12141516171819202122232425262728293031323334353637383940414243444546474849515253555657585960616263646566676869707172737475767778798081828384858687888990919293949596979899100101102103104105106107108109110111112113114115116117118119120121122123" ref="I21:L140">
  <tableColumns count="4">
    <tableColumn id="1" xr3:uid="{0F7B17D6-F2CD-4A7D-9F32-0CC0B321AFE5}" name="البيان"/>
    <tableColumn id="2" xr3:uid="{D43306CE-33D0-43B4-A41F-90FAE2F2A733}" name="اللبناني"/>
    <tableColumn id="3" xr3:uid="{7CE0097E-ECF7-450A-9854-3B0C55B3BFD2}" name="الدولار"/>
    <tableColumn id="4" xr3:uid="{99B2C4E6-E29B-4F38-979E-669760B9F464}" name="مبيع $">
      <calculatedColumnFormula>'20-08'!$K22+('20-08'!$J22/90)</calculatedColumnFormula>
    </tableColumn>
  </tableColumns>
  <tableStyleInfo name="13-04-style" showFirstColumn="1" showLastColumn="1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9E02BB4D-9AAE-454F-A7E9-83E73102D7CE}" name="Table_12141516171819202122232425262728293031323334353637383940414243444546474849515253555657585960616263646566676869707172737475767778798081828384858687888990919293949596979899100101102103104105106107108109110111112113114115116117118119120121122123124" displayName="Table_12141516171819202122232425262728293031323334353637383940414243444546474849515253555657585960616263646566676869707172737475767778798081828384858687888990919293949596979899100101102103104105106107108109110111112113114115116117118119120121122123124" ref="I21:L131">
  <tableColumns count="4">
    <tableColumn id="1" xr3:uid="{4973362A-AC26-4BE1-B4A2-B012C250717C}" name="البيان"/>
    <tableColumn id="2" xr3:uid="{6AC860C3-79A0-4251-9392-59928E4482F2}" name="اللبناني"/>
    <tableColumn id="3" xr3:uid="{F396946D-EB79-4D19-9D48-D011443A5D57}" name="الدولار"/>
    <tableColumn id="4" xr3:uid="{57B30440-E6BE-4DC7-ADDB-F7002B18005A}" name="مبيع $">
      <calculatedColumnFormula>'21-08'!$K22+('21-08'!$J22/90)</calculatedColumnFormula>
    </tableColumn>
  </tableColumns>
  <tableStyleInfo name="13-04-style" showFirstColumn="1" showLastColumn="1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2C5F7BB3-468A-46E3-89E5-77CBAF367DBE}" name="Table_12141516171819202122232425262728293031323334353637383940414243444546474849515253555657585960616263646566676869707172737475767778798081828384858687888990919293949596979899100101102103104105106107108109110111112113114115116117118119120121122123124125" displayName="Table_12141516171819202122232425262728293031323334353637383940414243444546474849515253555657585960616263646566676869707172737475767778798081828384858687888990919293949596979899100101102103104105106107108109110111112113114115116117118119120121122123124125" ref="I21:L153">
  <tableColumns count="4">
    <tableColumn id="1" xr3:uid="{895A6EF3-BCDA-4380-893F-EDED0A6F63E8}" name="البيان"/>
    <tableColumn id="2" xr3:uid="{E18E2E62-E5B0-4972-A8D5-96E5D0BDDB38}" name="اللبناني"/>
    <tableColumn id="3" xr3:uid="{54472BA8-CF37-45AE-BAE3-BC56B9B9F357}" name="الدولار"/>
    <tableColumn id="4" xr3:uid="{C8480665-B55B-4B58-AE8A-FA8A8D4BFC52}" name="مبيع $">
      <calculatedColumnFormula>'22-08'!$K22+('22-08'!$J22/90)</calculatedColumnFormula>
    </tableColumn>
  </tableColumns>
  <tableStyleInfo name="13-04-style" showFirstColumn="1" showLastColumn="1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1DC7B01E-AF30-4924-A283-E194E5BFA7A6}" name="Table_12141516171819202122232425262728293031323334353637383940414243444546474849515253555657585960616263646566676869707172737475767778798081828384858687888990919293949596979899100101102103104105106107108109110111112113114115116117118119120121122123124126" displayName="Table_12141516171819202122232425262728293031323334353637383940414243444546474849515253555657585960616263646566676869707172737475767778798081828384858687888990919293949596979899100101102103104105106107108109110111112113114115116117118119120121122123124126" ref="I21:L151">
  <tableColumns count="4">
    <tableColumn id="1" xr3:uid="{1DEB4DF4-F0D5-4979-A8F9-133381A81B5C}" name="البيان"/>
    <tableColumn id="2" xr3:uid="{66FE9004-D950-48B3-81CA-006DE86A697B}" name="اللبناني"/>
    <tableColumn id="3" xr3:uid="{ADF27892-247D-456D-8B6B-F3143375A3F4}" name="الدولار"/>
    <tableColumn id="4" xr3:uid="{A4A7A730-7E10-4BB4-933A-607F58548692}" name="مبيع $">
      <calculatedColumnFormula>'24-08'!$K22+('24-08'!$J22/90)</calculatedColumnFormula>
    </tableColumn>
  </tableColumns>
  <tableStyleInfo name="13-04-style" showFirstColumn="1" showLastColumn="1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AD3B3B9E-59A7-4457-A044-12B5183CE088}" name="Table_12141516171819202122232425262728293031323334353637383940414243444546474849515253555657585960616263646566676869707172737475767778798081828384858687888990919293949596979899100101102103104105106107108109110111112113114115116117118119120121122123124127" displayName="Table_12141516171819202122232425262728293031323334353637383940414243444546474849515253555657585960616263646566676869707172737475767778798081828384858687888990919293949596979899100101102103104105106107108109110111112113114115116117118119120121122123124127" ref="I21:L135">
  <tableColumns count="4">
    <tableColumn id="1" xr3:uid="{78120324-1EA1-4289-8CFD-DD688890AEAC}" name="البيان"/>
    <tableColumn id="2" xr3:uid="{67299E0B-4B13-4355-989E-A06111FC1A8D}" name="اللبناني"/>
    <tableColumn id="3" xr3:uid="{9B22F2A7-A177-455D-9543-1899B235A39E}" name="الدولار"/>
    <tableColumn id="4" xr3:uid="{FABB9B05-CCC8-488D-BC20-C3519C6616A7}" name="مبيع $">
      <calculatedColumnFormula>'25-08'!$K22+('25-08'!$J22/90)</calculatedColumnFormula>
    </tableColumn>
  </tableColumns>
  <tableStyleInfo name="13-04-style" showFirstColumn="1" showLastColumn="1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E3AD0E84-0310-4937-A778-436B9392B5B6}" name="Table_12141516171819202122232425262728293031323334353637383940414243444546474849515253555657585960616263646566676869707172737475767778798081828384858687888990919293949596979899100101102103104105106107108109110111112113114115116117118119120121122123124128" displayName="Table_12141516171819202122232425262728293031323334353637383940414243444546474849515253555657585960616263646566676869707172737475767778798081828384858687888990919293949596979899100101102103104105106107108109110111112113114115116117118119120121122123124128" ref="I21:L132">
  <tableColumns count="4">
    <tableColumn id="1" xr3:uid="{C1B406B4-6376-49CD-A3AD-75D2A072A478}" name="البيان"/>
    <tableColumn id="2" xr3:uid="{EE21C684-17CB-4B25-B0C3-20BAE35A73F9}" name="اللبناني"/>
    <tableColumn id="3" xr3:uid="{CAA67097-7197-4475-AC6F-A1A5C44DB745}" name="الدولار"/>
    <tableColumn id="4" xr3:uid="{9CBEEE2C-2E15-4946-882C-3E81571B6D09}" name="مبيع $">
      <calculatedColumnFormula>'26-08'!$K22+('26-08'!$J22/90)</calculatedColumnFormula>
    </tableColumn>
  </tableColumns>
  <tableStyleInfo name="13-04-style" showFirstColumn="1" showLastColumn="1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67B8DADC-4A24-4AAA-A19E-2FED40BAE391}" name="Table_12141516171819202122232425262728293031323334353637383940414243444546474849515253555657585960616263646566676869707172737475767778798081828384858687888990919293949596979899100101102103104105106107108109110111112113114115116117118119120121122123124129" displayName="Table_12141516171819202122232425262728293031323334353637383940414243444546474849515253555657585960616263646566676869707172737475767778798081828384858687888990919293949596979899100101102103104105106107108109110111112113114115116117118119120121122123124129" ref="I21:L151">
  <tableColumns count="4">
    <tableColumn id="1" xr3:uid="{576F8EE9-EC6A-425A-962A-ACB013A4554D}" name="البيان"/>
    <tableColumn id="2" xr3:uid="{8C55E862-3F3D-45E4-BE44-25D86948A06D}" name="اللبناني"/>
    <tableColumn id="3" xr3:uid="{1B3C29DD-83FF-433A-94BA-32F10EE8A362}" name="الدولار"/>
    <tableColumn id="4" xr3:uid="{3170AC98-E1D8-46E9-9EF8-B76596495DA2}" name="مبيع $">
      <calculatedColumnFormula>'27-08'!$K22+('27-08'!$J22/90)</calculatedColumnFormula>
    </tableColumn>
  </tableColumns>
  <tableStyleInfo name="13-04-style" showFirstColumn="1" showLastColumn="1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37477995-22F9-4ABC-B8B3-B2D102FBA2A1}" name="Table_12141516171819202122232425262728293031323334353637383940414243444546474849515253555657585960616263646566676869707172737475767778798081828384858687888990919293949596979899100101102103104105106107108109110111112113114115116117118119120121122123124130" displayName="Table_12141516171819202122232425262728293031323334353637383940414243444546474849515253555657585960616263646566676869707172737475767778798081828384858687888990919293949596979899100101102103104105106107108109110111112113114115116117118119120121122123124130" ref="I21:L122">
  <tableColumns count="4">
    <tableColumn id="1" xr3:uid="{EE29FAB5-376D-42DE-9D45-45D5EAAF1B2C}" name="البيان"/>
    <tableColumn id="2" xr3:uid="{FAB0D1E0-4248-488D-B708-B72FD1ECD1D4}" name="اللبناني" dataDxfId="208"/>
    <tableColumn id="3" xr3:uid="{5C70A124-C1CB-4CF7-A2D3-F49B13657AE5}" name="الدولار" dataDxfId="207"/>
    <tableColumn id="4" xr3:uid="{444D7EDE-12AD-4401-A726-9EAADACD9E2E}" name="مبيع $">
      <calculatedColumnFormula>'28-08'!$K22+('28-08'!$J22/90)</calculatedColumnFormula>
    </tableColumn>
  </tableColumns>
  <tableStyleInfo name="13-04-style" showFirstColumn="1" showLastColumn="1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63F048ED-3215-4349-B91C-7ADC0713D2AB}" name="Table_12141516171819202122232425262728293031323334353637383940414243444546474849515253555657585960616263646566676869707172737475767778798081828384858687888990919293949596979899100101102103104105106107108109110111112113114115116117118119120121122123124131" displayName="Table_12141516171819202122232425262728293031323334353637383940414243444546474849515253555657585960616263646566676869707172737475767778798081828384858687888990919293949596979899100101102103104105106107108109110111112113114115116117118119120121122123124131" ref="I21:L136" headerRowDxfId="206" dataDxfId="205" totalsRowDxfId="204">
  <tableColumns count="4">
    <tableColumn id="1" xr3:uid="{D875D945-009E-4457-856C-CF9B12EFF414}" name="البيان" dataDxfId="203"/>
    <tableColumn id="2" xr3:uid="{9BCCA2F4-B3A6-4C5E-9110-74E893E9918F}" name="اللبناني" dataDxfId="202"/>
    <tableColumn id="3" xr3:uid="{F559415A-E084-4C08-AC54-26C38FCE0A1B}" name="الدولار" dataDxfId="201"/>
    <tableColumn id="4" xr3:uid="{0A17979F-D6E0-4D02-B3E3-35D9DFB8A1DE}" name="مبيع $" dataDxfId="200">
      <calculatedColumnFormula>'29-08'!$K22+('29-08'!$J22/90)</calculatedColumnFormula>
    </tableColumn>
  </tableColumns>
  <tableStyleInfo name="13-04-style" showFirstColumn="1" showLastColumn="1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CE13EA3C-96B5-4005-8477-272778014433}" name="Table_12141516171819202122232425262728293031323334353637383940414243444546474849515253555657585960616263646566676869707172737475767778798081828384858687888990919293949596979899100101102103104105106107108109110111112113114115116117118119120121122123124132" displayName="Table_12141516171819202122232425262728293031323334353637383940414243444546474849515253555657585960616263646566676869707172737475767778798081828384858687888990919293949596979899100101102103104105106107108109110111112113114115116117118119120121122123124132" ref="I21:L119">
  <tableColumns count="4">
    <tableColumn id="1" xr3:uid="{0B664438-8F85-44DA-B196-AFB47A591E83}" name="البيان"/>
    <tableColumn id="2" xr3:uid="{B79E0F30-5D67-4B17-B375-63ADD7A21A31}" name="اللبناني" dataDxfId="199"/>
    <tableColumn id="3" xr3:uid="{4300E0F8-7205-4FE6-AC44-F3F6DAE2C9DB}" name="الدولار" dataDxfId="198"/>
    <tableColumn id="4" xr3:uid="{901702C4-6D71-4AED-A9E2-D0CC49826876}" name="مبيع $">
      <calculatedColumnFormula>'31-08'!$K22+('31-08'!$J22/90)</calculatedColumnFormula>
    </tableColumn>
  </tableColumns>
  <tableStyleInfo name="13-04-style" showFirstColumn="1" showLastColumn="1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E8D042F2-5DEA-473D-A752-6219011F9E28}" name="Table_12141516171819202122232425262728293031323334353637383940414243444546474849515253555657585960616263646566676869707172737475767778798081828384858687888990919293949596979899100101102103104105106107108109110111112113114115116117118119120121122123124133" displayName="Table_12141516171819202122232425262728293031323334353637383940414243444546474849515253555657585960616263646566676869707172737475767778798081828384858687888990919293949596979899100101102103104105106107108109110111112113114115116117118119120121122123124133" ref="I21:L127">
  <tableColumns count="4">
    <tableColumn id="1" xr3:uid="{7880027F-F74F-4057-9C87-5D56784C1225}" name="البيان"/>
    <tableColumn id="2" xr3:uid="{CF1CD2C2-E85E-4C23-803F-21A018D9DBA9}" name="اللبناني" dataDxfId="197"/>
    <tableColumn id="3" xr3:uid="{37FA4EB2-C71B-471E-86D1-8FB1C8E41AD0}" name="الدولار" dataDxfId="196"/>
    <tableColumn id="4" xr3:uid="{B809596A-A9BA-4989-991A-99CF1F69FC6B}" name="مبيع $">
      <calculatedColumnFormula>'01-09'!$K22+('01-09'!$J22/90)</calculatedColumnFormula>
    </tableColumn>
  </tableColumns>
  <tableStyleInfo name="13-04-style" showFirstColumn="1" showLastColumn="1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9B48452F-824A-4329-91B6-F6FC8CC1270A}" name="Table_12141516171819202122232425262728293031323334353637383940414243444546474849515253555657585960616263646566676869707172737475767778798081828384858687888990919293949596979899100101102103104105106107108109110111112113114115116117118119120121122123124134" displayName="Table_12141516171819202122232425262728293031323334353637383940414243444546474849515253555657585960616263646566676869707172737475767778798081828384858687888990919293949596979899100101102103104105106107108109110111112113114115116117118119120121122123124134" ref="I21:L161">
  <tableColumns count="4">
    <tableColumn id="1" xr3:uid="{A1024B61-907A-4827-AC3C-C379DA4B53FF}" name="البيان"/>
    <tableColumn id="2" xr3:uid="{399A305E-254D-4488-B9BF-A895F0F48893}" name="اللبناني" dataDxfId="195"/>
    <tableColumn id="3" xr3:uid="{666F2D82-0ED6-490E-BD01-5DE51D084EBA}" name="الدولار" dataDxfId="194"/>
    <tableColumn id="4" xr3:uid="{53088059-0095-4FA1-80B9-C203CFC5CFF7}" name="مبيع $">
      <calculatedColumnFormula>'02-09'!$K22+('02-09'!$J22/90)</calculatedColumnFormula>
    </tableColumn>
  </tableColumns>
  <tableStyleInfo name="13-04-style" showFirstColumn="1" showLastColumn="1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05877D72-B0C4-4F18-8F7B-D0ED809FCF44}" name="Table_12141516171819202122232425262728293031323334353637383940414243444546474849515253555657585960616263646566676869707172737475767778798081828384858687888990919293949596979899100101102103104105106107108109110111112113114115116117118119120121122123124135" displayName="Table_12141516171819202122232425262728293031323334353637383940414243444546474849515253555657585960616263646566676869707172737475767778798081828384858687888990919293949596979899100101102103104105106107108109110111112113114115116117118119120121122123124135" ref="I21:L154">
  <tableColumns count="4">
    <tableColumn id="1" xr3:uid="{2BDD53BE-BD6F-42C4-892D-3ADF6715ECFA}" name="البيان"/>
    <tableColumn id="2" xr3:uid="{4E950481-25CC-414D-A8DB-D17F2F4A298F}" name="اللبناني" dataDxfId="193"/>
    <tableColumn id="3" xr3:uid="{9A054F4B-E189-4E8D-9F13-A5620C47FA22}" name="الدولار" dataDxfId="192"/>
    <tableColumn id="4" xr3:uid="{A7C9FB5F-1948-4277-8C20-8F76673AEACE}" name="مبيع $">
      <calculatedColumnFormula>'03-09'!$K22+('03-09'!$J22/90)</calculatedColumnFormula>
    </tableColumn>
  </tableColumns>
  <tableStyleInfo name="13-04-style" showFirstColumn="1" showLastColumn="1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440CD8F1-B69D-432E-8D37-CD0C9A0D8C07}" name="Table_12141516171819202122232425262728293031323334353637383940414243444546474849515253555657585960616263646566676869707172737475767778798081828384858687888990919293949596979899100101102103104105106107108109110111112113114115116117118119120121122123124136" displayName="Table_12141516171819202122232425262728293031323334353637383940414243444546474849515253555657585960616263646566676869707172737475767778798081828384858687888990919293949596979899100101102103104105106107108109110111112113114115116117118119120121122123124136" ref="I21:L145">
  <tableColumns count="4">
    <tableColumn id="1" xr3:uid="{A0D5D4DB-81C3-4369-B8C9-01FDF9E29A54}" name="البيان"/>
    <tableColumn id="2" xr3:uid="{2BECBBEF-1FE8-458A-B155-D114EF4EBE23}" name="اللبناني" dataDxfId="191"/>
    <tableColumn id="3" xr3:uid="{F27ACE43-27E0-4537-BC4D-CFF9A92E73F9}" name="الدولار" dataDxfId="190"/>
    <tableColumn id="4" xr3:uid="{8EA2A061-218E-4267-A109-6C602EEB5FAD}" name="مبيع $">
      <calculatedColumnFormula>'04-09'!$K22+('04-09'!$J22/90)</calculatedColumnFormula>
    </tableColumn>
  </tableColumns>
  <tableStyleInfo name="13-04-style" showFirstColumn="1" showLastColumn="1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037645E1-6541-4653-B3AB-2681B4978F53}" name="Table_12141516171819202122232425262728293031323334353637383940414243444546474849515253555657585960616263646566676869707172737475767778798081828384858687888990919293949596979899100101102103104105106107108109110111112113114115116117118119120121122123124137" displayName="Table_12141516171819202122232425262728293031323334353637383940414243444546474849515253555657585960616263646566676869707172737475767778798081828384858687888990919293949596979899100101102103104105106107108109110111112113114115116117118119120121122123124137" ref="I21:L136">
  <tableColumns count="4">
    <tableColumn id="1" xr3:uid="{EDC1F583-8BDB-4198-8291-9DA65FEE0B90}" name="البيان"/>
    <tableColumn id="2" xr3:uid="{90C98972-CD0C-4886-8303-4883BE333D2F}" name="اللبناني" dataDxfId="189"/>
    <tableColumn id="3" xr3:uid="{CBCA00DF-009D-496B-84C6-12F39AC8FB4A}" name="الدولار" dataDxfId="188"/>
    <tableColumn id="4" xr3:uid="{3122B86E-F044-4E89-9CDB-485E9621E364}" name="مبيع $">
      <calculatedColumnFormula>'05-09'!$K22+('05-09'!$J22/90)</calculatedColumnFormula>
    </tableColumn>
  </tableColumns>
  <tableStyleInfo name="13-04-style" showFirstColumn="1" showLastColumn="1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346D1631-16A3-45C3-8BCD-8D2A1A6CEB19}" name="Table_12141516171819202122232425262728293031323334353637383940414243444546474849515253555657585960616263646566676869707172737475767778798081828384858687888990919293949596979899100101102103104105106107108109110111112113114115116117118119120121122123124138" displayName="Table_12141516171819202122232425262728293031323334353637383940414243444546474849515253555657585960616263646566676869707172737475767778798081828384858687888990919293949596979899100101102103104105106107108109110111112113114115116117118119120121122123124138" ref="I21:L165">
  <tableColumns count="4">
    <tableColumn id="1" xr3:uid="{9B811F09-B12C-4576-947F-E4CF9148C6AF}" name="البيان"/>
    <tableColumn id="2" xr3:uid="{8112CD86-8EF4-41F9-8D9E-CFE412AE89F4}" name="اللبناني" dataDxfId="187"/>
    <tableColumn id="3" xr3:uid="{BFF337F7-3E33-4B53-9713-BA80ACEDD16E}" name="الدولار" dataDxfId="186"/>
    <tableColumn id="4" xr3:uid="{0446AF6D-3ECC-458B-83A2-D079795F79BA}" name="مبيع $">
      <calculatedColumnFormula>'07-09'!$K22+('07-09'!$J22/90)</calculatedColumnFormula>
    </tableColumn>
  </tableColumns>
  <tableStyleInfo name="13-04-style" showFirstColumn="1" showLastColumn="1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3067A5C7-314F-4326-978E-41B0248582F5}" name="Table_12141516171819202122232425262728293031323334353637383940414243444546474849515253555657585960616263646566676869707172737475767778798081828384858687888990919293949596979899100101102103104105106107108109110111112113114115116117118119120121122123124139" displayName="Table_12141516171819202122232425262728293031323334353637383940414243444546474849515253555657585960616263646566676869707172737475767778798081828384858687888990919293949596979899100101102103104105106107108109110111112113114115116117118119120121122123124139" ref="I21:L134">
  <tableColumns count="4">
    <tableColumn id="1" xr3:uid="{E4798E4A-9E25-42E0-94F5-18CD55F8B94B}" name="البيان"/>
    <tableColumn id="2" xr3:uid="{B95FCC61-4721-411A-AD28-076B19D7C0C8}" name="اللبناني" dataDxfId="185"/>
    <tableColumn id="3" xr3:uid="{9132C394-4ED9-4DEB-B198-0D716818D844}" name="الدولار" dataDxfId="184"/>
    <tableColumn id="4" xr3:uid="{F6E162B7-64A1-409C-87CE-74BE8E57EBC8}" name="مبيع $">
      <calculatedColumnFormula>'08-09'!$K22+('08-09'!$J22/90)</calculatedColumnFormula>
    </tableColumn>
  </tableColumns>
  <tableStyleInfo name="13-04-style" showFirstColumn="1" showLastColumn="1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511FEF1B-3B13-45AC-AB1D-6F294D0ED7F2}" name="Table_12141516171819202122232425262728293031323334353637383940414243444546474849515253555657585960616263646566676869707172737475767778798081828384858687888990919293949596979899100101102103104105106107108109110111112113114115116117118119120121122123124140" displayName="Table_12141516171819202122232425262728293031323334353637383940414243444546474849515253555657585960616263646566676869707172737475767778798081828384858687888990919293949596979899100101102103104105106107108109110111112113114115116117118119120121122123124140" ref="I21:L108">
  <tableColumns count="4">
    <tableColumn id="1" xr3:uid="{9AD1F151-EE90-4019-9796-695CA51F684A}" name="البيان"/>
    <tableColumn id="2" xr3:uid="{357E9F41-DF7F-48B0-A0BD-D28719E095EC}" name="اللبناني" dataDxfId="183"/>
    <tableColumn id="3" xr3:uid="{CFC16E72-2557-45A4-8E7E-9FF63601495B}" name="الدولار" dataDxfId="182"/>
    <tableColumn id="4" xr3:uid="{38376384-67BB-4AC7-B6FB-C4198E13D4A0}" name="مبيع $">
      <calculatedColumnFormula>'09-09'!$K22+('09-09'!$J22/90)</calculatedColumnFormula>
    </tableColumn>
  </tableColumns>
  <tableStyleInfo name="13-04-style" showFirstColumn="1" showLastColumn="1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4D30FBC9-8503-406C-BF97-8DBA0F1056BE}" name="Table_12141516171819202122232425262728293031323334353637383940414243444546474849515253555657585960616263646566676869707172737475767778798081828384858687888990919293949596979899100101102103104105106107108109110111112113114115116117118119120121122123124141" displayName="Table_12141516171819202122232425262728293031323334353637383940414243444546474849515253555657585960616263646566676869707172737475767778798081828384858687888990919293949596979899100101102103104105106107108109110111112113114115116117118119120121122123124141" ref="I21:L113">
  <tableColumns count="4">
    <tableColumn id="1" xr3:uid="{295D1618-C35D-444C-9870-D89EBD91E0F1}" name="البيان"/>
    <tableColumn id="2" xr3:uid="{B0C526D7-5BE3-4410-B648-C2CDF9D9CB3C}" name="اللبناني" dataDxfId="181"/>
    <tableColumn id="3" xr3:uid="{0CA272B3-EBC9-4A15-8512-5C483DC5FB84}" name="الدولار" dataDxfId="180"/>
    <tableColumn id="4" xr3:uid="{7F99F51F-BEBA-4CCC-ABB5-BF7C2FF7F9ED}" name="مبيع $">
      <calculatedColumnFormula>'10-09'!$K22+('10-09'!$J22/90)</calculatedColumnFormula>
    </tableColumn>
  </tableColumns>
  <tableStyleInfo name="13-04-style" showFirstColumn="1" showLastColumn="1" showRowStripes="1" showColumnStripes="0"/>
</table>
</file>

<file path=xl/tables/table1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2" xr:uid="{F621D81D-9C42-4BE6-982D-40A9CC8ADC97}" name="Table_12141516171819202122232425262728293031323334353637383940414243444546474849515253555657585960616263646566676869707172737475767778798081828384858687888990919293949596979899100101102103104105106107108109110111112113114115116117118119120121122123124143" displayName="Table_12141516171819202122232425262728293031323334353637383940414243444546474849515253555657585960616263646566676869707172737475767778798081828384858687888990919293949596979899100101102103104105106107108109110111112113114115116117118119120121122123124143" ref="I21:L124">
  <tableColumns count="4">
    <tableColumn id="1" xr3:uid="{37F9947A-5431-48CE-A91B-006F99D63392}" name="البيان"/>
    <tableColumn id="2" xr3:uid="{4343668F-70C7-4DCC-BCB9-83883AB380BA}" name="اللبناني" dataDxfId="179"/>
    <tableColumn id="3" xr3:uid="{6849974E-7926-401B-8960-83A7C6221E69}" name="الدولار" dataDxfId="178"/>
    <tableColumn id="4" xr3:uid="{29F706B1-59E9-4E8D-A736-7F93162B43D3}" name="مبيع $">
      <calculatedColumnFormula>'11-09'!$K22+('11-09'!$J22/90)</calculatedColumnFormula>
    </tableColumn>
  </tableColumns>
  <tableStyleInfo name="13-04-style" showFirstColumn="1" showLastColumn="1" showRowStripes="1" showColumnStripes="0"/>
</table>
</file>

<file path=xl/tables/table1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3" xr:uid="{07719D23-A1F2-4994-BA72-01425B4DBA30}" name="Table_12141516171819202122232425262728293031323334353637383940414243444546474849515253555657585960616263646566676869707172737475767778798081828384858687888990919293949596979899100101102103104105106107108109110111112113114115116117118119120121122123124144" displayName="Table_12141516171819202122232425262728293031323334353637383940414243444546474849515253555657585960616263646566676869707172737475767778798081828384858687888990919293949596979899100101102103104105106107108109110111112113114115116117118119120121122123124144" ref="I21:L140">
  <tableColumns count="4">
    <tableColumn id="1" xr3:uid="{F38985F6-B35F-4A04-90B7-F8CDDDD0C0C9}" name="البيان"/>
    <tableColumn id="2" xr3:uid="{FB50FC2C-E7DB-4E53-87EC-5DFCE528DFA5}" name="اللبناني" dataDxfId="177"/>
    <tableColumn id="3" xr3:uid="{A9B73AAC-7B96-4F92-BF93-EF862B52DAB9}" name="الدولار" dataDxfId="176"/>
    <tableColumn id="4" xr3:uid="{7BD32EAA-F285-42AB-A4EC-14121F570315}" name="مبيع $">
      <calculatedColumnFormula>'12-09'!$K22+('12-09'!$J22/90)</calculatedColumnFormula>
    </tableColumn>
  </tableColumns>
  <tableStyleInfo name="13-04-style" showFirstColumn="1" showLastColumn="1" showRowStripes="1" showColumnStripes="0"/>
</table>
</file>

<file path=xl/tables/table1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1" xr:uid="{AC0FB0FB-8BC3-4104-A200-3A82BFCE0E0D}" name="Table_12141516171819202122232425262728293031323334353637383940414243444546474849515253555657585960616263646566676869707172737475767778798081828384858687888990919293949596979899100101102103104105106107108109110111112113114115116117118119120121122123124142" displayName="Table_12141516171819202122232425262728293031323334353637383940414243444546474849515253555657585960616263646566676869707172737475767778798081828384858687888990919293949596979899100101102103104105106107108109110111112113114115116117118119120121122123124142" ref="I21:L165">
  <tableColumns count="4">
    <tableColumn id="1" xr3:uid="{79483773-3744-4351-B0DB-4C51479919A2}" name="البيان"/>
    <tableColumn id="2" xr3:uid="{EEF441FC-DDA6-45C7-A280-9CB718274079}" name="اللبناني" dataDxfId="175"/>
    <tableColumn id="3" xr3:uid="{E270EF46-A5E5-44E7-9047-2B4CFFE85204}" name="الدولار" dataDxfId="174"/>
    <tableColumn id="4" xr3:uid="{4C37029E-657F-4A6E-BC5A-6FA04477198A}" name="مبيع $">
      <calculatedColumnFormula>'14-09'!$K22+('14-09'!$J22/90)</calculatedColumnFormula>
    </tableColumn>
  </tableColumns>
  <tableStyleInfo name="13-04-style" showFirstColumn="1" showLastColumn="1" showRowStripes="1" showColumnStripes="0"/>
</table>
</file>

<file path=xl/tables/table1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4" xr:uid="{93D3AD65-B725-4341-8319-CA42A3CD7458}" name="Table_12141516171819202122232425262728293031323334353637383940414243444546474849515253555657585960616263646566676869707172737475767778798081828384858687888990919293949596979899100101102103104105106107108109110111112113114115116117118119120121122123124145" displayName="Table_12141516171819202122232425262728293031323334353637383940414243444546474849515253555657585960616263646566676869707172737475767778798081828384858687888990919293949596979899100101102103104105106107108109110111112113114115116117118119120121122123124145" ref="I21:L141">
  <tableColumns count="4">
    <tableColumn id="1" xr3:uid="{DA7881E9-F1E5-47BB-BFC0-7969B4BC68AC}" name="البيان"/>
    <tableColumn id="2" xr3:uid="{684ACEDE-ED31-498F-B07C-CF4189826234}" name="اللبناني" dataDxfId="173"/>
    <tableColumn id="3" xr3:uid="{E530D73A-9C86-4DFD-A572-0A7A3E7F257B}" name="الدولار" dataDxfId="172"/>
    <tableColumn id="4" xr3:uid="{FB9CACAC-38D8-4003-9245-C830DB3DC26E}" name="مبيع $">
      <calculatedColumnFormula>'15-09'!$K22+('15-09'!$J22/90)</calculatedColumnFormula>
    </tableColumn>
  </tableColumns>
  <tableStyleInfo name="13-04-style" showFirstColumn="1" showLastColumn="1" showRowStripes="1" showColumnStripes="0"/>
</table>
</file>

<file path=xl/tables/table1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5" xr:uid="{F8CA03D5-BCD6-4A4C-ACA4-253AB7E49E06}" name="Table_12141516171819202122232425262728293031323334353637383940414243444546474849515253555657585960616263646566676869707172737475767778798081828384858687888990919293949596979899100101102103104105106107108109110111112113114115116117118119120121122123124146" displayName="Table_12141516171819202122232425262728293031323334353637383940414243444546474849515253555657585960616263646566676869707172737475767778798081828384858687888990919293949596979899100101102103104105106107108109110111112113114115116117118119120121122123124146" ref="I21:L169">
  <tableColumns count="4">
    <tableColumn id="1" xr3:uid="{C5C353EE-6BAB-4A7F-B870-BEB5512E4421}" name="البيان"/>
    <tableColumn id="2" xr3:uid="{BEB42637-E216-4252-8C3D-F34C861E2EDD}" name="اللبناني" dataDxfId="171"/>
    <tableColumn id="3" xr3:uid="{8C7D300C-DA5B-45A5-A7B0-618075ADABE7}" name="الدولار" dataDxfId="170"/>
    <tableColumn id="4" xr3:uid="{9D5F2D13-027E-47EE-AE82-9B12C08F3C53}" name="مبيع $">
      <calculatedColumnFormula>'16-09'!$K22+('16-09'!$J22/90)</calculatedColumnFormula>
    </tableColumn>
  </tableColumns>
  <tableStyleInfo name="13-04-style" showFirstColumn="1" showLastColumn="1" showRowStripes="1" showColumnStripes="0"/>
</table>
</file>

<file path=xl/tables/table1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6" xr:uid="{6F596117-2F2C-4FAF-9E41-7EAB8E7598E6}" name="Table_12141516171819202122232425262728293031323334353637383940414243444546474849515253555657585960616263646566676869707172737475767778798081828384858687888990919293949596979899100101102103104105106107108109110111112113114115116117118119120121122123124147" displayName="Table_12141516171819202122232425262728293031323334353637383940414243444546474849515253555657585960616263646566676869707172737475767778798081828384858687888990919293949596979899100101102103104105106107108109110111112113114115116117118119120121122123124147" ref="I21:L148">
  <tableColumns count="4">
    <tableColumn id="1" xr3:uid="{E8AC5BCA-B61D-4981-BDC4-76C7BCEC3E63}" name="البيان"/>
    <tableColumn id="2" xr3:uid="{C05BBD6A-BEE8-4EE3-9406-6FE9A84E0ED7}" name="اللبناني" dataDxfId="169"/>
    <tableColumn id="3" xr3:uid="{63881746-5B54-4398-AFCF-2A58DE2881E5}" name="الدولار" dataDxfId="168"/>
    <tableColumn id="4" xr3:uid="{6E1894AA-940A-4CDF-BA21-1A91763B8868}" name="مبيع $">
      <calculatedColumnFormula>'17-09'!$K22+('17-09'!$J22/90)</calculatedColumnFormula>
    </tableColumn>
  </tableColumns>
  <tableStyleInfo name="13-04-style" showFirstColumn="1" showLastColumn="1" showRowStripes="1" showColumnStripes="0"/>
</table>
</file>

<file path=xl/tables/table1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7" xr:uid="{520CB4F1-59FE-4ECE-83C7-A3C6FD87669A}" name="Table_12141516171819202122232425262728293031323334353637383940414243444546474849515253555657585960616263646566676869707172737475767778798081828384858687888990919293949596979899100101102103104105106107108109110111112113114115116117118119120121122123124148" displayName="Table_12141516171819202122232425262728293031323334353637383940414243444546474849515253555657585960616263646566676869707172737475767778798081828384858687888990919293949596979899100101102103104105106107108109110111112113114115116117118119120121122123124148" ref="I21:L144">
  <tableColumns count="4">
    <tableColumn id="1" xr3:uid="{A16C1467-E6D8-43BA-97BD-29006A5AE0CB}" name="البيان"/>
    <tableColumn id="2" xr3:uid="{4B65CE45-C182-40FA-9507-CFDC0F251FCB}" name="اللبناني" dataDxfId="167"/>
    <tableColumn id="3" xr3:uid="{1A22A56B-093E-4C6C-92A7-13F1032906F1}" name="الدولار" dataDxfId="166"/>
    <tableColumn id="4" xr3:uid="{993C8102-F627-45B1-AB59-6A563D06E03B}" name="مبيع $">
      <calculatedColumnFormula>'18-09'!$K22+('18-09'!$J22/90)</calculatedColumnFormula>
    </tableColumn>
  </tableColumns>
  <tableStyleInfo name="13-04-style" showFirstColumn="1" showLastColumn="1" showRowStripes="1" showColumnStripes="0"/>
</table>
</file>

<file path=xl/tables/table1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8" xr:uid="{498718BA-CC97-4398-8C42-013A59066483}" name="Table_12141516171819202122232425262728293031323334353637383940414243444546474849515253555657585960616263646566676869707172737475767778798081828384858687888990919293949596979899100101102103104105106107108109110111112113114115116117118119120121122123124149" displayName="Table_12141516171819202122232425262728293031323334353637383940414243444546474849515253555657585960616263646566676869707172737475767778798081828384858687888990919293949596979899100101102103104105106107108109110111112113114115116117118119120121122123124149" ref="I21:L131">
  <tableColumns count="4">
    <tableColumn id="1" xr3:uid="{6D6EF054-E928-4CB7-9C97-736FD1F45F4A}" name="البيان"/>
    <tableColumn id="2" xr3:uid="{67BDEE2B-E5D2-4D22-99FF-16E25CB3294F}" name="اللبناني" dataDxfId="165"/>
    <tableColumn id="3" xr3:uid="{A683A429-E176-4FC9-A77C-C3B554027C06}" name="الدولار" dataDxfId="164"/>
    <tableColumn id="4" xr3:uid="{A097934A-254F-4CE9-A2DB-A8C18E8BA8DE}" name="مبيع $">
      <calculatedColumnFormula>'19-09'!$K22+('19-09'!$J22/90)</calculatedColumnFormula>
    </tableColumn>
  </tableColumns>
  <tableStyleInfo name="13-04-style" showFirstColumn="1" showLastColumn="1" showRowStripes="1" showColumnStripes="0"/>
</table>
</file>

<file path=xl/tables/table1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9" xr:uid="{F02B751E-40A8-42B0-A4C5-88F00F02DEF5}" name="Table_12141516171819202122232425262728293031323334353637383940414243444546474849515253555657585960616263646566676869707172737475767778798081828384858687888990919293949596979899100101102103104105106107108109110111112113114115116117118119120121122123124150" displayName="Table_12141516171819202122232425262728293031323334353637383940414243444546474849515253555657585960616263646566676869707172737475767778798081828384858687888990919293949596979899100101102103104105106107108109110111112113114115116117118119120121122123124150" ref="I21:L133">
  <tableColumns count="4">
    <tableColumn id="1" xr3:uid="{A17E684B-1615-4FBD-B23B-C79A35E35DD2}" name="البيان"/>
    <tableColumn id="2" xr3:uid="{51C2C53C-EC5C-48B2-83E2-4314A02E01CC}" name="اللبناني" dataDxfId="163"/>
    <tableColumn id="3" xr3:uid="{611FAFCD-5D92-4385-93F8-B1D3AAD1F9C6}" name="الدولار" dataDxfId="162"/>
    <tableColumn id="4" xr3:uid="{FF38EAB4-5CB8-4666-8DDE-3D2BC061D123}" name="مبيع $">
      <calculatedColumnFormula>'21-09'!$K22+('21-09'!$J22/90)</calculatedColumnFormula>
    </tableColumn>
  </tableColumns>
  <tableStyleInfo name="13-04-style" showFirstColumn="1" showLastColumn="1" showRowStripes="1" showColumnStripes="0"/>
</table>
</file>

<file path=xl/tables/table1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0" xr:uid="{5B92344D-C7F9-4469-B314-5C54F2A61268}" name="Table_12141516171819202122232425262728293031323334353637383940414243444546474849515253555657585960616263646566676869707172737475767778798081828384858687888990919293949596979899100101102103104105106107108109110111112113114115116117118119120121122123124151" displayName="Table_12141516171819202122232425262728293031323334353637383940414243444546474849515253555657585960616263646566676869707172737475767778798081828384858687888990919293949596979899100101102103104105106107108109110111112113114115116117118119120121122123124151" ref="I21:L128">
  <tableColumns count="4">
    <tableColumn id="1" xr3:uid="{7B4713D0-C8C1-4A69-8C61-0043EEF5EC9D}" name="البيان"/>
    <tableColumn id="2" xr3:uid="{D56055F0-1B09-4F76-90C8-1269E60CC62B}" name="اللبناني" dataDxfId="161"/>
    <tableColumn id="3" xr3:uid="{8BBA004B-BA2D-433E-ACB7-E08A3965B481}" name="الدولار" dataDxfId="160"/>
    <tableColumn id="4" xr3:uid="{6AB333FF-BBBC-4DCE-A145-91ACE8BCF804}" name="مبيع $">
      <calculatedColumnFormula>'22-09'!$K22+('22-09'!$J22/90)</calculatedColumnFormula>
    </tableColumn>
  </tableColumns>
  <tableStyleInfo name="13-04-style" showFirstColumn="1" showLastColumn="1" showRowStripes="1" showColumnStripes="0"/>
</table>
</file>

<file path=xl/tables/table1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1" xr:uid="{CFBEE203-9141-43F4-B988-C7D20235AE06}" name="Table_12141516171819202122232425262728293031323334353637383940414243444546474849515253555657585960616263646566676869707172737475767778798081828384858687888990919293949596979899100101102103104105106107108109110111112113114115116117118119120121122123124152" displayName="Table_12141516171819202122232425262728293031323334353637383940414243444546474849515253555657585960616263646566676869707172737475767778798081828384858687888990919293949596979899100101102103104105106107108109110111112113114115116117118119120121122123124152" ref="I21:L129">
  <tableColumns count="4">
    <tableColumn id="1" xr3:uid="{B015CA5D-0F96-4D96-9E3E-05DE93A64B0A}" name="البيان"/>
    <tableColumn id="2" xr3:uid="{2CF7555E-4505-4BA2-9790-30FCAC8F00D6}" name="اللبناني" dataDxfId="159"/>
    <tableColumn id="3" xr3:uid="{4805F30F-C7EB-44E0-9A7B-E6474531C36E}" name="الدولار" dataDxfId="158"/>
    <tableColumn id="4" xr3:uid="{B30506C7-E2C2-4483-915A-8561802DA309}" name="مبيع $">
      <calculatedColumnFormula>'23-09'!$K22+('23-09'!$J22/90)</calculatedColumnFormula>
    </tableColumn>
  </tableColumns>
  <tableStyleInfo name="13-04-style" showFirstColumn="1" showLastColumn="1" showRowStripes="1" showColumnStripes="0"/>
</table>
</file>

<file path=xl/tables/table1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2" xr:uid="{D49AAD4D-B88D-47F9-B7E9-44E63C33C6A4}" name="Table_12141516171819202122232425262728293031323334353637383940414243444546474849515253555657585960616263646566676869707172737475767778798081828384858687888990919293949596979899100101102103104105106107108109110111112113114115116117118119120121122123124153" displayName="Table_12141516171819202122232425262728293031323334353637383940414243444546474849515253555657585960616263646566676869707172737475767778798081828384858687888990919293949596979899100101102103104105106107108109110111112113114115116117118119120121122123124153" ref="I21:L146">
  <tableColumns count="4">
    <tableColumn id="1" xr3:uid="{9E6AEB11-AAE7-4E0C-B79B-10ACBF84B5EF}" name="البيان"/>
    <tableColumn id="2" xr3:uid="{50B500A0-6576-48C2-9669-B0D2EC3553BD}" name="اللبناني" dataDxfId="157"/>
    <tableColumn id="3" xr3:uid="{D37C36DE-94F3-4F4B-8A4F-0451EBF618A5}" name="الدولار" dataDxfId="156"/>
    <tableColumn id="4" xr3:uid="{78628123-95C1-403D-8E33-CBD7B9A4AFAA}" name="مبيع $">
      <calculatedColumnFormula>'24-09'!$K22+('24-09'!$J22/90)</calculatedColumnFormula>
    </tableColumn>
  </tableColumns>
  <tableStyleInfo name="13-04-style" showFirstColumn="1" showLastColumn="1" showRowStripes="1" showColumnStripes="0"/>
</table>
</file>

<file path=xl/tables/table1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3" xr:uid="{58B0411E-382E-4338-88F6-1AFB708F7020}" name="Table_12141516171819202122232425262728293031323334353637383940414243444546474849515253555657585960616263646566676869707172737475767778798081828384858687888990919293949596979899100101102103104105106107108109110111112113114115116117118119120121122123124154" displayName="Table_12141516171819202122232425262728293031323334353637383940414243444546474849515253555657585960616263646566676869707172737475767778798081828384858687888990919293949596979899100101102103104105106107108109110111112113114115116117118119120121122123124154" ref="I21:L139">
  <tableColumns count="4">
    <tableColumn id="1" xr3:uid="{DE50ADAE-D825-472F-BE61-C5CF38F4BD5A}" name="البيان"/>
    <tableColumn id="2" xr3:uid="{0FC5E588-C20C-41AD-BE8E-25B18D158FB1}" name="اللبناني" dataDxfId="155"/>
    <tableColumn id="3" xr3:uid="{22883220-8150-4FEA-9514-C5A22D0C6B27}" name="الدولار" dataDxfId="154"/>
    <tableColumn id="4" xr3:uid="{7BAA3C6E-20CE-4247-91B3-7C7643AE83FF}" name="مبيع $">
      <calculatedColumnFormula>'25-09'!$K22+('25-09'!$J22/90)</calculatedColumnFormula>
    </tableColumn>
  </tableColumns>
  <tableStyleInfo name="13-04-style" showFirstColumn="1" showLastColumn="1" showRowStripes="1" showColumnStripes="0"/>
</table>
</file>

<file path=xl/tables/table1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4" xr:uid="{31D02B98-8164-4379-A5D9-C301570D2118}" name="Table_12141516171819202122232425262728293031323334353637383940414243444546474849515253555657585960616263646566676869707172737475767778798081828384858687888990919293949596979899100101102103104105106107108109110111112113114115116117118119120121122123124155" displayName="Table_12141516171819202122232425262728293031323334353637383940414243444546474849515253555657585960616263646566676869707172737475767778798081828384858687888990919293949596979899100101102103104105106107108109110111112113114115116117118119120121122123124155" ref="I21:L179">
  <tableColumns count="4">
    <tableColumn id="1" xr3:uid="{E5C55830-A0FE-4565-AB41-D6C3DB514F6E}" name="البيان"/>
    <tableColumn id="2" xr3:uid="{71CCF864-1BBF-4564-A033-1876C536AB5C}" name="اللبناني" dataDxfId="153"/>
    <tableColumn id="3" xr3:uid="{06C151EA-2607-40F5-9E5B-C186BFC77875}" name="الدولار" dataDxfId="152"/>
    <tableColumn id="4" xr3:uid="{F56D9528-B293-43A7-93BF-4E5ADD30E6A3}" name="مبيع $">
      <calculatedColumnFormula>'26-09'!$K22+('26-09'!$J22/90)</calculatedColumnFormula>
    </tableColumn>
  </tableColumns>
  <tableStyleInfo name="13-04-style" showFirstColumn="1" showLastColumn="1" showRowStripes="1" showColumnStripes="0"/>
</table>
</file>

<file path=xl/tables/table1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5" xr:uid="{934F73D8-5C4D-48D6-8A11-1D5591BDD3A6}" name="Table_12141516171819202122232425262728293031323334353637383940414243444546474849515253555657585960616263646566676869707172737475767778798081828384858687888990919293949596979899100101102103104105106107108109110111112113114115116117118119120121122123124156" displayName="Table_12141516171819202122232425262728293031323334353637383940414243444546474849515253555657585960616263646566676869707172737475767778798081828384858687888990919293949596979899100101102103104105106107108109110111112113114115116117118119120121122123124156" ref="I21:L139">
  <tableColumns count="4">
    <tableColumn id="1" xr3:uid="{DFDFFC9A-052B-4C30-8138-AABDE2012101}" name="البيان"/>
    <tableColumn id="2" xr3:uid="{5229761E-89CF-482F-A1EB-63C0DD148266}" name="اللبناني" dataDxfId="151"/>
    <tableColumn id="3" xr3:uid="{83846555-B31A-494E-A9BF-6FBF92818523}" name="الدولار" dataDxfId="150"/>
    <tableColumn id="4" xr3:uid="{2560A720-AF13-4322-982E-2DD7D9281CB0}" name="مبيع $">
      <calculatedColumnFormula>'28-09'!$K22+('28-09'!$J22/90)</calculatedColumnFormula>
    </tableColumn>
  </tableColumns>
  <tableStyleInfo name="13-04-style" showFirstColumn="1" showLastColumn="1" showRowStripes="1" showColumnStripes="0"/>
</table>
</file>

<file path=xl/tables/table1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6" xr:uid="{CE0F622F-B285-4DA8-B34C-ADCE9239739D}" name="Table_12141516171819202122232425262728293031323334353637383940414243444546474849515253555657585960616263646566676869707172737475767778798081828384858687888990919293949596979899100101102103104105106107108109110111112113114115116117118119120121122123124157" displayName="Table_12141516171819202122232425262728293031323334353637383940414243444546474849515253555657585960616263646566676869707172737475767778798081828384858687888990919293949596979899100101102103104105106107108109110111112113114115116117118119120121122123124157" ref="I21:L132">
  <tableColumns count="4">
    <tableColumn id="1" xr3:uid="{E9790E4D-0AFD-4FEA-85E6-7F39EDBF3630}" name="البيان"/>
    <tableColumn id="2" xr3:uid="{358BCFC3-D8EF-40CA-96CA-C06889C1A64A}" name="اللبناني" dataDxfId="149"/>
    <tableColumn id="3" xr3:uid="{304AF0A7-82EB-459B-8547-4DEA5837B9D2}" name="الدولار" dataDxfId="148"/>
    <tableColumn id="4" xr3:uid="{1C9D2474-462A-4FEA-BEC3-19124E887BF9}" name="مبيع $">
      <calculatedColumnFormula>'29-09'!$K22+('29-09'!$J22/90)</calculatedColumnFormula>
    </tableColumn>
  </tableColumns>
  <tableStyleInfo name="13-04-style" showFirstColumn="1" showLastColumn="1" showRowStripes="1" showColumnStripes="0"/>
</table>
</file>

<file path=xl/tables/table1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7" xr:uid="{905E2571-062F-4AA6-AC22-72C307A82AEC}" name="Table_12141516171819202122232425262728293031323334353637383940414243444546474849515253555657585960616263646566676869707172737475767778798081828384858687888990919293949596979899100101102103104105106107108109110111112113114115116117118119120121122123124158" displayName="Table_12141516171819202122232425262728293031323334353637383940414243444546474849515253555657585960616263646566676869707172737475767778798081828384858687888990919293949596979899100101102103104105106107108109110111112113114115116117118119120121122123124158" ref="I21:L146">
  <tableColumns count="4">
    <tableColumn id="1" xr3:uid="{EEEAACEC-9EF2-417E-96BC-2216E397C467}" name="البيان"/>
    <tableColumn id="2" xr3:uid="{3CB5EBB5-CA38-4616-99EF-8789A8D84C18}" name="اللبناني" dataDxfId="147"/>
    <tableColumn id="3" xr3:uid="{019AA6E9-5BE7-42E1-9E42-E298B0D5CF4C}" name="الدولار" dataDxfId="146"/>
    <tableColumn id="4" xr3:uid="{4339AB70-5D01-45D8-BAC0-12C5FA130E40}" name="مبيع $">
      <calculatedColumnFormula>'30-09'!$K22+('30-09'!$J22/90)</calculatedColumnFormula>
    </tableColumn>
  </tableColumns>
  <tableStyleInfo name="13-04-style" showFirstColumn="1" showLastColumn="1" showRowStripes="1" showColumnStripes="0"/>
</table>
</file>

<file path=xl/tables/table1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8" xr:uid="{81F0A004-95DC-4FB0-92CE-617C3631AD4D}" name="Table_12141516171819202122232425262728293031323334353637383940414243444546474849515253555657585960616263646566676869707172737475767778798081828384858687888990919293949596979899100101102103104105106107108109110111112113114115116117118119120121122123124159" displayName="Table_12141516171819202122232425262728293031323334353637383940414243444546474849515253555657585960616263646566676869707172737475767778798081828384858687888990919293949596979899100101102103104105106107108109110111112113114115116117118119120121122123124159" ref="I21:L143">
  <tableColumns count="4">
    <tableColumn id="1" xr3:uid="{4C04B322-BB19-403E-9338-C9C4E0190666}" name="البيان"/>
    <tableColumn id="2" xr3:uid="{F995C8D4-219A-4574-92BD-DA7242446DB8}" name="اللبناني" dataDxfId="145"/>
    <tableColumn id="3" xr3:uid="{65999B3D-F7F3-4138-B3A1-A1CD56CD7F4C}" name="الدولار" dataDxfId="144"/>
    <tableColumn id="4" xr3:uid="{4CC37D6E-1A90-4A0F-8B90-9E952ED89C7C}" name="مبيع $">
      <calculatedColumnFormula>'01-10'!$K22+('01-10'!$J22/90)</calculatedColumnFormula>
    </tableColumn>
  </tableColumns>
  <tableStyleInfo name="13-04-style" showFirstColumn="1" showLastColumn="1" showRowStripes="1" showColumnStripes="0"/>
</table>
</file>

<file path=xl/tables/table1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9" xr:uid="{57C2F1F2-DFB3-490A-85C4-E6884C5D4F33}" name="Table_12141516171819202122232425262728293031323334353637383940414243444546474849515253555657585960616263646566676869707172737475767778798081828384858687888990919293949596979899100101102103104105106107108109110111112113114115116117118119120121122123124160" displayName="Table_12141516171819202122232425262728293031323334353637383940414243444546474849515253555657585960616263646566676869707172737475767778798081828384858687888990919293949596979899100101102103104105106107108109110111112113114115116117118119120121122123124160" ref="I21:L151">
  <tableColumns count="4">
    <tableColumn id="1" xr3:uid="{FC8889F4-2808-45AF-8D9C-8F027570DE60}" name="البيان"/>
    <tableColumn id="2" xr3:uid="{03817F7D-4B77-4DCF-9C5F-78ADD0A09679}" name="اللبناني" dataDxfId="143"/>
    <tableColumn id="3" xr3:uid="{B988D2B2-F1DE-4ABE-B2E7-437633D8FF14}" name="الدولار" dataDxfId="142"/>
    <tableColumn id="4" xr3:uid="{8E5D4770-A557-45AE-B532-89DFCC5B5BF2}" name="مبيع $">
      <calculatedColumnFormula>'02-10'!$K22+('02-10'!$J22/90)</calculatedColumnFormula>
    </tableColumn>
  </tableColumns>
  <tableStyleInfo name="13-04-style" showFirstColumn="1" showLastColumn="1" showRowStripes="1" showColumnStripes="0"/>
</table>
</file>

<file path=xl/tables/table1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0" xr:uid="{D20B9A4A-1C58-4F6D-8F99-F5BE59850E4B}" name="Table_12141516171819202122232425262728293031323334353637383940414243444546474849515253555657585960616263646566676869707172737475767778798081828384858687888990919293949596979899100101102103104105106107108109110111112113114115116117118119120121122123124161" displayName="Table_12141516171819202122232425262728293031323334353637383940414243444546474849515253555657585960616263646566676869707172737475767778798081828384858687888990919293949596979899100101102103104105106107108109110111112113114115116117118119120121122123124161" ref="I21:L162">
  <tableColumns count="4">
    <tableColumn id="1" xr3:uid="{D5285E7F-E5A1-40E7-8CCB-8F93DA42C21C}" name="البيان"/>
    <tableColumn id="2" xr3:uid="{F6076E04-0917-4E0B-9EF1-732846D710D6}" name="اللبناني" dataDxfId="141"/>
    <tableColumn id="3" xr3:uid="{16DE8318-CF4D-455E-88D9-0FC6207CDB34}" name="الدولار" dataDxfId="140"/>
    <tableColumn id="4" xr3:uid="{6E827275-E6D0-44E6-B252-600ACD2D4769}" name="مبيع $">
      <calculatedColumnFormula>'03-10'!$K22+('03-10'!$J22/90)</calculatedColumnFormula>
    </tableColumn>
  </tableColumns>
  <tableStyleInfo name="13-04-style" showFirstColumn="1" showLastColumn="1" showRowStripes="1" showColumnStripes="0"/>
</table>
</file>

<file path=xl/tables/table1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1" xr:uid="{3C3537F8-5B10-44AA-971C-D999E072AE29}" name="Table_12141516171819202122232425262728293031323334353637383940414243444546474849515253555657585960616263646566676869707172737475767778798081828384858687888990919293949596979899100101102103104105106107108109110111112113114115116117118119120121122123124162" displayName="Table_12141516171819202122232425262728293031323334353637383940414243444546474849515253555657585960616263646566676869707172737475767778798081828384858687888990919293949596979899100101102103104105106107108109110111112113114115116117118119120121122123124162" ref="I21:L151">
  <tableColumns count="4">
    <tableColumn id="1" xr3:uid="{AFA2D24C-BE82-4D66-AAB6-07577E8AE2DA}" name="البيان" dataDxfId="139"/>
    <tableColumn id="2" xr3:uid="{B9293574-34AE-473F-ABAD-CD71995428C2}" name="اللبناني" dataDxfId="138"/>
    <tableColumn id="3" xr3:uid="{2235165E-0A13-4956-AC5C-15D68661B33C}" name="الدولار" dataDxfId="137"/>
    <tableColumn id="4" xr3:uid="{E2AC1956-6FB8-43AE-8D9C-335E3277D41E}" name="مبيع $" dataDxfId="136">
      <calculatedColumnFormula>'05-10'!$K22+('05-10'!$J22/90)</calculatedColumnFormula>
    </tableColumn>
  </tableColumns>
  <tableStyleInfo name="13-04-style" showFirstColumn="1" showLastColumn="1" showRowStripes="1" showColumnStripes="0"/>
</table>
</file>

<file path=xl/tables/table1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2" xr:uid="{B6544B37-0EC1-4F1A-98D6-F905A2BA6EE6}" name="Table_12141516171819202122232425262728293031323334353637383940414243444546474849515253555657585960616263646566676869707172737475767778798081828384858687888990919293949596979899100101102103104105106107108109110111112113114115116117118119120121122123124163" displayName="Table_12141516171819202122232425262728293031323334353637383940414243444546474849515253555657585960616263646566676869707172737475767778798081828384858687888990919293949596979899100101102103104105106107108109110111112113114115116117118119120121122123124163" ref="I21:L165" headerRowDxfId="2">
  <tableColumns count="4">
    <tableColumn id="1" xr3:uid="{0676A393-7F44-4748-891D-5B959F155849}" name="البيان" dataDxfId="213"/>
    <tableColumn id="2" xr3:uid="{5D677BBE-18CD-4343-AD34-A958F7B717C0}" name="اللبناني" dataDxfId="212"/>
    <tableColumn id="3" xr3:uid="{413B0819-708F-4B48-ABD6-245EAF9C914A}" name="الدولار" dataDxfId="211"/>
    <tableColumn id="4" xr3:uid="{D9127794-8DAD-4383-B613-495E0912836D}" name="مبيع $" dataDxfId="210">
      <calculatedColumnFormula>'06-10'!$K22+('06-10'!$J22/90)</calculatedColumnFormula>
    </tableColumn>
  </tableColumns>
  <tableStyleInfo name="13-04-style" showFirstColumn="1" showLastColumn="1" showRowStripes="1" showColumnStripes="0"/>
</table>
</file>

<file path=xl/tables/table1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3" xr:uid="{7D30B9F9-DBA5-4D74-8C58-045349D9F15C}" name="Table_12141516171819202122232425262728293031323334353637383940414243444546474849515253555657585960616263646566676869707172737475767778798081828384858687888990919293949596979899100101102103104105106107108109110111112113114115116117118119120121122123124164" displayName="Table_12141516171819202122232425262728293031323334353637383940414243444546474849515253555657585960616263646566676869707172737475767778798081828384858687888990919293949596979899100101102103104105106107108109110111112113114115116117118119120121122123124164" ref="I21:L361" headerRowDxfId="1">
  <tableColumns count="4">
    <tableColumn id="1" xr3:uid="{7A55EB70-667A-43CE-A571-DE16221D979A}" name="البيان" dataDxfId="135"/>
    <tableColumn id="2" xr3:uid="{77668002-23A5-45FC-BAF2-4554FDD5A99F}" name="اللبناني" dataDxfId="134"/>
    <tableColumn id="3" xr3:uid="{F96A2249-D94A-4279-9D2D-60689605646E}" name="الدولار" dataDxfId="133"/>
    <tableColumn id="4" xr3:uid="{FA28972A-A89B-4B64-B854-47E45364B1D5}" name="مبيع $" dataDxfId="132">
      <calculatedColumnFormula>'07-10'!$K22+('07-10'!$J22/90)</calculatedColumnFormula>
    </tableColumn>
  </tableColumns>
  <tableStyleInfo name="13-04-style" showFirstColumn="1" showLastColumn="1" showRowStripes="1" showColumnStripes="0"/>
</table>
</file>

<file path=xl/tables/table1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4" xr:uid="{E33B0CC8-75BD-4873-9B82-848A579C9F70}" name="Table_12141516171819202122232425262728293031323334353637383940414243444546474849515253555657585960616263646566676869707172737475767778798081828384858687888990919293949596979899100101102103104105106107108109110111112113114115116117118119120121122123124165" displayName="Table_12141516171819202122232425262728293031323334353637383940414243444546474849515253555657585960616263646566676869707172737475767778798081828384858687888990919293949596979899100101102103104105106107108109110111112113114115116117118119120121122123124165" ref="I21:L361" headerRowDxfId="0">
  <tableColumns count="4">
    <tableColumn id="1" xr3:uid="{9392A9F1-B312-4E74-B77C-A69E2C3CB03E}" name="البيان" dataDxfId="124"/>
    <tableColumn id="2" xr3:uid="{2FB22C74-0307-4908-83D1-35AEC98F3EA9}" name="اللبناني" dataDxfId="123"/>
    <tableColumn id="3" xr3:uid="{65F40AFC-1F1E-46FB-90D9-70701EE5FAE3}" name="الدولار" dataDxfId="122"/>
    <tableColumn id="4" xr3:uid="{11A3ADAB-4B90-40DE-BE77-9897FDABDE64}" name="مبيع $" dataDxfId="121">
      <calculatedColumnFormula>'08-10'!$K22+('08-10'!$J22/90)</calculatedColumnFormula>
    </tableColumn>
  </tableColumns>
  <tableStyleInfo name="13-04-style" showFirstColumn="1" showLastColumn="1" showRowStripes="1" showColumnStripes="0"/>
</table>
</file>

<file path=xl/tables/table1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131" tableBorderDxfId="130">
  <autoFilter ref="A2:H277" xr:uid="{BDD2714A-65D7-4F66-8003-265517571B12}"/>
  <tableColumns count="8">
    <tableColumn id="1" xr3:uid="{B784B09D-6AEC-4F7C-B5A9-023F1541070B}" name="التاريخ" dataDxfId="129"/>
    <tableColumn id="2" xr3:uid="{3931F703-C1A9-4A63-96F0-0FB2773E022B}" name="بيع" dataDxfId="128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127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126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125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3.xml"/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4.xml"/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5.xml"/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6.xml"/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7.xml"/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8.xml"/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9.xml"/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0.xml"/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1.xml"/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2.xml"/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3.xml"/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4.xml"/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5.xml"/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6.xml"/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7.xml"/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8.xml"/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9.xml"/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0.xml"/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1.xml"/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2.xml"/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3.xml"/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4.xml"/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5.xml"/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6.xml"/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7.xml"/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8.xml"/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9.xml"/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0.xml"/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1.xml"/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2.xml"/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3.xml"/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4.xml"/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5.xml"/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6.xml"/><Relationship Id="rId1" Type="http://schemas.openxmlformats.org/officeDocument/2006/relationships/printerSettings" Target="../printerSettings/printerSettings146.bin"/></Relationships>
</file>

<file path=xl/worksheets/_rels/sheet1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7.xml"/><Relationship Id="rId1" Type="http://schemas.openxmlformats.org/officeDocument/2006/relationships/printerSettings" Target="../printerSettings/printerSettings147.bin"/></Relationships>
</file>

<file path=xl/worksheets/_rels/sheet1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8.xml"/><Relationship Id="rId1" Type="http://schemas.openxmlformats.org/officeDocument/2006/relationships/printerSettings" Target="../printerSettings/printerSettings148.bin"/></Relationships>
</file>

<file path=xl/worksheets/_rels/sheet1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9.xml"/><Relationship Id="rId1" Type="http://schemas.openxmlformats.org/officeDocument/2006/relationships/printerSettings" Target="../printerSettings/printerSettings149.bin"/></Relationships>
</file>

<file path=xl/worksheets/_rels/sheet1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0.xml"/><Relationship Id="rId1" Type="http://schemas.openxmlformats.org/officeDocument/2006/relationships/printerSettings" Target="../printerSettings/printerSettings150.bin"/></Relationships>
</file>

<file path=xl/worksheets/_rels/sheet1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1.xml"/><Relationship Id="rId1" Type="http://schemas.openxmlformats.org/officeDocument/2006/relationships/printerSettings" Target="../printerSettings/printerSettings151.bin"/></Relationships>
</file>

<file path=xl/worksheets/_rels/sheet1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2.xml"/><Relationship Id="rId1" Type="http://schemas.openxmlformats.org/officeDocument/2006/relationships/printerSettings" Target="../printerSettings/printerSettings152.bin"/></Relationships>
</file>

<file path=xl/worksheets/_rels/sheet1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3.xml"/><Relationship Id="rId1" Type="http://schemas.openxmlformats.org/officeDocument/2006/relationships/printerSettings" Target="../printerSettings/printerSettings153.bin"/></Relationships>
</file>

<file path=xl/worksheets/_rels/sheet1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4.xml"/><Relationship Id="rId1" Type="http://schemas.openxmlformats.org/officeDocument/2006/relationships/printerSettings" Target="../printerSettings/printerSettings154.bin"/></Relationships>
</file>

<file path=xl/worksheets/_rels/sheet1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5.xml"/><Relationship Id="rId1" Type="http://schemas.openxmlformats.org/officeDocument/2006/relationships/printerSettings" Target="../printerSettings/printerSettings155.bin"/></Relationships>
</file>

<file path=xl/worksheets/_rels/sheet1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6.xml"/><Relationship Id="rId1" Type="http://schemas.openxmlformats.org/officeDocument/2006/relationships/printerSettings" Target="../printerSettings/printerSettings156.bin"/></Relationships>
</file>

<file path=xl/worksheets/_rels/sheet1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7.xml"/><Relationship Id="rId1" Type="http://schemas.openxmlformats.org/officeDocument/2006/relationships/printerSettings" Target="../printerSettings/printerSettings157.bin"/></Relationships>
</file>

<file path=xl/worksheets/_rels/sheet1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8.xml"/><Relationship Id="rId1" Type="http://schemas.openxmlformats.org/officeDocument/2006/relationships/printerSettings" Target="../printerSettings/printerSettings158.bin"/></Relationships>
</file>

<file path=xl/worksheets/_rels/sheet1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9.xml"/><Relationship Id="rId1" Type="http://schemas.openxmlformats.org/officeDocument/2006/relationships/printerSettings" Target="../printerSettings/printerSettings159.bin"/></Relationships>
</file>

<file path=xl/worksheets/_rels/sheet1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0.xml"/><Relationship Id="rId1" Type="http://schemas.openxmlformats.org/officeDocument/2006/relationships/printerSettings" Target="../printerSettings/printerSettings160.bin"/></Relationships>
</file>

<file path=xl/worksheets/_rels/sheet1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1.xml"/><Relationship Id="rId1" Type="http://schemas.openxmlformats.org/officeDocument/2006/relationships/printerSettings" Target="../printerSettings/printerSettings161.bin"/></Relationships>
</file>

<file path=xl/worksheets/_rels/sheet1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2.xml"/><Relationship Id="rId1" Type="http://schemas.openxmlformats.org/officeDocument/2006/relationships/printerSettings" Target="../printerSettings/printerSettings162.bin"/></Relationships>
</file>

<file path=xl/worksheets/_rels/sheet1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3.xml"/><Relationship Id="rId1" Type="http://schemas.openxmlformats.org/officeDocument/2006/relationships/printerSettings" Target="../printerSettings/printerSettings163.bin"/></Relationships>
</file>

<file path=xl/worksheets/_rels/sheet1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4.xml"/><Relationship Id="rId1" Type="http://schemas.openxmlformats.org/officeDocument/2006/relationships/printerSettings" Target="../printerSettings/printerSettings16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workbookViewId="0">
      <selection activeCell="H2" sqref="H2:L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57" t="s">
        <v>7</v>
      </c>
      <c r="B11" s="158"/>
      <c r="C11" s="158"/>
      <c r="D11" s="158"/>
      <c r="E11" s="158"/>
      <c r="F11" s="158"/>
      <c r="G11" s="1"/>
      <c r="H11" s="1"/>
      <c r="I11" s="2"/>
      <c r="J11" s="8"/>
      <c r="K11" s="9"/>
      <c r="L11" s="10">
        <f t="shared" si="1"/>
        <v>0</v>
      </c>
      <c r="M11" s="3"/>
      <c r="N11" s="157" t="s">
        <v>8</v>
      </c>
      <c r="O11" s="158"/>
      <c r="P11" s="158"/>
      <c r="Q11" s="158"/>
      <c r="R11" s="158"/>
      <c r="S11" s="158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159" t="s">
        <v>21</v>
      </c>
      <c r="R20" s="160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159" t="s">
        <v>23</v>
      </c>
      <c r="O21" s="160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40</v>
      </c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40</v>
      </c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57" t="s">
        <v>7</v>
      </c>
      <c r="B13" s="158"/>
      <c r="C13" s="158"/>
      <c r="D13" s="158"/>
      <c r="E13" s="158"/>
      <c r="F13" s="158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157" t="s">
        <v>8</v>
      </c>
      <c r="O13" s="158"/>
      <c r="P13" s="158"/>
      <c r="Q13" s="158"/>
      <c r="R13" s="158"/>
      <c r="S13" s="15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159" t="s">
        <v>21</v>
      </c>
      <c r="R22" s="160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159" t="s">
        <v>23</v>
      </c>
      <c r="O23" s="160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57" t="s">
        <v>7</v>
      </c>
      <c r="B13" s="158"/>
      <c r="C13" s="158"/>
      <c r="D13" s="158"/>
      <c r="E13" s="158"/>
      <c r="F13" s="158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157" t="s">
        <v>8</v>
      </c>
      <c r="O13" s="158"/>
      <c r="P13" s="158"/>
      <c r="Q13" s="158"/>
      <c r="R13" s="158"/>
      <c r="S13" s="15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159" t="s">
        <v>21</v>
      </c>
      <c r="R22" s="160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159" t="s">
        <v>23</v>
      </c>
      <c r="O23" s="160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57" t="s">
        <v>7</v>
      </c>
      <c r="B13" s="158"/>
      <c r="C13" s="158"/>
      <c r="D13" s="158"/>
      <c r="E13" s="158"/>
      <c r="F13" s="158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157" t="s">
        <v>8</v>
      </c>
      <c r="O13" s="158"/>
      <c r="P13" s="158"/>
      <c r="Q13" s="158"/>
      <c r="R13" s="158"/>
      <c r="S13" s="15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59" t="s">
        <v>21</v>
      </c>
      <c r="E22" s="160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159" t="s">
        <v>21</v>
      </c>
      <c r="R22" s="160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159" t="s">
        <v>23</v>
      </c>
      <c r="B23" s="160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159" t="s">
        <v>23</v>
      </c>
      <c r="O23" s="160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57" t="s">
        <v>7</v>
      </c>
      <c r="B13" s="158"/>
      <c r="C13" s="158"/>
      <c r="D13" s="158"/>
      <c r="E13" s="158"/>
      <c r="F13" s="158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157" t="s">
        <v>8</v>
      </c>
      <c r="O13" s="158"/>
      <c r="P13" s="158"/>
      <c r="Q13" s="158"/>
      <c r="R13" s="158"/>
      <c r="S13" s="15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59" t="s">
        <v>21</v>
      </c>
      <c r="E22" s="160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159" t="s">
        <v>21</v>
      </c>
      <c r="R22" s="160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59" t="s">
        <v>23</v>
      </c>
      <c r="B23" s="160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159" t="s">
        <v>23</v>
      </c>
      <c r="O23" s="160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157" t="s">
        <v>7</v>
      </c>
      <c r="B17" s="158"/>
      <c r="C17" s="158"/>
      <c r="D17" s="158"/>
      <c r="E17" s="158"/>
      <c r="F17" s="158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157" t="s">
        <v>8</v>
      </c>
      <c r="O17" s="158"/>
      <c r="P17" s="158"/>
      <c r="Q17" s="158"/>
      <c r="R17" s="158"/>
      <c r="S17" s="158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159" t="s">
        <v>21</v>
      </c>
      <c r="E26" s="160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159" t="s">
        <v>21</v>
      </c>
      <c r="R26" s="160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159" t="s">
        <v>23</v>
      </c>
      <c r="B27" s="160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159" t="s">
        <v>23</v>
      </c>
      <c r="O27" s="160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159" t="s">
        <v>21</v>
      </c>
      <c r="R29" s="160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159" t="s">
        <v>23</v>
      </c>
      <c r="O30" s="160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159" t="s">
        <v>21</v>
      </c>
      <c r="R29" s="160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159" t="s">
        <v>23</v>
      </c>
      <c r="O30" s="160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159" t="s">
        <v>21</v>
      </c>
      <c r="R29" s="160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159" t="s">
        <v>23</v>
      </c>
      <c r="O30" s="160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159" t="s">
        <v>21</v>
      </c>
      <c r="R29" s="160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159" t="s">
        <v>23</v>
      </c>
      <c r="O30" s="160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159" t="s">
        <v>21</v>
      </c>
      <c r="R29" s="160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159" t="s">
        <v>23</v>
      </c>
      <c r="O30" s="160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159" t="s">
        <v>21</v>
      </c>
      <c r="R29" s="160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159" t="s">
        <v>23</v>
      </c>
      <c r="O30" s="160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159" t="s">
        <v>21</v>
      </c>
      <c r="R29" s="160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159" t="s">
        <v>23</v>
      </c>
      <c r="O30" s="160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159" t="s">
        <v>21</v>
      </c>
      <c r="R29" s="160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159" t="s">
        <v>23</v>
      </c>
      <c r="O30" s="160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159" t="s">
        <v>21</v>
      </c>
      <c r="R29" s="160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159" t="s">
        <v>23</v>
      </c>
      <c r="O30" s="160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159" t="s">
        <v>21</v>
      </c>
      <c r="R29" s="160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159" t="s">
        <v>23</v>
      </c>
      <c r="O30" s="160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159" t="s">
        <v>21</v>
      </c>
      <c r="R29" s="160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159" t="s">
        <v>23</v>
      </c>
      <c r="O30" s="160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159" t="s">
        <v>21</v>
      </c>
      <c r="R29" s="160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159" t="s">
        <v>23</v>
      </c>
      <c r="O30" s="160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159" t="s">
        <v>21</v>
      </c>
      <c r="R29" s="160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159" t="s">
        <v>23</v>
      </c>
      <c r="O30" s="160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78" workbookViewId="0">
      <selection activeCell="I91" sqref="I9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159" t="s">
        <v>21</v>
      </c>
      <c r="R29" s="160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159" t="s">
        <v>23</v>
      </c>
      <c r="O30" s="160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159" t="s">
        <v>21</v>
      </c>
      <c r="R29" s="160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159" t="s">
        <v>23</v>
      </c>
      <c r="O30" s="160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159" t="s">
        <v>21</v>
      </c>
      <c r="R29" s="160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159" t="s">
        <v>23</v>
      </c>
      <c r="O30" s="160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159" t="s">
        <v>21</v>
      </c>
      <c r="R29" s="160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159" t="s">
        <v>23</v>
      </c>
      <c r="O30" s="160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159" t="s">
        <v>21</v>
      </c>
      <c r="R29" s="160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159" t="s">
        <v>23</v>
      </c>
      <c r="O30" s="160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159" t="s">
        <v>21</v>
      </c>
      <c r="R29" s="160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59" t="s">
        <v>23</v>
      </c>
      <c r="B30" s="160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159" t="s">
        <v>23</v>
      </c>
      <c r="O30" s="160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159" t="s">
        <v>21</v>
      </c>
      <c r="R29" s="160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159" t="s">
        <v>23</v>
      </c>
      <c r="O30" s="160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159" t="s">
        <v>21</v>
      </c>
      <c r="R29" s="160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159" t="s">
        <v>23</v>
      </c>
      <c r="O30" s="160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159" t="s">
        <v>21</v>
      </c>
      <c r="R29" s="160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159" t="s">
        <v>23</v>
      </c>
      <c r="O30" s="160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159" t="s">
        <v>21</v>
      </c>
      <c r="R29" s="160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159" t="s">
        <v>23</v>
      </c>
      <c r="O30" s="160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159" t="s">
        <v>21</v>
      </c>
      <c r="R29" s="160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159" t="s">
        <v>23</v>
      </c>
      <c r="O30" s="160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159" t="s">
        <v>21</v>
      </c>
      <c r="R29" s="160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59" t="s">
        <v>23</v>
      </c>
      <c r="B30" s="160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159" t="s">
        <v>23</v>
      </c>
      <c r="O30" s="160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159" t="s">
        <v>21</v>
      </c>
      <c r="R29" s="160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159" t="s">
        <v>23</v>
      </c>
      <c r="O30" s="160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159" t="s">
        <v>21</v>
      </c>
      <c r="R29" s="160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159" t="s">
        <v>23</v>
      </c>
      <c r="O30" s="160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159" t="s">
        <v>21</v>
      </c>
      <c r="R29" s="160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159" t="s">
        <v>23</v>
      </c>
      <c r="O30" s="160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159" t="s">
        <v>21</v>
      </c>
      <c r="R29" s="160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159" t="s">
        <v>23</v>
      </c>
      <c r="O30" s="160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159" t="s">
        <v>21</v>
      </c>
      <c r="R29" s="160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159" t="s">
        <v>23</v>
      </c>
      <c r="O30" s="160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159" t="s">
        <v>21</v>
      </c>
      <c r="R29" s="160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159" t="s">
        <v>23</v>
      </c>
      <c r="O30" s="160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159" t="s">
        <v>21</v>
      </c>
      <c r="R29" s="160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159" t="s">
        <v>23</v>
      </c>
      <c r="O30" s="160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159" t="s">
        <v>21</v>
      </c>
      <c r="R29" s="160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159" t="s">
        <v>23</v>
      </c>
      <c r="O30" s="160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159" t="s">
        <v>21</v>
      </c>
      <c r="R29" s="160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159" t="s">
        <v>23</v>
      </c>
      <c r="O30" s="160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159" t="s">
        <v>21</v>
      </c>
      <c r="R29" s="160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159" t="s">
        <v>23</v>
      </c>
      <c r="O30" s="160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I139" sqref="I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159" t="s">
        <v>21</v>
      </c>
      <c r="R29" s="160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159" t="s">
        <v>23</v>
      </c>
      <c r="O30" s="160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159" t="s">
        <v>21</v>
      </c>
      <c r="R29" s="160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159" t="s">
        <v>23</v>
      </c>
      <c r="O30" s="160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159" t="s">
        <v>21</v>
      </c>
      <c r="R29" s="160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159" t="s">
        <v>23</v>
      </c>
      <c r="O30" s="160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159" t="s">
        <v>21</v>
      </c>
      <c r="R29" s="160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59" t="s">
        <v>23</v>
      </c>
      <c r="B30" s="160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159" t="s">
        <v>23</v>
      </c>
      <c r="O30" s="160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159" t="s">
        <v>21</v>
      </c>
      <c r="R29" s="160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159" t="s">
        <v>23</v>
      </c>
      <c r="O30" s="160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159" t="s">
        <v>21</v>
      </c>
      <c r="R29" s="160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159" t="s">
        <v>23</v>
      </c>
      <c r="O30" s="160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159" t="s">
        <v>21</v>
      </c>
      <c r="R29" s="160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159" t="s">
        <v>23</v>
      </c>
      <c r="O30" s="160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159" t="s">
        <v>21</v>
      </c>
      <c r="R29" s="160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59" t="s">
        <v>23</v>
      </c>
      <c r="B30" s="160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159" t="s">
        <v>23</v>
      </c>
      <c r="O30" s="160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159" t="s">
        <v>21</v>
      </c>
      <c r="R29" s="160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159" t="s">
        <v>23</v>
      </c>
      <c r="O30" s="160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159" t="s">
        <v>21</v>
      </c>
      <c r="R29" s="160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159" t="s">
        <v>23</v>
      </c>
      <c r="O30" s="160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159" t="s">
        <v>21</v>
      </c>
      <c r="R29" s="160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159" t="s">
        <v>23</v>
      </c>
      <c r="O30" s="160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159" t="s">
        <v>21</v>
      </c>
      <c r="R29" s="160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159" t="s">
        <v>23</v>
      </c>
      <c r="O30" s="160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159" t="s">
        <v>21</v>
      </c>
      <c r="R29" s="160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159" t="s">
        <v>23</v>
      </c>
      <c r="O30" s="160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I117" sqref="I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159" t="s">
        <v>21</v>
      </c>
      <c r="R29" s="160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59" t="s">
        <v>23</v>
      </c>
      <c r="B30" s="160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159" t="s">
        <v>23</v>
      </c>
      <c r="O30" s="160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 codeName="Sheet58"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159" t="s">
        <v>21</v>
      </c>
      <c r="R29" s="160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159" t="s">
        <v>23</v>
      </c>
      <c r="O30" s="160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 codeName="Sheet59"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159" t="s">
        <v>21</v>
      </c>
      <c r="R29" s="160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159" t="s">
        <v>23</v>
      </c>
      <c r="O30" s="160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 codeName="Sheet60"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159" t="s">
        <v>21</v>
      </c>
      <c r="R29" s="160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159" t="s">
        <v>23</v>
      </c>
      <c r="O30" s="160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 codeName="Sheet61"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159" t="s">
        <v>21</v>
      </c>
      <c r="R29" s="160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159" t="s">
        <v>23</v>
      </c>
      <c r="O30" s="160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 codeName="Sheet62"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159" t="s">
        <v>21</v>
      </c>
      <c r="R29" s="160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159" t="s">
        <v>23</v>
      </c>
      <c r="O30" s="160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 codeName="Sheet63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159" t="s">
        <v>21</v>
      </c>
      <c r="R29" s="160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159" t="s">
        <v>23</v>
      </c>
      <c r="O30" s="160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 codeName="Sheet64"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159" t="s">
        <v>21</v>
      </c>
      <c r="R29" s="160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159" t="s">
        <v>23</v>
      </c>
      <c r="O30" s="160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 codeName="Sheet65"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159" t="s">
        <v>21</v>
      </c>
      <c r="R29" s="160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159" t="s">
        <v>23</v>
      </c>
      <c r="O30" s="160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 codeName="Sheet66"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159" t="s">
        <v>21</v>
      </c>
      <c r="R29" s="160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159" t="s">
        <v>23</v>
      </c>
      <c r="O30" s="160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 codeName="Sheet67"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159" t="s">
        <v>21</v>
      </c>
      <c r="R29" s="160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159" t="s">
        <v>23</v>
      </c>
      <c r="O30" s="160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 codeName="Sheet68"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159" t="s">
        <v>21</v>
      </c>
      <c r="R29" s="160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159" t="s">
        <v>23</v>
      </c>
      <c r="O30" s="160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 codeName="Sheet69"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159" t="s">
        <v>21</v>
      </c>
      <c r="R29" s="160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159" t="s">
        <v>23</v>
      </c>
      <c r="O30" s="160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 codeName="Sheet70"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159" t="s">
        <v>21</v>
      </c>
      <c r="R29" s="160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159" t="s">
        <v>23</v>
      </c>
      <c r="O30" s="160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 codeName="Sheet71"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159" t="s">
        <v>21</v>
      </c>
      <c r="R29" s="160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159" t="s">
        <v>23</v>
      </c>
      <c r="O30" s="160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 codeName="Sheet72">
    <pageSetUpPr fitToPage="1"/>
  </sheetPr>
  <dimension ref="A1:Z106"/>
  <sheetViews>
    <sheetView rightToLeft="1" topLeftCell="A14" workbookViewId="0">
      <selection activeCell="I27" sqref="I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159" t="s">
        <v>21</v>
      </c>
      <c r="R29" s="160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159" t="s">
        <v>23</v>
      </c>
      <c r="O30" s="160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 codeName="Sheet73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159" t="s">
        <v>21</v>
      </c>
      <c r="R29" s="160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159" t="s">
        <v>23</v>
      </c>
      <c r="O30" s="160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 codeName="Sheet74"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159" t="s">
        <v>21</v>
      </c>
      <c r="R29" s="160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159" t="s">
        <v>23</v>
      </c>
      <c r="O30" s="160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 codeName="Sheet75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159" t="s">
        <v>21</v>
      </c>
      <c r="R29" s="160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159" t="s">
        <v>23</v>
      </c>
      <c r="O30" s="160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 codeName="Sheet76"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159" t="s">
        <v>21</v>
      </c>
      <c r="R29" s="160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159" t="s">
        <v>23</v>
      </c>
      <c r="O30" s="160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 codeName="Sheet77"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159" t="s">
        <v>21</v>
      </c>
      <c r="R29" s="160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159" t="s">
        <v>23</v>
      </c>
      <c r="O30" s="160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 codeName="Sheet78"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159" t="s">
        <v>21</v>
      </c>
      <c r="R29" s="160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159" t="s">
        <v>23</v>
      </c>
      <c r="O30" s="160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 codeName="Sheet79"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159" t="s">
        <v>21</v>
      </c>
      <c r="R29" s="160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159" t="s">
        <v>23</v>
      </c>
      <c r="O30" s="160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 codeName="Sheet80"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159" t="s">
        <v>21</v>
      </c>
      <c r="R29" s="160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159" t="s">
        <v>23</v>
      </c>
      <c r="O30" s="160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 codeName="Sheet81"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159" t="s">
        <v>21</v>
      </c>
      <c r="R29" s="160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159" t="s">
        <v>23</v>
      </c>
      <c r="O30" s="160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 codeName="Sheet82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159" t="s">
        <v>21</v>
      </c>
      <c r="R29" s="160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159" t="s">
        <v>23</v>
      </c>
      <c r="O30" s="160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 codeName="Sheet83"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159" t="s">
        <v>21</v>
      </c>
      <c r="R29" s="160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159" t="s">
        <v>23</v>
      </c>
      <c r="O30" s="160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 codeName="Sheet84"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159" t="s">
        <v>21</v>
      </c>
      <c r="R29" s="160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159" t="s">
        <v>23</v>
      </c>
      <c r="O30" s="160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 codeName="Sheet85"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159" t="s">
        <v>21</v>
      </c>
      <c r="R29" s="160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59" t="s">
        <v>23</v>
      </c>
      <c r="B30" s="160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159" t="s">
        <v>23</v>
      </c>
      <c r="O30" s="160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 codeName="Sheet86"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159" t="s">
        <v>21</v>
      </c>
      <c r="R29" s="160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159" t="s">
        <v>23</v>
      </c>
      <c r="O30" s="160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 codeName="Sheet87"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159" t="s">
        <v>21</v>
      </c>
      <c r="R29" s="160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159" t="s">
        <v>23</v>
      </c>
      <c r="O30" s="160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 codeName="Sheet88"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159" t="s">
        <v>21</v>
      </c>
      <c r="R29" s="160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159" t="s">
        <v>23</v>
      </c>
      <c r="O30" s="160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 codeName="Sheet89"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159" t="s">
        <v>21</v>
      </c>
      <c r="R29" s="160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159" t="s">
        <v>23</v>
      </c>
      <c r="O30" s="160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 codeName="Sheet90"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159" t="s">
        <v>21</v>
      </c>
      <c r="R29" s="160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159" t="s">
        <v>23</v>
      </c>
      <c r="O30" s="160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 codeName="Sheet91"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159" t="s">
        <v>21</v>
      </c>
      <c r="R29" s="160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159" t="s">
        <v>23</v>
      </c>
      <c r="O30" s="160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 codeName="Sheet92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159" t="s">
        <v>21</v>
      </c>
      <c r="R29" s="160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159" t="s">
        <v>23</v>
      </c>
      <c r="O30" s="160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 codeName="Sheet93"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159" t="s">
        <v>21</v>
      </c>
      <c r="R29" s="160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159" t="s">
        <v>23</v>
      </c>
      <c r="O30" s="160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 codeName="Sheet94"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159" t="s">
        <v>21</v>
      </c>
      <c r="R29" s="160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159" t="s">
        <v>23</v>
      </c>
      <c r="O30" s="160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 codeName="Sheet95"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159" t="s">
        <v>21</v>
      </c>
      <c r="R29" s="160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159" t="s">
        <v>23</v>
      </c>
      <c r="O30" s="160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 codeName="Sheet96"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159" t="s">
        <v>21</v>
      </c>
      <c r="R29" s="160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159" t="s">
        <v>23</v>
      </c>
      <c r="O30" s="160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 codeName="Sheet97"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159" t="s">
        <v>21</v>
      </c>
      <c r="R29" s="160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159" t="s">
        <v>23</v>
      </c>
      <c r="O30" s="160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 codeName="Sheet98"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159" t="s">
        <v>21</v>
      </c>
      <c r="R29" s="160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159" t="s">
        <v>23</v>
      </c>
      <c r="O30" s="160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 codeName="Sheet99"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159" t="s">
        <v>21</v>
      </c>
      <c r="R29" s="160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159" t="s">
        <v>23</v>
      </c>
      <c r="O30" s="160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 codeName="Sheet100">
    <pageSetUpPr fitToPage="1"/>
  </sheetPr>
  <dimension ref="A1:Z118"/>
  <sheetViews>
    <sheetView rightToLeft="1" topLeftCell="A25" workbookViewId="0">
      <selection activeCell="I39" sqref="I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159" t="s">
        <v>21</v>
      </c>
      <c r="R29" s="160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159" t="s">
        <v>23</v>
      </c>
      <c r="O30" s="160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 codeName="Sheet101"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159" t="s">
        <v>21</v>
      </c>
      <c r="R29" s="160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159" t="s">
        <v>23</v>
      </c>
      <c r="O30" s="160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 codeName="Sheet102">
    <pageSetUpPr fitToPage="1"/>
  </sheetPr>
  <dimension ref="A1:Z156"/>
  <sheetViews>
    <sheetView rightToLeft="1" topLeftCell="A135" workbookViewId="0">
      <selection activeCell="K113" sqref="K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SUM('27-07'!$J$22:$J$156)</f>
        <v>2065</v>
      </c>
      <c r="K20" s="3">
        <f>SUM('27-07'!$K$22:$K$156)</f>
        <v>115</v>
      </c>
      <c r="L20" s="3">
        <f>SUM('27-07'!$L$22:$L$156)</f>
        <v>137.94444444444434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159" t="s">
        <v>21</v>
      </c>
      <c r="R29" s="160"/>
      <c r="S29" s="17">
        <f>SUM('27-07'!$J$22:$J$156)</f>
        <v>2065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159" t="s">
        <v>23</v>
      </c>
      <c r="O30" s="160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4650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>
        <v>-1000</v>
      </c>
      <c r="K33" s="9"/>
      <c r="L33" s="10">
        <f>'27-07'!$K33+('27-07'!$J33/90)</f>
        <v>-11.111111111111111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>
        <v>400</v>
      </c>
      <c r="K34" s="9"/>
      <c r="L34" s="10">
        <f>'27-07'!$K34+('27-07'!$J34/90)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/>
      <c r="K93" s="9"/>
      <c r="L93" s="10">
        <f>'27-07'!$K93+('27-07'!$J93/90)</f>
        <v>0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 codeName="Sheet103">
    <pageSetUpPr fitToPage="1"/>
  </sheetPr>
  <dimension ref="A1:Z128"/>
  <sheetViews>
    <sheetView rightToLeft="1" topLeftCell="A7" workbookViewId="0">
      <selection activeCell="J12" sqref="J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222</v>
      </c>
      <c r="L1" s="3">
        <f t="shared" si="0"/>
        <v>223.66666666666666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180</v>
      </c>
      <c r="K12" s="9">
        <v>5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159" t="s">
        <v>21</v>
      </c>
      <c r="R29" s="160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159" t="s">
        <v>23</v>
      </c>
      <c r="O30" s="160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 codeName="Sheet104"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159" t="s">
        <v>21</v>
      </c>
      <c r="R29" s="160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159" t="s">
        <v>23</v>
      </c>
      <c r="O30" s="160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 codeName="Sheet105"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159" t="s">
        <v>21</v>
      </c>
      <c r="R29" s="160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159" t="s">
        <v>23</v>
      </c>
      <c r="O30" s="160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 codeName="Sheet106"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159" t="s">
        <v>21</v>
      </c>
      <c r="R29" s="160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159" t="s">
        <v>23</v>
      </c>
      <c r="O30" s="160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 codeName="Sheet107"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159" t="s">
        <v>21</v>
      </c>
      <c r="R29" s="160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159" t="s">
        <v>23</v>
      </c>
      <c r="O30" s="160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 codeName="Sheet108"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159" t="s">
        <v>21</v>
      </c>
      <c r="R29" s="160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159" t="s">
        <v>23</v>
      </c>
      <c r="O30" s="160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 codeName="Sheet109">
    <pageSetUpPr fitToPage="1"/>
  </sheetPr>
  <dimension ref="A1:Z141"/>
  <sheetViews>
    <sheetView rightToLeft="1" topLeftCell="A129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SUM('04-08'!$J$22:$J$141)</f>
        <v>-1995</v>
      </c>
      <c r="K20" s="3">
        <f>SUM('04-08'!$K$22:$K$141)</f>
        <v>302</v>
      </c>
      <c r="L20" s="3">
        <f>SUM('04-08'!$L$22:$L$141)</f>
        <v>279.83333333333394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f>100+102</f>
        <v>202</v>
      </c>
      <c r="S26" s="16">
        <f t="shared" si="5"/>
        <v>20200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20950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86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4266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159" t="s">
        <v>21</v>
      </c>
      <c r="R29" s="160"/>
      <c r="S29" s="17">
        <f>SUM('04-08'!$J$22:$J$141)</f>
        <v>-1995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'04-08'!$K30+('04-08'!$J30/90)</f>
        <v>30</v>
      </c>
      <c r="M30" s="3"/>
      <c r="N30" s="159" t="s">
        <v>23</v>
      </c>
      <c r="O30" s="160"/>
      <c r="P30" s="6">
        <f>SUM('04-08'!$K$22:$K$141)</f>
        <v>302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250</v>
      </c>
      <c r="L31" s="10">
        <f>'04-08'!$K31+('04-08'!$J31/90)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16020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17</v>
      </c>
      <c r="L32" s="10">
        <f>'04-08'!$K32+('04-08'!$J32/90)</f>
        <v>17</v>
      </c>
      <c r="M32" s="3"/>
      <c r="N32" s="12" t="s">
        <v>25</v>
      </c>
      <c r="O32" s="12"/>
      <c r="P32" s="6">
        <f>P28-P30-C28</f>
        <v>3519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5</v>
      </c>
      <c r="L33" s="10">
        <f>'04-08'!$K33+('04-08'!$J33/90)</f>
        <v>4.4444444444444446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1170</v>
      </c>
      <c r="K34" s="9"/>
      <c r="L34" s="10">
        <f>'04-08'!$K34+('04-08'!$J34/90)</f>
        <v>13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2398</v>
      </c>
      <c r="J35" s="8">
        <v>200</v>
      </c>
      <c r="K35" s="9"/>
      <c r="L35" s="10">
        <f>'04-08'!$K35+('04-08'!$J35/90)</f>
        <v>2.2222222222222223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>
        <v>10</v>
      </c>
      <c r="L36" s="10">
        <f>'04-08'!$K36+('04-08'!$J36/90)</f>
        <v>11.111111111111111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20</v>
      </c>
      <c r="L37" s="10">
        <f>'04-08'!$K37+('04-08'!$J37/90)</f>
        <v>21.111111111111111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270</v>
      </c>
      <c r="K38" s="9"/>
      <c r="L38" s="10">
        <f>'04-08'!$K38+('04-08'!$J38/90)</f>
        <v>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-150</v>
      </c>
      <c r="K39" s="9"/>
      <c r="L39" s="10">
        <f>'04-08'!$K39+('04-08'!$J39/90)</f>
        <v>-1.6666666666666667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776</v>
      </c>
      <c r="J40" s="8"/>
      <c r="K40" s="9">
        <v>2000</v>
      </c>
      <c r="L40" s="10">
        <f>'04-08'!$K40+('04-08'!$J40/90)</f>
        <v>2000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'04-08'!$K41+('04-08'!$J41/90)</f>
        <v>17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-320</v>
      </c>
      <c r="K42" s="9">
        <v>5</v>
      </c>
      <c r="L42" s="10">
        <f>'04-08'!$K42+('04-08'!$J42/90)</f>
        <v>1.4444444444444446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'04-08'!$K43+('04-08'!$J43/90)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700</v>
      </c>
      <c r="K44" s="9">
        <v>25</v>
      </c>
      <c r="L44" s="10">
        <f>'04-08'!$K44+('04-08'!$J44/90)</f>
        <v>32.777777777777779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1336</v>
      </c>
      <c r="J45" s="8"/>
      <c r="K45" s="9">
        <v>200</v>
      </c>
      <c r="L45" s="10">
        <f>'04-08'!$K45+('04-08'!$J45/90)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/>
      <c r="K46" s="9">
        <v>-200</v>
      </c>
      <c r="L46" s="10">
        <f>'04-08'!$K46+('04-08'!$J46/90)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'04-08'!$K47+('04-08'!$J47/90)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'04-08'!$K48+('04-08'!$J48/90)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/>
      <c r="L49" s="10">
        <f>'04-08'!$K49+('04-08'!$J49/90)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'04-08'!$K50+('04-08'!$J50/90)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10</v>
      </c>
      <c r="L51" s="10">
        <f>'04-08'!$K51+('04-08'!$J51/90)</f>
        <v>11.111111111111111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</v>
      </c>
      <c r="J52" s="8"/>
      <c r="K52" s="9">
        <v>-20</v>
      </c>
      <c r="L52" s="10">
        <f>'04-08'!$K52+('04-08'!$J52/90)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-500</v>
      </c>
      <c r="K53" s="9">
        <v>20</v>
      </c>
      <c r="L53" s="10">
        <f>'04-08'!$K53+('04-08'!$J53/90)</f>
        <v>14.444444444444445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2399</v>
      </c>
      <c r="J54" s="8"/>
      <c r="K54" s="9">
        <v>160</v>
      </c>
      <c r="L54" s="10">
        <f>'04-08'!$K54+('04-08'!$J54/90)</f>
        <v>160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605</v>
      </c>
      <c r="J55" s="8"/>
      <c r="K55" s="9">
        <v>-10</v>
      </c>
      <c r="L55" s="10">
        <f>'04-08'!$K55+('04-08'!$J55/90)</f>
        <v>-10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'04-08'!$K56+('04-08'!$J56/90)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27</v>
      </c>
      <c r="L57" s="10">
        <f>'04-08'!$K57+('04-08'!$J57/90)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10</v>
      </c>
      <c r="L58" s="10">
        <f>'04-08'!$K58+('04-08'!$J58/90)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440</v>
      </c>
      <c r="J59" s="8"/>
      <c r="K59" s="9">
        <v>210</v>
      </c>
      <c r="L59" s="10">
        <f>'04-08'!$K59+('04-08'!$J59/90)</f>
        <v>210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8"/>
      <c r="K60" s="9">
        <v>-210</v>
      </c>
      <c r="L60" s="10">
        <f>'04-08'!$K60+('04-08'!$J60/90)</f>
        <v>-210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-170</v>
      </c>
      <c r="K61" s="9">
        <v>5</v>
      </c>
      <c r="L61" s="10">
        <f>'04-08'!$K61+('04-08'!$J61/90)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115</v>
      </c>
      <c r="L62" s="10">
        <f>'04-08'!$K62+('04-08'!$J62/90)</f>
        <v>115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231</v>
      </c>
      <c r="J63" s="8">
        <v>7000</v>
      </c>
      <c r="K63" s="9"/>
      <c r="L63" s="10">
        <f>'04-08'!$K63+('04-08'!$J63/90)</f>
        <v>77.777777777777771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>
        <v>10</v>
      </c>
      <c r="L64" s="10">
        <f>'04-08'!$K64+('04-08'!$J64/90)</f>
        <v>13.333333333333334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400</v>
      </c>
      <c r="K65" s="36"/>
      <c r="L65" s="37">
        <f>'04-08'!$K65+('04-08'!$J65/90)</f>
        <v>4.4444444444444446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'04-08'!$K66+('04-08'!$J66/90)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</v>
      </c>
      <c r="K67" s="36"/>
      <c r="L67" s="37">
        <f>'04-08'!$K67+('04-08'!$J67/90)</f>
        <v>0.33333333333333331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8</v>
      </c>
      <c r="L68" s="37">
        <f>'04-08'!$K68+('04-08'!$J68/90)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'04-08'!$K69+('04-08'!$J69/90)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115</v>
      </c>
      <c r="L70" s="37">
        <f>'04-08'!$K70+('04-08'!$J70/90)</f>
        <v>115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2400</v>
      </c>
      <c r="J71" s="8"/>
      <c r="K71" s="9">
        <v>-250</v>
      </c>
      <c r="L71" s="10">
        <f>'04-08'!$K71+('04-08'!$J71/90)</f>
        <v>-250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1338</v>
      </c>
      <c r="J72" s="8">
        <v>-180</v>
      </c>
      <c r="K72" s="9">
        <v>110</v>
      </c>
      <c r="L72" s="10">
        <f>'04-08'!$K72+('04-08'!$J72/90)</f>
        <v>108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'04-08'!$K73+('04-08'!$J73/90)</f>
        <v>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'04-08'!$K74+('04-08'!$J74/90)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120</v>
      </c>
      <c r="K75" s="9"/>
      <c r="L75" s="10">
        <f>'04-08'!$K75+('04-08'!$J75/90)</f>
        <v>1.3333333333333333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-720</v>
      </c>
      <c r="K76" s="9">
        <v>20</v>
      </c>
      <c r="L76" s="10">
        <f>'04-08'!$K76+('04-08'!$J76/90)</f>
        <v>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100</v>
      </c>
      <c r="L77" s="10">
        <f>'04-08'!$K77+('04-08'!$J77/90)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'04-08'!$K78+('04-08'!$J78/90)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'04-08'!$K79+('04-08'!$J79/90)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30</v>
      </c>
      <c r="L81" s="10">
        <f>'04-08'!$K81+('04-08'!$J81/90)</f>
        <v>28.888888888888889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778</v>
      </c>
      <c r="J82" s="8"/>
      <c r="K82" s="9">
        <v>-100</v>
      </c>
      <c r="L82" s="10">
        <f>'04-08'!$K82+('04-08'!$J82/90)</f>
        <v>-100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880</v>
      </c>
      <c r="K83" s="9"/>
      <c r="L83" s="10">
        <f>'04-08'!$K83+('04-08'!$J83/90)</f>
        <v>9.7777777777777786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25</v>
      </c>
      <c r="L84" s="10">
        <f>'04-08'!$K84+('04-08'!$J84/90)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250</v>
      </c>
      <c r="K85" s="9"/>
      <c r="L85" s="10">
        <f>'04-08'!$K85+('04-08'!$J85/90)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'04-08'!$K86+('04-08'!$J86/90)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>
        <v>20</v>
      </c>
      <c r="L87" s="10">
        <f>'04-08'!$K87+('04-08'!$J87/90)</f>
        <v>23.333333333333332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1241</v>
      </c>
      <c r="J88" s="8"/>
      <c r="K88" s="9">
        <v>65</v>
      </c>
      <c r="L88" s="10">
        <f>'04-08'!$K88+('04-08'!$J88/90)</f>
        <v>65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'04-08'!$K89+('04-08'!$J89/90)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-270</v>
      </c>
      <c r="K90" s="9">
        <v>10</v>
      </c>
      <c r="L90" s="10">
        <f>'04-08'!$K90+('04-08'!$J90/90)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270</v>
      </c>
      <c r="K91" s="9">
        <v>10</v>
      </c>
      <c r="L91" s="10">
        <f>'04-08'!$K91+('04-08'!$J91/90)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55</v>
      </c>
      <c r="L92" s="10">
        <f>'04-08'!$K92+('04-08'!$J92/90)</f>
        <v>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2401</v>
      </c>
      <c r="J93" s="8"/>
      <c r="K93" s="9">
        <v>55</v>
      </c>
      <c r="L93" s="10">
        <f>'04-08'!$K93+('04-08'!$J93/90)</f>
        <v>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2383</v>
      </c>
      <c r="J94" s="8"/>
      <c r="K94" s="9">
        <v>-30</v>
      </c>
      <c r="L94" s="10">
        <f>'04-08'!$K94+('04-08'!$J94/90)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175</v>
      </c>
      <c r="L95" s="10">
        <f>'04-08'!$K95+('04-08'!$J95/90)</f>
        <v>175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1719</v>
      </c>
      <c r="J96" s="8"/>
      <c r="K96" s="9">
        <v>50</v>
      </c>
      <c r="L96" s="10">
        <f>'04-08'!$K96+('04-08'!$J96/90)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56</v>
      </c>
      <c r="J97" s="8">
        <v>1715</v>
      </c>
      <c r="K97" s="9">
        <v>-19</v>
      </c>
      <c r="L97" s="10">
        <f>'04-08'!$K97+('04-08'!$J97/90)</f>
        <v>5.5555555555557135E-2</v>
      </c>
      <c r="M97" s="3"/>
      <c r="N97" s="45" t="s">
        <v>118</v>
      </c>
      <c r="O97" s="9"/>
      <c r="P97" s="84">
        <v>4266</v>
      </c>
      <c r="Q97" s="9"/>
      <c r="R97" s="9"/>
      <c r="S97" s="85">
        <v>20950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225</v>
      </c>
      <c r="K98" s="9"/>
      <c r="L98" s="10">
        <f>'04-08'!$K98+('04-08'!$J98/90)</f>
        <v>2.5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15</v>
      </c>
      <c r="L99" s="10">
        <f>'04-08'!$K99+('04-08'!$J99/90)</f>
        <v>15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>
        <v>10</v>
      </c>
      <c r="L100" s="10">
        <f>'04-08'!$K100+('04-08'!$J100/90)</f>
        <v>11.666666666666666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64</v>
      </c>
      <c r="L101" s="10">
        <f>'04-08'!$K101+('04-08'!$J101/90)</f>
        <v>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'04-08'!$K102+('04-08'!$J102/90)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-135</v>
      </c>
      <c r="K103" s="9"/>
      <c r="L103" s="10">
        <f>'04-08'!$K103+('04-08'!$J103/90)</f>
        <v>-1.5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2402</v>
      </c>
      <c r="J104" s="8"/>
      <c r="K104" s="9">
        <v>-70</v>
      </c>
      <c r="L104" s="10">
        <f>'04-08'!$K104+('04-08'!$J104/90)</f>
        <v>-70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953</v>
      </c>
      <c r="J105" s="8">
        <v>-1800</v>
      </c>
      <c r="K105" s="9">
        <v>-80</v>
      </c>
      <c r="L105" s="10">
        <f>'04-08'!$K105+('04-08'!$J105/90)</f>
        <v>-100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60</v>
      </c>
      <c r="L106" s="10">
        <f>'04-08'!$K106+('04-08'!$J106/90)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40</v>
      </c>
      <c r="L107" s="10">
        <f>'04-08'!$K107+('04-08'!$J107/90)</f>
        <v>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'04-08'!$K108+('04-08'!$J108/90)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'04-08'!$K109+('04-08'!$J109/90)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61</v>
      </c>
      <c r="J110" s="8"/>
      <c r="K110" s="9">
        <v>25</v>
      </c>
      <c r="L110" s="10">
        <f>'04-08'!$K110+('04-08'!$J110/90)</f>
        <v>25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20</v>
      </c>
      <c r="L111" s="10">
        <f>'04-08'!$K111+('04-08'!$J111/90)</f>
        <v>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'04-08'!$K112+('04-08'!$J112/90)</f>
        <v>1.6666666666666667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'04-08'!$K113+('04-08'!$J113/90)</f>
        <v>1.6666666666666667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-50</v>
      </c>
      <c r="K114" s="9">
        <v>5</v>
      </c>
      <c r="L114" s="10">
        <f>'04-08'!$K114+('04-08'!$J114/90)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2403</v>
      </c>
      <c r="J115" s="8"/>
      <c r="K115" s="9">
        <v>145</v>
      </c>
      <c r="L115" s="10">
        <f>'04-08'!$K115+('04-08'!$J115/90)</f>
        <v>145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50</v>
      </c>
      <c r="K116" s="9"/>
      <c r="L116" s="10">
        <f>'04-08'!$K116+('04-08'!$J116/90)</f>
        <v>0.55555555555555558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220</v>
      </c>
      <c r="K117" s="9"/>
      <c r="L117" s="10">
        <f>'04-08'!$K117+('04-08'!$J117/90)</f>
        <v>2.4444444444444446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5</v>
      </c>
      <c r="K118" s="9"/>
      <c r="L118" s="10">
        <f>'04-08'!$K118+('04-08'!$J118/90)</f>
        <v>5.5555555555555552E-2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1080</v>
      </c>
      <c r="K119" s="9"/>
      <c r="L119" s="10">
        <f>'04-08'!$K119+('04-08'!$J119/90)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'04-08'!$K120+('04-08'!$J120/90)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16</v>
      </c>
      <c r="J121" s="8">
        <v>-400</v>
      </c>
      <c r="K121" s="9">
        <v>112</v>
      </c>
      <c r="L121" s="10">
        <f>'04-08'!$K121+('04-08'!$J121/90)</f>
        <v>107.55555555555556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-112</v>
      </c>
      <c r="L122" s="10">
        <f>'04-08'!$K122+('04-08'!$J122/90)</f>
        <v>-112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'04-08'!$K123+('04-08'!$J123/90)</f>
        <v>25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239</v>
      </c>
      <c r="J124" s="8">
        <v>-18000</v>
      </c>
      <c r="K124" s="9">
        <v>-4000</v>
      </c>
      <c r="L124" s="10">
        <f>'04-08'!$K124+('04-08'!$J124/90)</f>
        <v>-4200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125</v>
      </c>
      <c r="L125" s="10">
        <f>'04-08'!$K125+('04-08'!$J125/90)</f>
        <v>125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1200</v>
      </c>
      <c r="K126" s="9">
        <v>1</v>
      </c>
      <c r="L126" s="10">
        <f>'04-08'!$K126+('04-08'!$J126/90)</f>
        <v>14.333333333333334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6</v>
      </c>
      <c r="L127" s="10">
        <f>'04-08'!$K127+('04-08'!$J127/90)</f>
        <v>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'04-08'!$K128+('04-08'!$J128/90)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2282</v>
      </c>
      <c r="J129" s="8"/>
      <c r="K129" s="9">
        <v>10</v>
      </c>
      <c r="L129" s="10">
        <f>'04-08'!$K129+('04-08'!$J129/90)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37</v>
      </c>
      <c r="J130" s="8">
        <v>100</v>
      </c>
      <c r="K130" s="9"/>
      <c r="L130" s="10">
        <f>'04-08'!$K130+('04-08'!$J130/90)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</v>
      </c>
      <c r="K131" s="9"/>
      <c r="L131" s="10">
        <f>'04-08'!$K131+('04-08'!$J131/90)</f>
        <v>0.33333333333333331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'04-08'!$K132+('04-08'!$J132/90)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-315</v>
      </c>
      <c r="K133" s="9">
        <v>10</v>
      </c>
      <c r="L133" s="10">
        <f>'04-08'!$K133+('04-08'!$J133/90)</f>
        <v>6.5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'04-08'!$K134+('04-08'!$J134/90)</f>
        <v>5.5555555555555554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-150</v>
      </c>
      <c r="K135" s="9">
        <v>5</v>
      </c>
      <c r="L135" s="10">
        <f>'04-08'!$K135+('04-08'!$J135/90)</f>
        <v>3.333333333333333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250</v>
      </c>
      <c r="K136" s="9"/>
      <c r="L136" s="10">
        <f>'04-08'!$K136+('04-08'!$J136/90)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849</v>
      </c>
      <c r="J137" s="8"/>
      <c r="K137" s="9">
        <v>600</v>
      </c>
      <c r="L137" s="10">
        <f>'04-08'!$K137+('04-08'!$J137/90)</f>
        <v>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2407</v>
      </c>
      <c r="J138" s="8"/>
      <c r="K138" s="9">
        <v>-592</v>
      </c>
      <c r="L138" s="10">
        <f>'04-08'!$K138+('04-08'!$J138/90)</f>
        <v>-592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50</v>
      </c>
      <c r="K139" s="9">
        <v>15</v>
      </c>
      <c r="L139" s="10">
        <f>'04-08'!$K139+('04-08'!$J139/90)</f>
        <v>15.555555555555555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 codeName="Sheet110">
    <pageSetUpPr fitToPage="1"/>
  </sheetPr>
  <dimension ref="A1:Z158"/>
  <sheetViews>
    <sheetView rightToLeft="1" topLeftCell="A143" workbookViewId="0">
      <selection activeCell="J157" sqref="J15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-695</v>
      </c>
      <c r="K1" s="3">
        <f t="shared" si="0"/>
        <v>720</v>
      </c>
      <c r="L1" s="3">
        <f t="shared" si="0"/>
        <v>712.27777777777771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220</v>
      </c>
      <c r="K3" s="9"/>
      <c r="L3" s="10">
        <f t="shared" ref="L3:L18" si="1">K3+(J3/90)</f>
        <v>2.4444444444444446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</v>
      </c>
      <c r="K4" s="9"/>
      <c r="L4" s="10">
        <f t="shared" si="1"/>
        <v>0.66666666666666663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25</v>
      </c>
      <c r="L6" s="10">
        <f t="shared" si="1"/>
        <v>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700</v>
      </c>
      <c r="L8" s="10">
        <f t="shared" si="1"/>
        <v>700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-925</v>
      </c>
      <c r="K9" s="9">
        <v>-35</v>
      </c>
      <c r="L9" s="10">
        <f t="shared" si="1"/>
        <v>-45.277777777777779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SUM('05-08'!$J$22:$J$158)</f>
        <v>3950</v>
      </c>
      <c r="K20" s="3">
        <f>SUM('05-08'!$K$22:$K$158)</f>
        <v>1683</v>
      </c>
      <c r="L20" s="3">
        <f>SUM('05-08'!$L$22:$L$158)</f>
        <v>1726.8888888888887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1796</v>
      </c>
      <c r="I22" s="2" t="s">
        <v>75</v>
      </c>
      <c r="J22" s="8"/>
      <c r="K22" s="9">
        <v>100</v>
      </c>
      <c r="L22" s="10">
        <f>'05-08'!$K22+('05-08'!$J22/90)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40" t="s">
        <v>2409</v>
      </c>
      <c r="J23" s="8"/>
      <c r="K23" s="9">
        <v>200</v>
      </c>
      <c r="L23" s="10">
        <f>'05-08'!$K23+('05-08'!$J23/90)</f>
        <v>200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/>
      <c r="F24" s="16">
        <f t="shared" si="3"/>
        <v>0</v>
      </c>
      <c r="G24" s="7"/>
      <c r="H24" s="7" t="s">
        <v>1796</v>
      </c>
      <c r="I24" s="40" t="s">
        <v>75</v>
      </c>
      <c r="J24" s="8"/>
      <c r="K24" s="9">
        <v>60</v>
      </c>
      <c r="L24" s="10">
        <f>'05-08'!$K24+('05-08'!$J24/90)</f>
        <v>60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2410</v>
      </c>
      <c r="J25" s="8"/>
      <c r="K25" s="9">
        <v>10</v>
      </c>
      <c r="L25" s="10">
        <f>'05-08'!$K25+('05-08'!$J25/90)</f>
        <v>10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363</v>
      </c>
      <c r="J26" s="8"/>
      <c r="K26" s="9">
        <v>350</v>
      </c>
      <c r="L26" s="10">
        <f>'05-08'!$K26+('05-08'!$J26/90)</f>
        <v>350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4235</v>
      </c>
      <c r="G27" s="7"/>
      <c r="H27" s="7" t="s">
        <v>6</v>
      </c>
      <c r="I27" s="2"/>
      <c r="J27" s="8">
        <v>150</v>
      </c>
      <c r="K27" s="9"/>
      <c r="L27" s="10">
        <f>'05-08'!$K27+('05-08'!$J27/90)</f>
        <v>1.6666666666666667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1467</v>
      </c>
      <c r="D28" s="1"/>
      <c r="E28" s="1"/>
      <c r="F28" s="1"/>
      <c r="G28" s="1"/>
      <c r="H28" s="7" t="s">
        <v>6</v>
      </c>
      <c r="I28" s="2"/>
      <c r="J28" s="8"/>
      <c r="K28" s="9">
        <v>25</v>
      </c>
      <c r="L28" s="10">
        <f>'05-08'!$K28+('05-08'!$J28/90)</f>
        <v>25</v>
      </c>
      <c r="M28" s="3"/>
      <c r="N28" s="12" t="s">
        <v>11</v>
      </c>
      <c r="O28" s="12"/>
      <c r="P28" s="6">
        <f>SUM(P22:P27)</f>
        <v>2320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-2690</v>
      </c>
      <c r="G29" s="1"/>
      <c r="H29" s="7" t="s">
        <v>6</v>
      </c>
      <c r="I29" s="40" t="s">
        <v>275</v>
      </c>
      <c r="J29" s="8"/>
      <c r="K29" s="9">
        <v>25</v>
      </c>
      <c r="L29" s="10">
        <f>'05-08'!$K29+('05-08'!$J29/90)</f>
        <v>25</v>
      </c>
      <c r="M29" s="3"/>
      <c r="N29" s="1"/>
      <c r="O29" s="1"/>
      <c r="P29" s="18"/>
      <c r="Q29" s="159" t="s">
        <v>21</v>
      </c>
      <c r="R29" s="160"/>
      <c r="S29" s="17">
        <f>SUM('05-08'!$J$22:$J$158)</f>
        <v>3950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1022</v>
      </c>
      <c r="D30" s="1"/>
      <c r="E30" s="1"/>
      <c r="F30" s="8"/>
      <c r="G30" s="1"/>
      <c r="H30" s="7" t="s">
        <v>40</v>
      </c>
      <c r="I30" s="40" t="s">
        <v>1964</v>
      </c>
      <c r="J30" s="8"/>
      <c r="K30" s="9">
        <v>-860</v>
      </c>
      <c r="L30" s="10">
        <f>'05-08'!$K30+('05-08'!$J30/90)</f>
        <v>-860</v>
      </c>
      <c r="M30" s="3"/>
      <c r="N30" s="159" t="s">
        <v>23</v>
      </c>
      <c r="O30" s="160"/>
      <c r="P30" s="6">
        <f>SUM('05-08'!$K$22:$K$158)</f>
        <v>1683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-750</v>
      </c>
      <c r="K31" s="9">
        <v>50</v>
      </c>
      <c r="L31" s="10">
        <f>'05-08'!$K31+('05-08'!$J31/90)</f>
        <v>41.666666666666664</v>
      </c>
      <c r="M31" s="3"/>
      <c r="N31" s="1"/>
      <c r="O31" s="1"/>
      <c r="P31" s="18"/>
      <c r="Q31" s="12" t="s">
        <v>25</v>
      </c>
      <c r="R31" s="12"/>
      <c r="S31" s="17">
        <f>S27-S29-F27</f>
        <v>-490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'05-08'!$K32+('05-08'!$J32/90)</f>
        <v>1.3333333333333333</v>
      </c>
      <c r="M32" s="3"/>
      <c r="N32" s="12" t="s">
        <v>25</v>
      </c>
      <c r="O32" s="12"/>
      <c r="P32" s="6">
        <f>P28-P30-C28</f>
        <v>-830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2411</v>
      </c>
      <c r="J33" s="8">
        <v>500</v>
      </c>
      <c r="K33" s="9">
        <v>11</v>
      </c>
      <c r="L33" s="10">
        <f>'05-08'!$K33+('05-08'!$J33/90)</f>
        <v>16.555555555555557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'05-08'!$K34+('05-08'!$J34/90)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42</v>
      </c>
      <c r="L35" s="10">
        <f>'05-08'!$K35+('05-08'!$J35/90)</f>
        <v>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200</v>
      </c>
      <c r="L36" s="10">
        <f>'05-08'!$K36+('05-08'!$J36/90)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350</v>
      </c>
      <c r="K37" s="9"/>
      <c r="L37" s="10">
        <f>'05-08'!$K37+('05-08'!$J37/90)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-300</v>
      </c>
      <c r="K38" s="9">
        <v>10</v>
      </c>
      <c r="L38" s="10">
        <f>'05-08'!$K38+('05-08'!$J38/90)</f>
        <v>6.6666666666666661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2412</v>
      </c>
      <c r="J39" s="8">
        <v>90</v>
      </c>
      <c r="K39" s="9">
        <v>-10</v>
      </c>
      <c r="L39" s="10">
        <f>'05-08'!$K39+('05-08'!$J39/90)</f>
        <v>-9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30</v>
      </c>
      <c r="L40" s="10">
        <f>'05-08'!$K40+('05-08'!$J40/90)</f>
        <v>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>
        <v>15</v>
      </c>
      <c r="L41" s="10">
        <f>'05-08'!$K41+('05-08'!$J41/90)</f>
        <v>17.777777777777779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'05-08'!$K42+('05-08'!$J42/90)</f>
        <v>1.5555555555555556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150</v>
      </c>
      <c r="K43" s="9"/>
      <c r="L43" s="10">
        <f>'05-08'!$K43+('05-08'!$J43/90)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'05-08'!$K44+('05-08'!$J44/90)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'05-08'!$K45+('05-08'!$J45/90)</f>
        <v>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3</v>
      </c>
      <c r="L46" s="10">
        <f>'05-08'!$K46+('05-08'!$J46/90)</f>
        <v>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13</v>
      </c>
      <c r="L47" s="10">
        <f>'05-08'!$K47+('05-08'!$J47/90)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20</v>
      </c>
      <c r="L48" s="10">
        <f>'05-08'!$K48+('05-08'!$J48/90)</f>
        <v>18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'05-08'!$K49+('05-08'!$J49/90)</f>
        <v>2.2222222222222223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83</v>
      </c>
      <c r="J50" s="8"/>
      <c r="K50" s="9">
        <v>10</v>
      </c>
      <c r="L50" s="10">
        <f>'05-08'!$K50+('05-08'!$J50/90)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2413</v>
      </c>
      <c r="J51" s="8"/>
      <c r="K51" s="9">
        <v>-270</v>
      </c>
      <c r="L51" s="10">
        <f>'05-08'!$K51+('05-08'!$J51/90)</f>
        <v>-270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'05-08'!$K52+('05-08'!$J52/90)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'05-08'!$K53+('05-08'!$J53/90)</f>
        <v>1.5555555555555556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2414</v>
      </c>
      <c r="J54" s="8"/>
      <c r="K54" s="9">
        <v>50</v>
      </c>
      <c r="L54" s="10">
        <f>'05-08'!$K54+('05-08'!$J54/90)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-350</v>
      </c>
      <c r="K55" s="9">
        <v>5</v>
      </c>
      <c r="L55" s="10">
        <f>'05-08'!$K55+('05-08'!$J55/90)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'05-08'!$K56+('05-08'!$J56/90)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2415</v>
      </c>
      <c r="J57" s="8">
        <v>200</v>
      </c>
      <c r="K57" s="9">
        <v>20</v>
      </c>
      <c r="L57" s="10">
        <f>'05-08'!$K57+('05-08'!$J57/90)</f>
        <v>22.222222222222221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-250</v>
      </c>
      <c r="K58" s="9">
        <v>5</v>
      </c>
      <c r="L58" s="10">
        <f>'05-08'!$K58+('05-08'!$J58/90)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70</v>
      </c>
      <c r="L59" s="10">
        <f>'05-08'!$K59+('05-08'!$J59/90)</f>
        <v>70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/>
      <c r="L60" s="10">
        <f>'05-08'!$K60+('05-08'!$J60/90)</f>
        <v>1.1111111111111112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'05-08'!$K61+('05-08'!$J61/90)</f>
        <v>7.7777777777777777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100</v>
      </c>
      <c r="L62" s="10">
        <f>'05-08'!$K62+('05-08'!$J62/90)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</v>
      </c>
      <c r="K63" s="9">
        <v>10</v>
      </c>
      <c r="L63" s="10">
        <f>'05-08'!$K63+('05-08'!$J63/90)</f>
        <v>9.5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'05-08'!$K64+('05-08'!$J64/90)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2413</v>
      </c>
      <c r="J65" s="35">
        <v>-200</v>
      </c>
      <c r="K65" s="36">
        <v>-61</v>
      </c>
      <c r="L65" s="37">
        <f>'05-08'!$K65+('05-08'!$J65/90)</f>
        <v>-63.222222222222221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-300</v>
      </c>
      <c r="K66" s="39">
        <v>140</v>
      </c>
      <c r="L66" s="37">
        <f>'05-08'!$K66+('05-08'!$J66/90)</f>
        <v>136.66666666666666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202</v>
      </c>
      <c r="L67" s="37">
        <f>'05-08'!$K67+('05-08'!$J67/90)</f>
        <v>202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-202</v>
      </c>
      <c r="L68" s="37">
        <f>'05-08'!$K68+('05-08'!$J68/90)</f>
        <v>-202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2416</v>
      </c>
      <c r="J69" s="35"/>
      <c r="K69" s="36">
        <v>30</v>
      </c>
      <c r="L69" s="37">
        <f>'05-08'!$K69+('05-08'!$J69/90)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171</v>
      </c>
      <c r="J70" s="35"/>
      <c r="K70" s="36">
        <v>55</v>
      </c>
      <c r="L70" s="37">
        <f>'05-08'!$K70+('05-08'!$J70/90)</f>
        <v>55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-220</v>
      </c>
      <c r="K71" s="9">
        <v>30</v>
      </c>
      <c r="L71" s="10">
        <f>'05-08'!$K71+('05-08'!$J71/90)</f>
        <v>27.555555555555557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/>
      <c r="L72" s="10">
        <f>'05-08'!$K72+('05-08'!$J72/90)</f>
        <v>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'05-08'!$K73+('05-08'!$J73/90)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'05-08'!$K74+('05-08'!$J74/90)</f>
        <v>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'05-08'!$K75+('05-08'!$J75/90)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'05-08'!$K76+('05-08'!$J76/90)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5</v>
      </c>
      <c r="L77" s="10">
        <f>'05-08'!$K77+('05-08'!$J77/90)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100</v>
      </c>
      <c r="L78" s="10">
        <f>'05-08'!$K78+('05-08'!$J78/90)</f>
        <v>98.888888888888886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132</v>
      </c>
      <c r="J79" s="8">
        <v>-350</v>
      </c>
      <c r="K79" s="9"/>
      <c r="L79" s="10">
        <f>'05-08'!$K79+('05-08'!$J79/90)</f>
        <v>-3.8888888888888888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/>
      <c r="J80" s="8">
        <v>300</v>
      </c>
      <c r="K80" s="9"/>
      <c r="L80" s="10">
        <f>'05-08'!$K80+('05-08'!$J80/90)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-290</v>
      </c>
      <c r="K81" s="9">
        <v>-15</v>
      </c>
      <c r="L81" s="10">
        <f>'05-08'!$K81+('05-08'!$J81/90)</f>
        <v>-18.222222222222221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'05-08'!$K82+('05-08'!$J82/90)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70</v>
      </c>
      <c r="L83" s="10">
        <f>'05-08'!$K83+('05-08'!$J83/90)</f>
        <v>68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'05-08'!$K84+('05-08'!$J84/90)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-180</v>
      </c>
      <c r="K85" s="9">
        <v>70</v>
      </c>
      <c r="L85" s="10">
        <f>'05-08'!$K85+('05-08'!$J85/90)</f>
        <v>68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-720</v>
      </c>
      <c r="K86" s="9">
        <v>10</v>
      </c>
      <c r="L86" s="10">
        <f>'05-08'!$K86+('05-08'!$J86/90)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1602</v>
      </c>
      <c r="J87" s="8">
        <v>395</v>
      </c>
      <c r="K87" s="9">
        <v>10</v>
      </c>
      <c r="L87" s="10">
        <f>'05-08'!$K87+('05-08'!$J87/90)</f>
        <v>14.388888888888889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-90</v>
      </c>
      <c r="K88" s="9">
        <v>5</v>
      </c>
      <c r="L88" s="10">
        <f>'05-08'!$K88+('05-08'!$J88/90)</f>
        <v>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80</v>
      </c>
      <c r="K89" s="9"/>
      <c r="L89" s="10">
        <f>'05-08'!$K89+('05-08'!$J89/90)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1819</v>
      </c>
      <c r="J90" s="8"/>
      <c r="K90" s="9">
        <v>20</v>
      </c>
      <c r="L90" s="10">
        <f>'05-08'!$K90+('05-08'!$J90/90)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</v>
      </c>
      <c r="K91" s="9">
        <v>35</v>
      </c>
      <c r="L91" s="10">
        <f>'05-08'!$K91+('05-08'!$J91/90)</f>
        <v>34.5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'05-08'!$K92+('05-08'!$J92/90)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-1000</v>
      </c>
      <c r="L93" s="10">
        <f>'05-08'!$K93+('05-08'!$J93/90)</f>
        <v>-1000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>
        <v>10</v>
      </c>
      <c r="L94" s="10">
        <f>'05-08'!$K94+('05-08'!$J94/90)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450</v>
      </c>
      <c r="K95" s="9">
        <v>5</v>
      </c>
      <c r="L95" s="10">
        <f>'05-08'!$K95+('05-08'!$J95/90)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407</v>
      </c>
      <c r="J96" s="8"/>
      <c r="K96" s="9">
        <v>582</v>
      </c>
      <c r="L96" s="10">
        <f>'05-08'!$K96+('05-08'!$J96/90)</f>
        <v>582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>
        <v>-256</v>
      </c>
      <c r="L97" s="10">
        <f>'05-08'!$K97+('05-08'!$J97/90)</f>
        <v>-253.5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2417</v>
      </c>
      <c r="J98" s="8"/>
      <c r="K98" s="9">
        <v>-20</v>
      </c>
      <c r="L98" s="10">
        <f>'05-08'!$K98+('05-08'!$J98/90)</f>
        <v>-20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2418</v>
      </c>
      <c r="J99" s="8"/>
      <c r="K99" s="9">
        <v>30</v>
      </c>
      <c r="L99" s="10">
        <f>'05-08'!$K99+('05-08'!$J99/90)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800</v>
      </c>
      <c r="K100" s="9"/>
      <c r="L100" s="10">
        <f>'05-08'!$K100+('05-08'!$J100/90)</f>
        <v>8.8888888888888893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-110</v>
      </c>
      <c r="K101" s="9">
        <v>10</v>
      </c>
      <c r="L101" s="10">
        <f>'05-08'!$K101+('05-08'!$J101/90)</f>
        <v>8.7777777777777786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420</v>
      </c>
      <c r="K102" s="9"/>
      <c r="L102" s="10">
        <f>'05-08'!$K102+('05-08'!$J102/90)</f>
        <v>4.666666666666667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'05-08'!$K103+('05-08'!$J103/90)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20</v>
      </c>
      <c r="J104" s="8"/>
      <c r="K104" s="9">
        <v>-135</v>
      </c>
      <c r="L104" s="10">
        <f>'05-08'!$K104+('05-08'!$J104/90)</f>
        <v>-135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'05-08'!$K105+('05-08'!$J105/90)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1213</v>
      </c>
      <c r="J106" s="8"/>
      <c r="K106" s="9">
        <v>170</v>
      </c>
      <c r="L106" s="10">
        <f>'05-08'!$K106+('05-08'!$J106/90)</f>
        <v>170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220</v>
      </c>
      <c r="K107" s="9">
        <v>1</v>
      </c>
      <c r="L107" s="10">
        <f>'05-08'!$K107+('05-08'!$J107/90)</f>
        <v>3.4444444444444446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64</v>
      </c>
      <c r="L108" s="10">
        <f>'05-08'!$K108+('05-08'!$J108/90)</f>
        <v>64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30</v>
      </c>
      <c r="L109" s="10">
        <f>'05-08'!$K109+('05-08'!$J109/90)</f>
        <v>25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'05-08'!$K110+('05-08'!$J110/90)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-400</v>
      </c>
      <c r="K111" s="9">
        <v>10</v>
      </c>
      <c r="L111" s="10">
        <f>'05-08'!$K111+('05-08'!$J111/90)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'05-08'!$K112+('05-08'!$J112/90)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700</v>
      </c>
      <c r="K113" s="9"/>
      <c r="L113" s="10">
        <f>'05-08'!$K113+('05-08'!$J113/90)</f>
        <v>7.7777777777777777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90</v>
      </c>
      <c r="K114" s="9"/>
      <c r="L114" s="10">
        <f>'05-08'!$K114+('05-08'!$J114/90)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-540</v>
      </c>
      <c r="K115" s="9">
        <v>20</v>
      </c>
      <c r="L115" s="10">
        <f>'05-08'!$K115+('05-08'!$J115/90)</f>
        <v>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70</v>
      </c>
      <c r="L116" s="10">
        <f>'05-08'!$K116+('05-08'!$J116/90)</f>
        <v>70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8"/>
      <c r="K117" s="9">
        <v>20</v>
      </c>
      <c r="L117" s="10">
        <f>'05-08'!$K117+('05-08'!$J117/90)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-45</v>
      </c>
      <c r="K118" s="9"/>
      <c r="L118" s="10">
        <f>'05-08'!$K118+('05-08'!$J118/90)</f>
        <v>-0.5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56</v>
      </c>
      <c r="J119" s="8">
        <v>540</v>
      </c>
      <c r="K119" s="9">
        <v>-5</v>
      </c>
      <c r="L119" s="10">
        <f>'05-08'!$K119+('05-08'!$J119/90)</f>
        <v>1</v>
      </c>
      <c r="M119" s="3"/>
      <c r="N119" s="45" t="s">
        <v>118</v>
      </c>
      <c r="O119" s="9"/>
      <c r="P119" s="84">
        <v>1901</v>
      </c>
      <c r="Q119" s="9"/>
      <c r="R119" s="9"/>
      <c r="S119" s="85">
        <v>6490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-270</v>
      </c>
      <c r="K120" s="9">
        <v>10</v>
      </c>
      <c r="L120" s="10">
        <f>'05-08'!$K120+('05-08'!$J120/90)</f>
        <v>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'05-08'!$K121+('05-08'!$J121/90)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</v>
      </c>
      <c r="K122" s="9"/>
      <c r="L122" s="10">
        <f>'05-08'!$K122+('05-08'!$J122/90)</f>
        <v>0.44444444444444442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440</v>
      </c>
      <c r="K123" s="9"/>
      <c r="L123" s="10">
        <f>'05-08'!$K123+('05-08'!$J123/90)</f>
        <v>4.8888888888888893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-270</v>
      </c>
      <c r="K124" s="9">
        <v>10</v>
      </c>
      <c r="L124" s="10">
        <f>'05-08'!$K124+('05-08'!$J124/90)</f>
        <v>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5</v>
      </c>
      <c r="L125" s="10">
        <f>'05-08'!$K125+('05-08'!$J125/90)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</v>
      </c>
      <c r="K126" s="9">
        <v>11</v>
      </c>
      <c r="L126" s="10">
        <f>'05-08'!$K126+('05-08'!$J126/90)</f>
        <v>10.777777777777779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980</v>
      </c>
      <c r="J127" s="8"/>
      <c r="K127" s="9">
        <v>-122</v>
      </c>
      <c r="L127" s="10">
        <f>'05-08'!$K127+('05-08'!$J127/90)</f>
        <v>-122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170</v>
      </c>
      <c r="L128" s="10">
        <f>'05-08'!$K128+('05-08'!$J128/90)</f>
        <v>166.66666666666666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4</v>
      </c>
      <c r="L129" s="10">
        <f>'05-08'!$K129+('05-08'!$J129/90)</f>
        <v>3.4444444444444446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1800</v>
      </c>
      <c r="K130" s="9">
        <v>-20</v>
      </c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275</v>
      </c>
      <c r="J131" s="8"/>
      <c r="K131" s="9">
        <v>11</v>
      </c>
      <c r="L131" s="10">
        <f>'05-08'!$K131+('05-08'!$J131/90)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>
        <v>10</v>
      </c>
      <c r="L132" s="10">
        <f>'05-08'!$K132+('05-08'!$J132/90)</f>
        <v>12.222222222222221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-720</v>
      </c>
      <c r="K133" s="9">
        <v>10</v>
      </c>
      <c r="L133" s="10">
        <f>'05-08'!$K133+('05-08'!$J133/90)</f>
        <v>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200</v>
      </c>
      <c r="K134" s="9"/>
      <c r="L134" s="10">
        <f>'05-08'!$K134+('05-08'!$J134/90)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10</v>
      </c>
      <c r="L135" s="10">
        <f>'05-08'!$K135+('05-08'!$J135/90)</f>
        <v>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1656</v>
      </c>
      <c r="J136" s="8">
        <v>70</v>
      </c>
      <c r="K136" s="9">
        <v>-10</v>
      </c>
      <c r="L136" s="10">
        <f>'05-08'!$K136+('05-08'!$J136/90)</f>
        <v>-9.2222222222222214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5</v>
      </c>
      <c r="L137" s="10">
        <f>'05-08'!$K137+('05-08'!$J137/90)</f>
        <v>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1796</v>
      </c>
      <c r="I138" s="2" t="s">
        <v>881</v>
      </c>
      <c r="J138" s="8">
        <v>-270</v>
      </c>
      <c r="K138" s="9">
        <v>300</v>
      </c>
      <c r="L138" s="10">
        <f>'05-08'!$K138+('05-08'!$J138/90)</f>
        <v>297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'05-08'!$K139+('05-08'!$J139/90)</f>
        <v>1.1111111111111112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2419</v>
      </c>
      <c r="J140" s="8"/>
      <c r="K140" s="9">
        <v>15</v>
      </c>
      <c r="L140" s="10">
        <f>'05-08'!$K140+('05-08'!$J140/90)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130</v>
      </c>
      <c r="K141" s="9"/>
      <c r="L141" s="10">
        <f>'05-08'!$K141+('05-08'!$J141/90)</f>
        <v>1.4444444444444444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/>
      <c r="L142" s="10">
        <f>'05-08'!$K142+('05-08'!$J142/90)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437</v>
      </c>
      <c r="J143" s="8">
        <v>-300</v>
      </c>
      <c r="K143" s="9"/>
      <c r="L143" s="10">
        <f>'05-08'!$K143+('05-08'!$J143/90)</f>
        <v>-3.3333333333333335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360</v>
      </c>
      <c r="K144" s="9"/>
      <c r="L144" s="10">
        <f>'05-08'!$K144+('05-08'!$J144/90)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'05-08'!$K145+('05-08'!$J145/90)</f>
        <v>1.1111111111111112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56</v>
      </c>
      <c r="J146" s="8">
        <v>350</v>
      </c>
      <c r="K146" s="9"/>
      <c r="L146" s="10">
        <f>'05-08'!$K146+('05-08'!$J146/90)</f>
        <v>3.8888888888888888</v>
      </c>
      <c r="M146" s="3"/>
      <c r="N146" s="45" t="s">
        <v>118</v>
      </c>
      <c r="O146" s="9"/>
      <c r="P146" s="84">
        <v>2320</v>
      </c>
      <c r="Q146" s="9"/>
      <c r="R146" s="9"/>
      <c r="S146" s="85">
        <v>7695</v>
      </c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'05-08'!$K147+('05-08'!$J147/90)</f>
        <v>24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-270</v>
      </c>
      <c r="K148" s="9">
        <v>40</v>
      </c>
      <c r="L148" s="10">
        <f>'05-08'!$K148+('05-08'!$J148/90)</f>
        <v>37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/>
      <c r="L149" s="10">
        <f>'05-08'!$K149+('05-08'!$J149/90)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-180</v>
      </c>
      <c r="K150" s="9">
        <v>70</v>
      </c>
      <c r="L150" s="10">
        <f>'05-08'!$K150+('05-08'!$J150/90)</f>
        <v>68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'05-08'!$K151+('05-08'!$J151/90)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1664</v>
      </c>
      <c r="J152" s="8"/>
      <c r="K152" s="9">
        <v>200</v>
      </c>
      <c r="L152" s="10">
        <f>'05-08'!$K152+('05-08'!$J152/90)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1796</v>
      </c>
      <c r="I153" s="2" t="s">
        <v>713</v>
      </c>
      <c r="J153" s="8">
        <v>1350</v>
      </c>
      <c r="K153" s="9">
        <v>500</v>
      </c>
      <c r="L153" s="10">
        <f>'05-08'!$K153+('05-08'!$J153/90)</f>
        <v>515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2420</v>
      </c>
      <c r="J154" s="8">
        <v>-200</v>
      </c>
      <c r="K154" s="9">
        <v>-10</v>
      </c>
      <c r="L154" s="10">
        <f>'05-08'!$K154+('05-08'!$J154/90)</f>
        <v>-12.222222222222221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1030-7C50-4BB3-9E4E-EEB610584AB8}">
  <sheetPr codeName="Sheet111">
    <pageSetUpPr fitToPage="1"/>
  </sheetPr>
  <dimension ref="A1:Z129"/>
  <sheetViews>
    <sheetView rightToLeft="1" topLeftCell="A117" workbookViewId="0">
      <selection activeCell="K127" sqref="K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1500</v>
      </c>
      <c r="K1" s="3">
        <f t="shared" si="0"/>
        <v>25</v>
      </c>
      <c r="L1" s="3">
        <f t="shared" si="0"/>
        <v>41.666666666666671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2423</v>
      </c>
      <c r="J3" s="8">
        <v>50</v>
      </c>
      <c r="K3" s="9">
        <v>6</v>
      </c>
      <c r="L3" s="10">
        <f t="shared" ref="L3:L18" si="1">K3+(J3/90)</f>
        <v>6.5555555555555554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121</v>
      </c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2424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61</v>
      </c>
      <c r="J6" s="8"/>
      <c r="K6" s="9">
        <v>19</v>
      </c>
      <c r="L6" s="10">
        <f t="shared" si="1"/>
        <v>19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2425</v>
      </c>
      <c r="J7" s="8">
        <v>900</v>
      </c>
      <c r="K7" s="9"/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SUM('06-08'!$J$22:$J$129)</f>
        <v>255</v>
      </c>
      <c r="K20" s="3">
        <f>SUM('06-08'!$K$22:$K$129)</f>
        <v>-2660</v>
      </c>
      <c r="L20" s="3">
        <f>SUM('06-08'!$L$22:$L$129)</f>
        <v>-2657.1666666666661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250</v>
      </c>
      <c r="K22" s="9"/>
      <c r="L22" s="10">
        <f>'06-08'!$K22+('06-08'!$J22/90)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38</v>
      </c>
      <c r="F23" s="16">
        <f t="shared" si="3"/>
        <v>380</v>
      </c>
      <c r="G23" s="7"/>
      <c r="H23" s="7" t="s">
        <v>6</v>
      </c>
      <c r="I23" s="2" t="s">
        <v>2422</v>
      </c>
      <c r="J23" s="8"/>
      <c r="K23" s="9">
        <v>280</v>
      </c>
      <c r="L23" s="10">
        <f>'06-08'!$K23+('06-08'!$J23/90)</f>
        <v>280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31</v>
      </c>
      <c r="S23" s="16">
        <f t="shared" si="5"/>
        <v>310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34</v>
      </c>
      <c r="F24" s="16">
        <f t="shared" si="3"/>
        <v>680</v>
      </c>
      <c r="G24" s="7"/>
      <c r="H24" s="7" t="s">
        <v>6</v>
      </c>
      <c r="I24" s="40" t="s">
        <v>737</v>
      </c>
      <c r="J24" s="8">
        <v>100</v>
      </c>
      <c r="K24" s="9">
        <v>27</v>
      </c>
      <c r="L24" s="10">
        <f>'06-08'!$K24+('06-08'!$J24/90)</f>
        <v>28.111111111111111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23</v>
      </c>
      <c r="S24" s="16">
        <f t="shared" si="5"/>
        <v>460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2"/>
      <c r="J25" s="8"/>
      <c r="K25" s="9">
        <v>34</v>
      </c>
      <c r="L25" s="10">
        <f>'06-08'!$K25+('06-08'!$J25/90)</f>
        <v>34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81</v>
      </c>
      <c r="F26" s="16">
        <f t="shared" si="3"/>
        <v>8100</v>
      </c>
      <c r="G26" s="7"/>
      <c r="H26" s="7" t="s">
        <v>6</v>
      </c>
      <c r="I26" s="2"/>
      <c r="J26" s="8"/>
      <c r="K26" s="9">
        <v>10</v>
      </c>
      <c r="L26" s="10">
        <f>'06-08'!$K26+('06-08'!$J26/90)</f>
        <v>10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86</v>
      </c>
      <c r="S26" s="16">
        <f t="shared" si="5"/>
        <v>8600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25</v>
      </c>
      <c r="C27" s="14">
        <f t="shared" si="2"/>
        <v>2500</v>
      </c>
      <c r="D27" s="12" t="s">
        <v>11</v>
      </c>
      <c r="E27" s="12"/>
      <c r="F27" s="17">
        <f>SUM(F22:F26)</f>
        <v>9685</v>
      </c>
      <c r="G27" s="7"/>
      <c r="H27" s="7" t="s">
        <v>6</v>
      </c>
      <c r="I27" s="2"/>
      <c r="J27" s="8">
        <v>-540</v>
      </c>
      <c r="K27" s="9">
        <v>30</v>
      </c>
      <c r="L27" s="10">
        <f>'06-08'!$K27+('06-08'!$J27/90)</f>
        <v>24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9790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3175</v>
      </c>
      <c r="D28" s="1"/>
      <c r="E28" s="1"/>
      <c r="F28" s="1"/>
      <c r="G28" s="1"/>
      <c r="H28" s="7" t="s">
        <v>6</v>
      </c>
      <c r="I28" s="2"/>
      <c r="J28" s="8"/>
      <c r="K28" s="9">
        <v>115</v>
      </c>
      <c r="L28" s="10">
        <f>'06-08'!$K28+('06-08'!$J28/90)</f>
        <v>115</v>
      </c>
      <c r="M28" s="3"/>
      <c r="N28" s="12" t="s">
        <v>11</v>
      </c>
      <c r="O28" s="12"/>
      <c r="P28" s="6">
        <f>SUM(P22:P27)</f>
        <v>505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5450</v>
      </c>
      <c r="G29" s="1"/>
      <c r="H29" s="43" t="s">
        <v>40</v>
      </c>
      <c r="I29" s="40" t="s">
        <v>154</v>
      </c>
      <c r="J29" s="8">
        <v>-180</v>
      </c>
      <c r="K29" s="9">
        <v>-180</v>
      </c>
      <c r="L29" s="10">
        <f>'06-08'!$K29+('06-08'!$J29/90)</f>
        <v>-182</v>
      </c>
      <c r="M29" s="3"/>
      <c r="N29" s="1"/>
      <c r="O29" s="1"/>
      <c r="P29" s="18"/>
      <c r="Q29" s="159" t="s">
        <v>21</v>
      </c>
      <c r="R29" s="160"/>
      <c r="S29" s="17">
        <f>SUM('06-08'!$J$22:$J$129)</f>
        <v>255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1708</v>
      </c>
      <c r="D30" s="1"/>
      <c r="E30" s="1"/>
      <c r="F30" s="8"/>
      <c r="G30" s="1"/>
      <c r="H30" s="7" t="s">
        <v>1796</v>
      </c>
      <c r="I30" s="40" t="s">
        <v>453</v>
      </c>
      <c r="J30" s="8">
        <v>100</v>
      </c>
      <c r="K30" s="9">
        <v>25</v>
      </c>
      <c r="L30" s="10">
        <f>'06-08'!$K30+('06-08'!$J30/90)</f>
        <v>26.111111111111111</v>
      </c>
      <c r="M30" s="3"/>
      <c r="N30" s="159" t="s">
        <v>23</v>
      </c>
      <c r="O30" s="160"/>
      <c r="P30" s="6">
        <f>SUM('06-08'!$K$22:$K$129)</f>
        <v>-2660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43</v>
      </c>
      <c r="J31" s="8">
        <v>-2000</v>
      </c>
      <c r="K31" s="9"/>
      <c r="L31" s="10">
        <f>'06-08'!$K31+('06-08'!$J31/90)</f>
        <v>-22.222222222222221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175</v>
      </c>
      <c r="K32" s="9"/>
      <c r="L32" s="10">
        <f>'06-08'!$K32+('06-08'!$J32/90)</f>
        <v>1.9444444444444444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35</v>
      </c>
      <c r="L33" s="10">
        <f>'06-08'!$K33+('06-08'!$J33/90)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'06-08'!$K34+('06-08'!$J34/90)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2282</v>
      </c>
      <c r="J35" s="8"/>
      <c r="K35" s="9">
        <v>50</v>
      </c>
      <c r="L35" s="10">
        <f>'06-08'!$K35+('06-08'!$J35/90)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'06-08'!$K36+('06-08'!$J36/90)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</v>
      </c>
      <c r="K37" s="9">
        <v>5</v>
      </c>
      <c r="L37" s="10">
        <f>'06-08'!$K37+('06-08'!$J37/90)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250</v>
      </c>
      <c r="L38" s="10">
        <f>'06-08'!$K38+('06-08'!$J38/90)</f>
        <v>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239</v>
      </c>
      <c r="J39" s="8"/>
      <c r="K39" s="9">
        <v>-3500</v>
      </c>
      <c r="L39" s="10">
        <f>'06-08'!$K39+('06-08'!$J39/90)</f>
        <v>-3500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300</v>
      </c>
      <c r="K40" s="9"/>
      <c r="L40" s="10">
        <f>'06-08'!$K40+('06-08'!$J40/90)</f>
        <v>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'06-08'!$K41+('06-08'!$J41/90)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129</v>
      </c>
      <c r="J42" s="8"/>
      <c r="K42" s="9">
        <v>60</v>
      </c>
      <c r="L42" s="10">
        <f>'06-08'!$K42+('06-08'!$J42/90)</f>
        <v>60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-60</v>
      </c>
      <c r="L43" s="10">
        <f>'06-08'!$K43+('06-08'!$J43/90)</f>
        <v>-60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129</v>
      </c>
      <c r="J44" s="8"/>
      <c r="K44" s="9">
        <v>-20</v>
      </c>
      <c r="L44" s="10">
        <f>'06-08'!$K44+('06-08'!$J44/90)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'06-08'!$K45+('06-08'!$J45/90)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>
        <v>1000</v>
      </c>
      <c r="K46" s="9"/>
      <c r="L46" s="10">
        <f>'06-08'!$K46+('06-08'!$J46/90)</f>
        <v>11.111111111111111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1512</v>
      </c>
      <c r="J47" s="8"/>
      <c r="K47" s="9">
        <v>-20</v>
      </c>
      <c r="L47" s="10">
        <f>'06-08'!$K47+('06-08'!$J47/90)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637</v>
      </c>
      <c r="J48" s="8"/>
      <c r="K48" s="9">
        <v>-20</v>
      </c>
      <c r="L48" s="10">
        <f>'06-08'!$K48+('06-08'!$J48/90)</f>
        <v>-20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2428</v>
      </c>
      <c r="J49" s="8">
        <v>180</v>
      </c>
      <c r="K49" s="9">
        <v>30</v>
      </c>
      <c r="L49" s="10">
        <f>'06-08'!$K49+('06-08'!$J49/90)</f>
        <v>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'06-08'!$K50+('06-08'!$J50/90)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155</v>
      </c>
      <c r="L51" s="10">
        <f>'06-08'!$K51+('06-08'!$J51/90)</f>
        <v>155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/>
      <c r="L52" s="10">
        <f>'06-08'!$K52+('06-08'!$J52/90)</f>
        <v>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'06-08'!$K53+('06-08'!$J53/90)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-370</v>
      </c>
      <c r="K54" s="9">
        <v>10</v>
      </c>
      <c r="L54" s="10">
        <f>'06-08'!$K54+('06-08'!$J54/90)</f>
        <v>5.8888888888888893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'06-08'!$K55+('06-08'!$J55/90)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64</v>
      </c>
      <c r="L56" s="10">
        <f>'06-08'!$K56+('06-08'!$J56/90)</f>
        <v>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'06-08'!$K57+('06-08'!$J57/90)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'06-08'!$K58+('06-08'!$J58/90)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'06-08'!$K59+('06-08'!$J59/90)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2"/>
      <c r="J60" s="8"/>
      <c r="K60" s="9">
        <v>90</v>
      </c>
      <c r="L60" s="10">
        <f>'06-08'!$K60+('06-08'!$J60/90)</f>
        <v>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31</v>
      </c>
      <c r="L61" s="10">
        <f>'06-08'!$K61+('06-08'!$J61/90)</f>
        <v>31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140</v>
      </c>
      <c r="L62" s="10">
        <f>'06-08'!$K62+('06-08'!$J62/90)</f>
        <v>140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260</v>
      </c>
      <c r="K63" s="9"/>
      <c r="L63" s="10">
        <f>'06-08'!$K63+('06-08'!$J63/90)</f>
        <v>2.8888888888888888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120</v>
      </c>
      <c r="K64" s="9"/>
      <c r="L64" s="10">
        <f>'06-08'!$K64+('06-08'!$J64/90)</f>
        <v>1.3333333333333333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849</v>
      </c>
      <c r="J65" s="35"/>
      <c r="K65" s="36">
        <v>950</v>
      </c>
      <c r="L65" s="37">
        <f>'06-08'!$K65+('06-08'!$J65/90)</f>
        <v>950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2426</v>
      </c>
      <c r="J66" s="38"/>
      <c r="K66" s="39">
        <v>-960</v>
      </c>
      <c r="L66" s="37">
        <f>'06-08'!$K66+('06-08'!$J66/90)</f>
        <v>-960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953</v>
      </c>
      <c r="J67" s="35"/>
      <c r="K67" s="36">
        <v>-100</v>
      </c>
      <c r="L67" s="37">
        <f>'06-08'!$K67+('06-08'!$J67/90)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335</v>
      </c>
      <c r="J68" s="38">
        <v>-50</v>
      </c>
      <c r="K68" s="39"/>
      <c r="L68" s="37">
        <f>'06-08'!$K68+('06-08'!$J68/90)</f>
        <v>-0.55555555555555558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'06-08'!$K69+('06-08'!$J69/90)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>
        <v>5</v>
      </c>
      <c r="L70" s="37">
        <f>'06-08'!$K70+('06-08'!$J70/90)</f>
        <v>5.5555555555555554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2427</v>
      </c>
      <c r="J71" s="8"/>
      <c r="K71" s="9">
        <v>340</v>
      </c>
      <c r="L71" s="10">
        <f>'06-08'!$K71+('06-08'!$J71/90)</f>
        <v>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-340</v>
      </c>
      <c r="L72" s="10">
        <f>'06-08'!$K72+('06-08'!$J72/90)</f>
        <v>-340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'06-08'!$K73+('06-08'!$J73/90)</f>
        <v>50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'06-08'!$K74+('06-08'!$J74/90)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250</v>
      </c>
      <c r="K75" s="9"/>
      <c r="L75" s="10">
        <f>'06-08'!$K75+('06-08'!$J75/90)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275</v>
      </c>
      <c r="J76" s="8">
        <v>90</v>
      </c>
      <c r="K76" s="9">
        <v>42</v>
      </c>
      <c r="L76" s="10">
        <f>'06-08'!$K76+('06-08'!$J76/90)</f>
        <v>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/>
      <c r="J77" s="8"/>
      <c r="K77" s="9">
        <v>55</v>
      </c>
      <c r="L77" s="10">
        <f>'06-08'!$K77+('06-08'!$J77/90)</f>
        <v>55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'06-08'!$K78+('06-08'!$J78/90)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'06-08'!$K79+('06-08'!$J79/90)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'06-08'!$K80+('06-08'!$J80/90)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2429</v>
      </c>
      <c r="J81" s="8"/>
      <c r="K81" s="9">
        <v>280</v>
      </c>
      <c r="L81" s="10">
        <f>'06-08'!$K81+('06-08'!$J81/90)</f>
        <v>280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1796</v>
      </c>
      <c r="I82" s="2" t="s">
        <v>457</v>
      </c>
      <c r="J82" s="8"/>
      <c r="K82" s="9">
        <v>219</v>
      </c>
      <c r="L82" s="10">
        <f>'06-08'!$K82+('06-08'!$J82/90)</f>
        <v>219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10</v>
      </c>
      <c r="L83" s="10">
        <f>'06-08'!$K83+('06-08'!$J83/90)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69</v>
      </c>
      <c r="L84" s="10">
        <f>'06-08'!$K84+('06-08'!$J84/90)</f>
        <v>69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2430</v>
      </c>
      <c r="J85" s="8"/>
      <c r="K85" s="9">
        <v>-15</v>
      </c>
      <c r="L85" s="10">
        <f>'06-08'!$K85+('06-08'!$J85/90)</f>
        <v>-15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'06-08'!$K86+('06-08'!$J86/90)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8"/>
      <c r="K87" s="9">
        <v>-5</v>
      </c>
      <c r="L87" s="10">
        <f>'06-08'!$K87+('06-08'!$J87/90)</f>
        <v>-5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90</v>
      </c>
      <c r="L88" s="10">
        <f>'06-08'!$K88+('06-08'!$J88/90)</f>
        <v>87.777777777777771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15</v>
      </c>
      <c r="L89" s="10">
        <f>'06-08'!$K89+('06-08'!$J89/90)</f>
        <v>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'06-08'!$K90+('06-08'!$J90/90)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'06-08'!$K91+('06-08'!$J91/90)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600</v>
      </c>
      <c r="K92" s="9"/>
      <c r="L92" s="10">
        <f>'06-08'!$K92+('06-08'!$J92/90)</f>
        <v>6.666666666666667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-135</v>
      </c>
      <c r="K93" s="9">
        <v>95</v>
      </c>
      <c r="L93" s="10">
        <f>'06-08'!$K93+('06-08'!$J93/90)</f>
        <v>93.5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37</v>
      </c>
      <c r="J94" s="8">
        <v>70</v>
      </c>
      <c r="K94" s="9"/>
      <c r="L94" s="10">
        <f>'06-08'!$K94+('06-08'!$J94/90)</f>
        <v>0.77777777777777779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2431</v>
      </c>
      <c r="J95" s="8"/>
      <c r="K95" s="9">
        <v>16</v>
      </c>
      <c r="L95" s="10">
        <f>'06-08'!$K95+('06-08'!$J95/90)</f>
        <v>16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-540</v>
      </c>
      <c r="K96" s="9">
        <v>10</v>
      </c>
      <c r="L96" s="10">
        <f>'06-08'!$K96+('06-08'!$J96/90)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180</v>
      </c>
      <c r="K97" s="9"/>
      <c r="L97" s="10">
        <f>'06-08'!$K97+('06-08'!$J97/90)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'06-08'!$K98+('06-08'!$J98/90)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30</v>
      </c>
      <c r="L99" s="10">
        <f>'06-08'!$K99+('06-08'!$J99/90)</f>
        <v>25.555555555555557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631</v>
      </c>
      <c r="J100" s="8">
        <v>-180</v>
      </c>
      <c r="K100" s="9">
        <v>30</v>
      </c>
      <c r="L100" s="10">
        <f>'06-08'!$K100+('06-08'!$J100/90)</f>
        <v>28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'06-08'!$K101+('06-08'!$J101/90)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30</v>
      </c>
      <c r="L102" s="10">
        <f>'06-08'!$K102+('06-08'!$J102/90)</f>
        <v>27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'06-08'!$K103+('06-08'!$J103/90)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-315</v>
      </c>
      <c r="K104" s="9">
        <v>10</v>
      </c>
      <c r="L104" s="10">
        <f>'06-08'!$K104+('06-08'!$J104/90)</f>
        <v>6.5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437</v>
      </c>
      <c r="J105" s="8">
        <v>-300</v>
      </c>
      <c r="K105" s="9"/>
      <c r="L105" s="10">
        <f>'06-08'!$K105+('06-08'!$J105/90)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2432</v>
      </c>
      <c r="J106" s="8">
        <v>-90</v>
      </c>
      <c r="K106" s="9">
        <v>-20</v>
      </c>
      <c r="L106" s="10">
        <f>'06-08'!$K106+('06-08'!$J106/90)</f>
        <v>-21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-80</v>
      </c>
      <c r="K107" s="9">
        <v>5</v>
      </c>
      <c r="L107" s="10">
        <f>'06-08'!$K107+('06-08'!$J107/90)</f>
        <v>4.1111111111111107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'06-08'!$K108+('06-08'!$J108/90)</f>
        <v>0.66666666666666663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'06-08'!$K109+('06-08'!$J109/90)</f>
        <v>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-370</v>
      </c>
      <c r="K110" s="9">
        <v>20</v>
      </c>
      <c r="L110" s="10">
        <f>'06-08'!$K110+('06-08'!$J110/90)</f>
        <v>15.888888888888889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'06-08'!$K111+('06-08'!$J111/90)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35</v>
      </c>
      <c r="L112" s="10">
        <f>'06-08'!$K112+('06-08'!$J112/90)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/>
      <c r="L113" s="10">
        <f>'06-08'!$K113+('06-08'!$J113/90)</f>
        <v>2.2222222222222223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-180</v>
      </c>
      <c r="K114" s="9">
        <v>30</v>
      </c>
      <c r="L114" s="10">
        <f>'06-08'!$K114+('06-08'!$J114/90)</f>
        <v>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60</v>
      </c>
      <c r="K115" s="9"/>
      <c r="L115" s="10">
        <f>'06-08'!$K115+('06-08'!$J115/90)</f>
        <v>0.66666666666666663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/>
      <c r="L116" s="10">
        <f>'06-08'!$K116+('06-08'!$J116/90)</f>
        <v>0.66666666666666663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229</v>
      </c>
      <c r="J117" s="8">
        <v>-540</v>
      </c>
      <c r="K117" s="9">
        <v>-10</v>
      </c>
      <c r="L117" s="10">
        <f>'06-08'!$K117+('06-08'!$J117/90)</f>
        <v>-16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'06-08'!$K118+('06-08'!$J118/90)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2373</v>
      </c>
      <c r="J119" s="8"/>
      <c r="K119" s="9">
        <v>-1500</v>
      </c>
      <c r="L119" s="10">
        <f>'06-08'!$K119+('06-08'!$J119/90)</f>
        <v>-1500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>
        <v>113</v>
      </c>
      <c r="L120" s="10">
        <f>'06-08'!$K120+('06-08'!$J120/90)</f>
        <v>116.33333333333333</v>
      </c>
      <c r="M120" s="3"/>
      <c r="N120" s="45" t="s">
        <v>118</v>
      </c>
      <c r="O120" s="9"/>
      <c r="P120" s="84">
        <v>505</v>
      </c>
      <c r="Q120" s="9"/>
      <c r="R120" s="9"/>
      <c r="S120" s="85">
        <v>9790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'06-08'!$K121+('06-08'!$J121/90)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5</v>
      </c>
      <c r="L122" s="10">
        <f>'06-08'!$K122+('06-08'!$J122/90)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'06-08'!$K123+('06-08'!$J123/90)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'06-08'!$K124+('06-08'!$J124/90)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'06-08'!$K125+('06-08'!$J125/90)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'06-08'!$K126+('06-08'!$J126/90)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'06-08'!$K127+('06-08'!$J127/90)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'06-08'!$K128+('06-08'!$J128/90)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'06-08'!$K129+('06-08'!$J129/90)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418AD4B0-2378-4100-BF1C-8458573D7ED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F73C-9206-40E2-8E99-0F63F4C1188F}">
  <sheetPr codeName="Sheet112">
    <pageSetUpPr fitToPage="1"/>
  </sheetPr>
  <dimension ref="A1:Z141"/>
  <sheetViews>
    <sheetView rightToLeft="1" topLeftCell="A124" workbookViewId="0">
      <selection activeCell="K142" sqref="K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-2765</v>
      </c>
      <c r="K1" s="3">
        <f t="shared" si="0"/>
        <v>870</v>
      </c>
      <c r="L1" s="3">
        <f t="shared" si="0"/>
        <v>839.27777777777771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2436</v>
      </c>
      <c r="J3" s="8">
        <v>-360</v>
      </c>
      <c r="K3" s="9"/>
      <c r="L3" s="10">
        <f t="shared" ref="L3:L18" si="1">K3+(J3/90)</f>
        <v>-4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2437</v>
      </c>
      <c r="J4" s="8">
        <v>-930</v>
      </c>
      <c r="K4" s="9">
        <v>100</v>
      </c>
      <c r="L4" s="10">
        <f t="shared" si="1"/>
        <v>89.666666666666671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2438</v>
      </c>
      <c r="J5" s="8">
        <v>-560</v>
      </c>
      <c r="K5" s="9">
        <v>10</v>
      </c>
      <c r="L5" s="10">
        <f t="shared" si="1"/>
        <v>3.7777777777777777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2435</v>
      </c>
      <c r="J6" s="8"/>
      <c r="K6" s="9">
        <v>1420</v>
      </c>
      <c r="L6" s="10">
        <f t="shared" si="1"/>
        <v>1420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2434</v>
      </c>
      <c r="J7" s="8"/>
      <c r="K7" s="9">
        <v>-660</v>
      </c>
      <c r="L7" s="10">
        <f t="shared" si="1"/>
        <v>-660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</v>
      </c>
      <c r="J8" s="8">
        <v>-2000</v>
      </c>
      <c r="K8" s="9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553</v>
      </c>
      <c r="J9" s="8">
        <v>460</v>
      </c>
      <c r="K9" s="9"/>
      <c r="L9" s="10">
        <f t="shared" si="1"/>
        <v>5.1111111111111107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120</v>
      </c>
      <c r="K10" s="9"/>
      <c r="L10" s="10">
        <f t="shared" si="1"/>
        <v>1.3333333333333333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150</v>
      </c>
      <c r="K12" s="9"/>
      <c r="L12" s="10">
        <f t="shared" si="1"/>
        <v>1.6666666666666667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5</v>
      </c>
      <c r="K13" s="9"/>
      <c r="L13" s="10">
        <f t="shared" si="1"/>
        <v>5.5555555555555552E-2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SUM('07-08'!$J$22:$J$141)</f>
        <v>-1075</v>
      </c>
      <c r="K20" s="3">
        <f>SUM('07-08'!$K$22:$K$141)</f>
        <v>-95</v>
      </c>
      <c r="L20" s="3">
        <f>SUM('07-08'!$L$22:$L$141)</f>
        <v>-106.94444444444464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-380</v>
      </c>
      <c r="K22" s="9">
        <v>10</v>
      </c>
      <c r="L22" s="10">
        <f>'07-08'!$K22+('07-08'!$J22/90)</f>
        <v>5.7777777777777777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-280</v>
      </c>
      <c r="K23" s="9">
        <v>5</v>
      </c>
      <c r="L23" s="10">
        <f>'07-08'!$K23+('07-08'!$J23/90)</f>
        <v>1.8888888888888888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>
        <v>18</v>
      </c>
      <c r="F24" s="16">
        <f t="shared" si="3"/>
        <v>360</v>
      </c>
      <c r="G24" s="7"/>
      <c r="H24" s="7" t="s">
        <v>40</v>
      </c>
      <c r="I24" s="2" t="s">
        <v>2440</v>
      </c>
      <c r="J24" s="8"/>
      <c r="K24" s="9">
        <v>-500</v>
      </c>
      <c r="L24" s="10">
        <f>'07-08'!$K24+('07-08'!$J24/90)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2439</v>
      </c>
      <c r="J25" s="8"/>
      <c r="K25" s="9">
        <v>-500</v>
      </c>
      <c r="L25" s="10">
        <f>'07-08'!$K25+('07-08'!$J25/90)</f>
        <v>-500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63</v>
      </c>
      <c r="F26" s="16">
        <f t="shared" si="3"/>
        <v>6300</v>
      </c>
      <c r="G26" s="7"/>
      <c r="H26" s="7" t="s">
        <v>6</v>
      </c>
      <c r="I26" s="2"/>
      <c r="J26" s="8">
        <v>135</v>
      </c>
      <c r="K26" s="9">
        <v>10</v>
      </c>
      <c r="L26" s="10">
        <f>'07-08'!$K26+('07-08'!$J26/90)</f>
        <v>11.5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40</v>
      </c>
      <c r="S26" s="16">
        <f t="shared" si="5"/>
        <v>4000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7175</v>
      </c>
      <c r="G27" s="7"/>
      <c r="H27" s="7" t="s">
        <v>6</v>
      </c>
      <c r="I27" s="2"/>
      <c r="J27" s="8"/>
      <c r="K27" s="9"/>
      <c r="L27" s="10">
        <f>'07-08'!$K27+('07-08'!$J27/90)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4805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1385</v>
      </c>
      <c r="D28" s="1"/>
      <c r="E28" s="1"/>
      <c r="F28" s="1"/>
      <c r="G28" s="1"/>
      <c r="H28" s="7" t="s">
        <v>6</v>
      </c>
      <c r="I28" s="2"/>
      <c r="J28" s="8">
        <v>-300</v>
      </c>
      <c r="K28" s="9">
        <v>40</v>
      </c>
      <c r="L28" s="10">
        <f>'07-08'!$K28+('07-08'!$J28/90)</f>
        <v>36.666666666666664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-2510</v>
      </c>
      <c r="G29" s="1"/>
      <c r="H29" s="7" t="s">
        <v>6</v>
      </c>
      <c r="I29" s="2"/>
      <c r="J29" s="8">
        <v>-200</v>
      </c>
      <c r="K29" s="9">
        <v>10</v>
      </c>
      <c r="L29" s="10">
        <f>'07-08'!$K29+('07-08'!$J29/90)</f>
        <v>7.7777777777777777</v>
      </c>
      <c r="M29" s="3"/>
      <c r="N29" s="1"/>
      <c r="O29" s="1"/>
      <c r="P29" s="18"/>
      <c r="Q29" s="159" t="s">
        <v>21</v>
      </c>
      <c r="R29" s="160"/>
      <c r="S29" s="17">
        <f>SUM('07-08'!$J$22:$J$141)</f>
        <v>-1075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-1790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40</v>
      </c>
      <c r="L30" s="10">
        <f>'07-08'!$K30+('07-08'!$J30/90)</f>
        <v>34</v>
      </c>
      <c r="M30" s="3"/>
      <c r="N30" s="159" t="s">
        <v>23</v>
      </c>
      <c r="O30" s="160"/>
      <c r="P30" s="6">
        <f>SUM('07-08'!$K$22:$K$141)</f>
        <v>-95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'07-08'!$K31+('07-08'!$J31/90)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650</v>
      </c>
      <c r="K32" s="9">
        <v>5</v>
      </c>
      <c r="L32" s="10">
        <f>'07-08'!$K32+('07-08'!$J32/90)</f>
        <v>12.222222222222221</v>
      </c>
      <c r="M32" s="3"/>
      <c r="N32" s="12" t="s">
        <v>25</v>
      </c>
      <c r="O32" s="12"/>
      <c r="P32" s="6">
        <f>P28-P30-C28</f>
        <v>-1290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229</v>
      </c>
      <c r="J33" s="8">
        <v>-220</v>
      </c>
      <c r="K33" s="9"/>
      <c r="L33" s="10">
        <f>'07-08'!$K33+('07-08'!$J33/90)</f>
        <v>-2.4444444444444446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'07-08'!$K34+('07-08'!$J34/90)</f>
        <v>1.8888888888888888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1516</v>
      </c>
      <c r="J35" s="8"/>
      <c r="K35" s="9">
        <v>100</v>
      </c>
      <c r="L35" s="10">
        <f>'07-08'!$K35+('07-08'!$J35/90)</f>
        <v>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-720</v>
      </c>
      <c r="K36" s="9">
        <v>120</v>
      </c>
      <c r="L36" s="10">
        <f>'07-08'!$K36+('07-08'!$J36/90)</f>
        <v>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 t="s">
        <v>849</v>
      </c>
      <c r="J37" s="8"/>
      <c r="K37" s="9">
        <v>300</v>
      </c>
      <c r="L37" s="10">
        <f>'07-08'!$K37+('07-08'!$J37/90)</f>
        <v>300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2436</v>
      </c>
      <c r="J38" s="8">
        <v>20</v>
      </c>
      <c r="K38" s="9">
        <v>-300</v>
      </c>
      <c r="L38" s="10">
        <f>'07-08'!$K38+('07-08'!$J38/90)</f>
        <v>-299.77777777777777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849</v>
      </c>
      <c r="J39" s="8"/>
      <c r="K39" s="9">
        <v>1200</v>
      </c>
      <c r="L39" s="10">
        <f>'07-08'!$K39+('07-08'!$J39/90)</f>
        <v>1200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2441</v>
      </c>
      <c r="J40" s="8"/>
      <c r="K40" s="9">
        <v>-1200</v>
      </c>
      <c r="L40" s="10">
        <f>'07-08'!$K40+('07-08'!$J40/90)</f>
        <v>-1200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2442</v>
      </c>
      <c r="J41" s="8">
        <v>-720</v>
      </c>
      <c r="K41" s="9">
        <v>20</v>
      </c>
      <c r="L41" s="10">
        <f>'07-08'!$K41+('07-08'!$J41/90)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11</v>
      </c>
      <c r="L42" s="10">
        <f>'07-08'!$K42+('07-08'!$J42/90)</f>
        <v>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50</v>
      </c>
      <c r="K43" s="9">
        <v>17</v>
      </c>
      <c r="L43" s="10">
        <f>'07-08'!$K43+('07-08'!$J43/90)</f>
        <v>17.555555555555557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35</v>
      </c>
      <c r="L44" s="10">
        <f>'07-08'!$K44+('07-08'!$J44/90)</f>
        <v>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2443</v>
      </c>
      <c r="J45" s="8"/>
      <c r="K45" s="9">
        <v>-427</v>
      </c>
      <c r="L45" s="10">
        <f>'07-08'!$K45+('07-08'!$J45/90)</f>
        <v>-427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400</v>
      </c>
      <c r="K46" s="9"/>
      <c r="L46" s="10">
        <f>'07-08'!$K46+('07-08'!$J46/90)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70</v>
      </c>
      <c r="L47" s="10">
        <f>'07-08'!$K47+('07-08'!$J47/90)</f>
        <v>70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450</v>
      </c>
      <c r="K48" s="9"/>
      <c r="L48" s="10">
        <f>'07-08'!$K48+('07-08'!$J48/90)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30</v>
      </c>
      <c r="L49" s="10">
        <f>'07-08'!$K49+('07-08'!$J49/90)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'07-08'!$K50+('07-08'!$J50/90)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'07-08'!$K51+('07-08'!$J51/90)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9</v>
      </c>
      <c r="L52" s="10">
        <f>'07-08'!$K52+('07-08'!$J52/90)</f>
        <v>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35</v>
      </c>
      <c r="J53" s="8">
        <v>-300</v>
      </c>
      <c r="K53" s="9"/>
      <c r="L53" s="10">
        <f>'07-08'!$K53+('07-08'!$J53/90)</f>
        <v>-3.3333333333333335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1235</v>
      </c>
      <c r="J54" s="8"/>
      <c r="K54" s="9">
        <v>50</v>
      </c>
      <c r="L54" s="10">
        <f>'07-08'!$K54+('07-08'!$J54/90)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258</v>
      </c>
      <c r="J55" s="8"/>
      <c r="K55" s="9">
        <v>50</v>
      </c>
      <c r="L55" s="10">
        <f>'07-08'!$K55+('07-08'!$J55/90)</f>
        <v>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'07-08'!$K56+('07-08'!$J56/90)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-180</v>
      </c>
      <c r="K57" s="9">
        <v>70</v>
      </c>
      <c r="L57" s="10">
        <f>'07-08'!$K57+('07-08'!$J57/90)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</v>
      </c>
      <c r="K58" s="9"/>
      <c r="L58" s="10">
        <f>'07-08'!$K58+('07-08'!$J58/90)</f>
        <v>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39</v>
      </c>
      <c r="J59" s="8"/>
      <c r="K59" s="9">
        <v>30</v>
      </c>
      <c r="L59" s="10">
        <f>'07-08'!$K59+('07-08'!$J59/90)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>
        <v>5</v>
      </c>
      <c r="L60" s="10">
        <f>'07-08'!$K60+('07-08'!$J60/90)</f>
        <v>6.666666666666667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15</v>
      </c>
      <c r="L61" s="10">
        <f>'07-08'!$K61+('07-08'!$J61/90)</f>
        <v>15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1553</v>
      </c>
      <c r="J62" s="8"/>
      <c r="K62" s="9">
        <v>200</v>
      </c>
      <c r="L62" s="10">
        <f>'07-08'!$K62+('07-08'!$J62/90)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'07-08'!$K63+('07-08'!$J63/90)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'07-08'!$K64+('07-08'!$J64/90)</f>
        <v>3.3333333333333335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260</v>
      </c>
      <c r="K65" s="36"/>
      <c r="L65" s="37">
        <f>'07-08'!$K65+('07-08'!$J65/90)</f>
        <v>2.8888888888888888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2444</v>
      </c>
      <c r="J66" s="38">
        <v>-500</v>
      </c>
      <c r="K66" s="39"/>
      <c r="L66" s="37">
        <f>'07-08'!$K66+('07-08'!$J66/90)</f>
        <v>-5.5555555555555554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'07-08'!$K67+('07-08'!$J67/90)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-290</v>
      </c>
      <c r="K68" s="39">
        <v>10</v>
      </c>
      <c r="L68" s="37">
        <f>'07-08'!$K68+('07-08'!$J68/90)</f>
        <v>6.7777777777777777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350</v>
      </c>
      <c r="K69" s="36"/>
      <c r="L69" s="37">
        <f>'07-08'!$K69+('07-08'!$J69/90)</f>
        <v>3.8888888888888888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300</v>
      </c>
      <c r="K70" s="36"/>
      <c r="L70" s="37">
        <f>'07-08'!$K70+('07-08'!$J70/90)</f>
        <v>3.3333333333333335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21</v>
      </c>
      <c r="L71" s="10">
        <f>'07-08'!$K71+('07-08'!$J71/90)</f>
        <v>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200</v>
      </c>
      <c r="K72" s="9">
        <v>10</v>
      </c>
      <c r="L72" s="10">
        <f>'07-08'!$K72+('07-08'!$J72/90)</f>
        <v>12.222222222222221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'07-08'!$K73+('07-08'!$J73/90)</f>
        <v>1.3333333333333333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1213</v>
      </c>
      <c r="J74" s="8"/>
      <c r="K74" s="9">
        <v>150</v>
      </c>
      <c r="L74" s="10">
        <f>'07-08'!$K74+('07-08'!$J74/90)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/>
      <c r="L75" s="10">
        <f>'07-08'!$K75+('07-08'!$J75/90)</f>
        <v>2.2222222222222223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283</v>
      </c>
      <c r="J76" s="8"/>
      <c r="K76" s="9">
        <v>205</v>
      </c>
      <c r="L76" s="10">
        <f>'07-08'!$K76+('07-08'!$J76/90)</f>
        <v>205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229</v>
      </c>
      <c r="J77" s="8">
        <v>-150</v>
      </c>
      <c r="K77" s="9"/>
      <c r="L77" s="10">
        <f>'07-08'!$K77+('07-08'!$J77/90)</f>
        <v>-1.6666666666666667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984</v>
      </c>
      <c r="J78" s="8"/>
      <c r="K78" s="9">
        <v>60</v>
      </c>
      <c r="L78" s="10">
        <f>'07-08'!$K78+('07-08'!$J78/90)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30</v>
      </c>
      <c r="L79" s="10">
        <f>'07-08'!$K79+('07-08'!$J79/90)</f>
        <v>27.777777777777779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984</v>
      </c>
      <c r="J80" s="8">
        <v>-315</v>
      </c>
      <c r="K80" s="9">
        <v>-10</v>
      </c>
      <c r="L80" s="10">
        <f>'07-08'!$K80+('07-08'!$J80/90)</f>
        <v>-13.5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'07-08'!$K81+('07-08'!$J81/90)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10</v>
      </c>
      <c r="L82" s="10">
        <f>'07-08'!$K82+('07-08'!$J82/90)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'07-08'!$K83+('07-08'!$J83/90)</f>
        <v>2.4444444444444446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57</v>
      </c>
      <c r="L84" s="10">
        <f>'07-08'!$K84+('07-08'!$J84/90)</f>
        <v>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225</v>
      </c>
      <c r="L85" s="10">
        <f>'07-08'!$K85+('07-08'!$J85/90)</f>
        <v>222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'07-08'!$K86+('07-08'!$J86/90)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39</v>
      </c>
      <c r="L87" s="10">
        <f>'07-08'!$K87+('07-08'!$J87/90)</f>
        <v>39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'07-08'!$K88+('07-08'!$J88/90)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2445</v>
      </c>
      <c r="J89" s="8"/>
      <c r="K89" s="9">
        <v>-56</v>
      </c>
      <c r="L89" s="10">
        <f>'07-08'!$K89+('07-08'!$J89/90)</f>
        <v>-56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373</v>
      </c>
      <c r="J90" s="8"/>
      <c r="K90" s="9">
        <v>500</v>
      </c>
      <c r="L90" s="10">
        <f>'07-08'!$K90+('07-08'!$J90/90)</f>
        <v>500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60</v>
      </c>
      <c r="L91" s="10">
        <f>'07-08'!$K91+('07-08'!$J91/90)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350</v>
      </c>
      <c r="K92" s="9"/>
      <c r="L92" s="10">
        <f>'07-08'!$K92+('07-08'!$J92/90)</f>
        <v>3.8888888888888888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292</v>
      </c>
      <c r="J93" s="8"/>
      <c r="K93" s="9">
        <v>300</v>
      </c>
      <c r="L93" s="10">
        <f>'07-08'!$K93+('07-08'!$J93/90)</f>
        <v>300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">
        <v>-300</v>
      </c>
      <c r="L94" s="10">
        <f>'07-08'!$K94+('07-08'!$J94/90)</f>
        <v>-300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'07-08'!$K95+('07-08'!$J95/90)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2446</v>
      </c>
      <c r="J96" s="8"/>
      <c r="K96" s="9">
        <v>-1000</v>
      </c>
      <c r="L96" s="10">
        <f>'07-08'!$K96+('07-08'!$J96/90)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22</v>
      </c>
      <c r="L97" s="10">
        <f>'07-08'!$K97+('07-08'!$J97/90)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14</v>
      </c>
      <c r="L98" s="10">
        <f>'07-08'!$K98+('07-08'!$J98/90)</f>
        <v>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10</v>
      </c>
      <c r="L99" s="10">
        <f>'07-08'!$K99+('07-08'!$J99/90)</f>
        <v>5.5555555555555554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'07-08'!$K100+('07-08'!$J100/90)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20</v>
      </c>
      <c r="L101" s="10">
        <f>'07-08'!$K101+('07-08'!$J101/90)</f>
        <v>18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849</v>
      </c>
      <c r="J102" s="8"/>
      <c r="K102" s="9">
        <v>1500</v>
      </c>
      <c r="L102" s="10">
        <f>'07-08'!$K102+('07-08'!$J102/90)</f>
        <v>1500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2447</v>
      </c>
      <c r="J103" s="8"/>
      <c r="K103" s="9">
        <v>-1500</v>
      </c>
      <c r="L103" s="10">
        <f>'07-08'!$K103+('07-08'!$J103/90)</f>
        <v>-1500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'07-08'!$K104+('07-08'!$J104/90)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229</v>
      </c>
      <c r="J105" s="8">
        <v>-270</v>
      </c>
      <c r="K105" s="9">
        <v>-20</v>
      </c>
      <c r="L105" s="10">
        <f>'07-08'!$K105+('07-08'!$J105/90)</f>
        <v>-23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282</v>
      </c>
      <c r="J106" s="8"/>
      <c r="K106" s="9">
        <v>120</v>
      </c>
      <c r="L106" s="10">
        <f>'07-08'!$K106+('07-08'!$J106/90)</f>
        <v>120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2" t="s">
        <v>437</v>
      </c>
      <c r="J107" s="8">
        <v>-300</v>
      </c>
      <c r="K107" s="9"/>
      <c r="L107" s="10">
        <f>'07-08'!$K107+('07-08'!$J107/90)</f>
        <v>-3.3333333333333335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-315</v>
      </c>
      <c r="K108" s="9">
        <v>10</v>
      </c>
      <c r="L108" s="10">
        <f>'07-08'!$K108+('07-08'!$J108/90)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50</v>
      </c>
      <c r="L109" s="10">
        <f>'07-08'!$K109+('07-08'!$J109/90)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360</v>
      </c>
      <c r="K110" s="9">
        <v>50</v>
      </c>
      <c r="L110" s="10">
        <f>'07-08'!$K110+('07-08'!$J110/90)</f>
        <v>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'07-08'!$K111+('07-08'!$J111/90)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'07-08'!$K112+('07-08'!$J112/90)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26</v>
      </c>
      <c r="J113" s="8">
        <v>100</v>
      </c>
      <c r="K113" s="9"/>
      <c r="L113" s="10">
        <f>'07-08'!$K113+('07-08'!$J113/90)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2448</v>
      </c>
      <c r="J114" s="8">
        <v>550</v>
      </c>
      <c r="K114" s="9"/>
      <c r="L114" s="10">
        <f>'07-08'!$K114+('07-08'!$J114/90)</f>
        <v>6.1111111111111107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2448</v>
      </c>
      <c r="J115" s="8"/>
      <c r="K115" s="9">
        <v>235</v>
      </c>
      <c r="L115" s="10">
        <f>'07-08'!$K115+('07-08'!$J115/90)</f>
        <v>235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132</v>
      </c>
      <c r="J116" s="8">
        <v>200</v>
      </c>
      <c r="K116" s="9">
        <v>10</v>
      </c>
      <c r="L116" s="10">
        <f>'07-08'!$K116+('07-08'!$J116/90)</f>
        <v>12.222222222222221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'07-08'!$K117+('07-08'!$J117/90)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'07-08'!$K118+('07-08'!$J118/90)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1506</v>
      </c>
      <c r="J119" s="8"/>
      <c r="K119" s="9">
        <v>-65</v>
      </c>
      <c r="L119" s="10">
        <f>'07-08'!$K119+('07-08'!$J119/90)</f>
        <v>-65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917</v>
      </c>
      <c r="J120" s="8">
        <v>300</v>
      </c>
      <c r="K120" s="9"/>
      <c r="L120" s="10">
        <f>'07-08'!$K120+('07-08'!$J120/90)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>
        <v>5</v>
      </c>
      <c r="L121" s="10">
        <f>'07-08'!$K121+('07-08'!$J121/90)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-180</v>
      </c>
      <c r="K122" s="9">
        <v>70</v>
      </c>
      <c r="L122" s="10">
        <f>'07-08'!$K122+('07-08'!$J122/90)</f>
        <v>68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-90</v>
      </c>
      <c r="K123" s="9">
        <v>50</v>
      </c>
      <c r="L123" s="10">
        <f>'07-08'!$K123+('07-08'!$J123/90)</f>
        <v>49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953</v>
      </c>
      <c r="J124" s="8">
        <v>-1800</v>
      </c>
      <c r="K124" s="9">
        <v>20</v>
      </c>
      <c r="L124" s="10">
        <f>'07-08'!$K124+('07-08'!$J124/90)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180</v>
      </c>
      <c r="K125" s="9"/>
      <c r="L125" s="10">
        <f>'07-08'!$K125+('07-08'!$J125/90)</f>
        <v>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-950</v>
      </c>
      <c r="K126" s="9">
        <v>-32</v>
      </c>
      <c r="L126" s="10">
        <f>'07-08'!$K126+('07-08'!$J126/90)</f>
        <v>-42.555555555555557</v>
      </c>
      <c r="M126" s="3"/>
      <c r="N126" s="45" t="s">
        <v>118</v>
      </c>
      <c r="O126" s="9"/>
      <c r="P126" s="84">
        <v>1790</v>
      </c>
      <c r="Q126" s="9"/>
      <c r="R126" s="9"/>
      <c r="S126" s="85">
        <v>4805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450</v>
      </c>
      <c r="K127" s="9"/>
      <c r="L127" s="10">
        <f>'07-08'!$K127+('07-08'!$J127/90)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300</v>
      </c>
      <c r="K128" s="9"/>
      <c r="L128" s="10">
        <f>'07-08'!$K128+('07-08'!$J128/90)</f>
        <v>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450</v>
      </c>
      <c r="K129" s="9"/>
      <c r="L129" s="10">
        <f>'07-08'!$K129+('07-08'!$J129/90)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'07-08'!$K130+('07-08'!$J130/90)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'07-08'!$K131+('07-08'!$J131/90)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</v>
      </c>
      <c r="K132" s="9"/>
      <c r="L132" s="10">
        <f>'07-08'!$K132+('07-08'!$J132/90)</f>
        <v>0.88888888888888884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515</v>
      </c>
      <c r="K133" s="9"/>
      <c r="L133" s="10">
        <f>'07-08'!$K133+('07-08'!$J133/90)</f>
        <v>5.7222222222222223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239</v>
      </c>
      <c r="J134" s="8"/>
      <c r="K134" s="9">
        <v>-1000</v>
      </c>
      <c r="L134" s="10">
        <f>'07-08'!$K134+('07-08'!$J134/90)</f>
        <v>-1000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-720</v>
      </c>
      <c r="K135" s="9">
        <v>140</v>
      </c>
      <c r="L135" s="10">
        <f>'07-08'!$K135+('07-08'!$J135/90)</f>
        <v>132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2449</v>
      </c>
      <c r="J136" s="8"/>
      <c r="K136" s="9">
        <v>100</v>
      </c>
      <c r="L136" s="10">
        <f>'07-08'!$K136+('07-08'!$J136/90)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2450</v>
      </c>
      <c r="J137" s="8"/>
      <c r="K137" s="9">
        <v>250</v>
      </c>
      <c r="L137" s="10">
        <f>'07-08'!$K137+('07-08'!$J137/90)</f>
        <v>250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-540</v>
      </c>
      <c r="K138" s="9">
        <v>10</v>
      </c>
      <c r="L138" s="10">
        <f>'07-08'!$K138+('07-08'!$J138/90)</f>
        <v>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60</v>
      </c>
      <c r="K139" s="9"/>
      <c r="L139" s="10">
        <f>'07-08'!$K139+('07-08'!$J139/90)</f>
        <v>0.66666666666666663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'07-08'!$K140+('07-08'!$J140/90)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'07-08'!$K141+('07-08'!$J141/90)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EB78B3E0-C777-45C8-8F4A-2DD1D8409DB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C581-1BA3-4DDC-9B83-71BE410A988A}">
  <sheetPr codeName="Sheet113">
    <pageSetUpPr fitToPage="1"/>
  </sheetPr>
  <dimension ref="A1:Z151"/>
  <sheetViews>
    <sheetView rightToLeft="1" topLeftCell="A136" workbookViewId="0">
      <selection activeCell="L149" sqref="L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-170</v>
      </c>
      <c r="K1" s="3">
        <f t="shared" si="0"/>
        <v>1160</v>
      </c>
      <c r="L1" s="3">
        <f t="shared" si="0"/>
        <v>1158.1111111111111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260</v>
      </c>
      <c r="J3" s="8"/>
      <c r="K3" s="9">
        <v>415</v>
      </c>
      <c r="L3" s="10">
        <f t="shared" ref="L3:L18" si="1">K3+(J3/90)</f>
        <v>415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351</v>
      </c>
      <c r="J4" s="8"/>
      <c r="K4" s="9">
        <v>14</v>
      </c>
      <c r="L4" s="10">
        <f t="shared" si="1"/>
        <v>14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</v>
      </c>
      <c r="J5" s="8">
        <v>200</v>
      </c>
      <c r="K5" s="9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2452</v>
      </c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2202</v>
      </c>
      <c r="J7" s="8"/>
      <c r="K7" s="9">
        <v>700</v>
      </c>
      <c r="L7" s="10">
        <f t="shared" si="1"/>
        <v>700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389</v>
      </c>
      <c r="J8" s="8">
        <v>-520</v>
      </c>
      <c r="K8" s="9">
        <v>20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-450</v>
      </c>
      <c r="K9" s="9">
        <v>11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2433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SUM('08-08'!$J$22:$J$151)</f>
        <v>-2485</v>
      </c>
      <c r="K20" s="3">
        <f>SUM('08-08'!$K$22:$K$151)</f>
        <v>-1390</v>
      </c>
      <c r="L20" s="3">
        <f>SUM('08-08'!$L$22:$L$151)</f>
        <v>-1417.6111111111109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-225</v>
      </c>
      <c r="K22" s="9">
        <v>5</v>
      </c>
      <c r="L22" s="10">
        <f>'08-08'!$K22+('08-08'!$J22/90)</f>
        <v>2.5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101</v>
      </c>
      <c r="F23" s="16">
        <f t="shared" si="3"/>
        <v>1010</v>
      </c>
      <c r="G23" s="7"/>
      <c r="H23" s="7" t="s">
        <v>6</v>
      </c>
      <c r="I23" s="2"/>
      <c r="J23" s="8">
        <v>-110</v>
      </c>
      <c r="K23" s="9">
        <v>10</v>
      </c>
      <c r="L23" s="10">
        <f>'08-08'!$K23+('08-08'!$J23/90)</f>
        <v>8.7777777777777786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49</v>
      </c>
      <c r="F24" s="16">
        <f t="shared" si="3"/>
        <v>980</v>
      </c>
      <c r="G24" s="7"/>
      <c r="H24" s="7" t="s">
        <v>6</v>
      </c>
      <c r="I24" s="2"/>
      <c r="J24" s="8">
        <v>40</v>
      </c>
      <c r="K24" s="9"/>
      <c r="L24" s="10">
        <f>'08-08'!$K24+('08-08'!$J24/90)</f>
        <v>0.44444444444444442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/>
      <c r="J25" s="8"/>
      <c r="K25" s="9">
        <v>5</v>
      </c>
      <c r="L25" s="10">
        <f>'08-08'!$K25+('08-08'!$J25/90)</f>
        <v>5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6</v>
      </c>
      <c r="I26" s="2" t="s">
        <v>229</v>
      </c>
      <c r="J26" s="8">
        <v>-540</v>
      </c>
      <c r="K26" s="9"/>
      <c r="L26" s="10">
        <f>'08-08'!$K26+('08-08'!$J26/90)</f>
        <v>-6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5930</v>
      </c>
      <c r="G27" s="7"/>
      <c r="H27" s="7" t="s">
        <v>6</v>
      </c>
      <c r="I27" s="2"/>
      <c r="J27" s="8">
        <v>130</v>
      </c>
      <c r="K27" s="9"/>
      <c r="L27" s="10">
        <f>'08-08'!$K27+('08-08'!$J27/90)</f>
        <v>1.4444444444444444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1600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2450</v>
      </c>
      <c r="D28" s="1"/>
      <c r="E28" s="1"/>
      <c r="F28" s="1"/>
      <c r="G28" s="1"/>
      <c r="H28" s="7" t="s">
        <v>6</v>
      </c>
      <c r="I28" s="2" t="s">
        <v>1336</v>
      </c>
      <c r="J28" s="8"/>
      <c r="K28" s="9">
        <v>200</v>
      </c>
      <c r="L28" s="10">
        <f>'08-08'!$K28+('08-08'!$J28/90)</f>
        <v>200</v>
      </c>
      <c r="M28" s="3"/>
      <c r="N28" s="12" t="s">
        <v>11</v>
      </c>
      <c r="O28" s="12"/>
      <c r="P28" s="6">
        <f>SUM(P22:P27)</f>
        <v>1160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-1245</v>
      </c>
      <c r="G29" s="1"/>
      <c r="H29" s="7" t="s">
        <v>6</v>
      </c>
      <c r="I29" s="2"/>
      <c r="J29" s="8">
        <v>100</v>
      </c>
      <c r="K29" s="9"/>
      <c r="L29" s="10">
        <f>'08-08'!$K29+('08-08'!$J29/90)</f>
        <v>1.1111111111111112</v>
      </c>
      <c r="M29" s="3"/>
      <c r="N29" s="1"/>
      <c r="O29" s="1"/>
      <c r="P29" s="18"/>
      <c r="Q29" s="159" t="s">
        <v>21</v>
      </c>
      <c r="R29" s="160"/>
      <c r="S29" s="17">
        <f>SUM('08-08'!$J$22:$J$151)</f>
        <v>-2485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1065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'08-08'!$K30+('08-08'!$J30/90)</f>
        <v>2.2222222222222223</v>
      </c>
      <c r="M30" s="3"/>
      <c r="N30" s="159" t="s">
        <v>23</v>
      </c>
      <c r="O30" s="160"/>
      <c r="P30" s="6">
        <f>SUM('08-08'!$K$22:$K$151)</f>
        <v>-1390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335</v>
      </c>
      <c r="K31" s="9"/>
      <c r="L31" s="10">
        <f>'08-08'!$K31+('08-08'!$J31/90)</f>
        <v>3.7222222222222223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5</v>
      </c>
      <c r="L32" s="10">
        <f>'08-08'!$K32+('08-08'!$J32/90)</f>
        <v>5</v>
      </c>
      <c r="M32" s="3"/>
      <c r="N32" s="12" t="s">
        <v>25</v>
      </c>
      <c r="O32" s="12"/>
      <c r="P32" s="6">
        <f>P28-P30-C28</f>
        <v>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-630</v>
      </c>
      <c r="K33" s="9">
        <v>20</v>
      </c>
      <c r="L33" s="10">
        <f>'08-08'!$K33+('08-08'!$J33/90)</f>
        <v>13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'08-08'!$K34+('08-08'!$J34/90)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1955</v>
      </c>
      <c r="J35" s="8"/>
      <c r="K35" s="9">
        <v>-100</v>
      </c>
      <c r="L35" s="10">
        <f>'08-08'!$K35+('08-08'!$J35/90)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'08-08'!$K36+('08-08'!$J36/90)</f>
        <v>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'08-08'!$K37+('08-08'!$J37/90)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1454</v>
      </c>
      <c r="J38" s="8"/>
      <c r="K38" s="9">
        <v>100</v>
      </c>
      <c r="L38" s="10">
        <f>'08-08'!$K38+('08-08'!$J38/90)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50</v>
      </c>
      <c r="K39" s="9"/>
      <c r="L39" s="10">
        <f>'08-08'!$K39+('08-08'!$J39/90)</f>
        <v>0.55555555555555558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'08-08'!$K40+('08-08'!$J40/90)</f>
        <v>13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1022</v>
      </c>
      <c r="J41" s="8"/>
      <c r="K41" s="9">
        <v>35</v>
      </c>
      <c r="L41" s="10">
        <f>'08-08'!$K41+('08-08'!$J41/90)</f>
        <v>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20</v>
      </c>
      <c r="L42" s="10">
        <f>'08-08'!$K42+('08-08'!$J42/90)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300</v>
      </c>
      <c r="K43" s="9"/>
      <c r="L43" s="10">
        <f>'08-08'!$K43+('08-08'!$J43/90)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2259</v>
      </c>
      <c r="J44" s="8"/>
      <c r="K44" s="9">
        <v>-1000</v>
      </c>
      <c r="L44" s="10">
        <f>'08-08'!$K44+('08-08'!$J44/90)</f>
        <v>-1000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2260</v>
      </c>
      <c r="J45" s="8">
        <v>500</v>
      </c>
      <c r="K45" s="9">
        <v>20</v>
      </c>
      <c r="L45" s="10">
        <f>'08-08'!$K45+('08-08'!$J45/90)</f>
        <v>25.555555555555557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11</v>
      </c>
      <c r="L46" s="10">
        <f>'08-08'!$K46+('08-08'!$J46/90)</f>
        <v>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1145</v>
      </c>
      <c r="J47" s="8">
        <v>-720</v>
      </c>
      <c r="K47" s="9">
        <v>-60</v>
      </c>
      <c r="L47" s="10">
        <f>'08-08'!$K47+('08-08'!$J47/90)</f>
        <v>-68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120</v>
      </c>
      <c r="K48" s="9"/>
      <c r="L48" s="10">
        <f>'08-08'!$K48+('08-08'!$J48/90)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'08-08'!$K49+('08-08'!$J49/90)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1987</v>
      </c>
      <c r="J50" s="8">
        <v>-270</v>
      </c>
      <c r="K50" s="9">
        <v>-330</v>
      </c>
      <c r="L50" s="10">
        <f>'08-08'!$K50+('08-08'!$J50/90)</f>
        <v>-333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'08-08'!$K51+('08-08'!$J51/90)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-25</v>
      </c>
      <c r="K52" s="9">
        <v>15</v>
      </c>
      <c r="L52" s="10">
        <f>'08-08'!$K52+('08-08'!$J52/90)</f>
        <v>14.722222222222221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500</v>
      </c>
      <c r="K53" s="9"/>
      <c r="L53" s="10">
        <f>'08-08'!$K53+('08-08'!$J53/90)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849</v>
      </c>
      <c r="J54" s="8"/>
      <c r="K54" s="9">
        <v>100</v>
      </c>
      <c r="L54" s="10">
        <f>'08-08'!$K54+('08-08'!$J54/90)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8"/>
      <c r="K55" s="9">
        <v>-500</v>
      </c>
      <c r="L55" s="10">
        <f>'08-08'!$K55+('08-08'!$J55/90)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20</v>
      </c>
      <c r="L56" s="10">
        <f>'08-08'!$K56+('08-08'!$J56/90)</f>
        <v>21.111111111111111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2453</v>
      </c>
      <c r="J57" s="8"/>
      <c r="K57" s="9">
        <v>-35</v>
      </c>
      <c r="L57" s="10">
        <f>'08-08'!$K57+('08-08'!$J57/90)</f>
        <v>-35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45</v>
      </c>
      <c r="K58" s="9">
        <v>20</v>
      </c>
      <c r="L58" s="10">
        <f>'08-08'!$K58+('08-08'!$J58/90)</f>
        <v>20.5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270</v>
      </c>
      <c r="K59" s="9"/>
      <c r="L59" s="10">
        <f>'08-08'!$K59+('08-08'!$J59/90)</f>
        <v>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>
        <v>7</v>
      </c>
      <c r="L60" s="10">
        <f>'08-08'!$K60+('08-08'!$J60/90)</f>
        <v>8.1111111111111107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-675</v>
      </c>
      <c r="K61" s="9">
        <v>20</v>
      </c>
      <c r="L61" s="10">
        <f>'08-08'!$K61+('08-08'!$J61/90)</f>
        <v>12.5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57</v>
      </c>
      <c r="L62" s="10">
        <f>'08-08'!$K62+('08-08'!$J62/90)</f>
        <v>57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'08-08'!$K63+('08-08'!$J63/90)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55</v>
      </c>
      <c r="L64" s="10">
        <f>'08-08'!$K64+('08-08'!$J64/90)</f>
        <v>55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'08-08'!$K65+('08-08'!$J65/90)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</v>
      </c>
      <c r="K66" s="39">
        <v>2</v>
      </c>
      <c r="L66" s="37">
        <f>'08-08'!$K66+('08-08'!$J66/90)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/>
      <c r="L67" s="37">
        <f>'08-08'!$K67+('08-08'!$J67/90)</f>
        <v>-2.2222222222222223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98</v>
      </c>
      <c r="L68" s="37">
        <f>'08-08'!$K68+('08-08'!$J68/90)</f>
        <v>98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12</v>
      </c>
      <c r="L69" s="37">
        <f>'08-08'!$K69+('08-08'!$J69/90)</f>
        <v>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'08-08'!$K70+('08-08'!$J70/90)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80</v>
      </c>
      <c r="K71" s="9"/>
      <c r="L71" s="10">
        <f>'08-08'!$K71+('08-08'!$J71/90)</f>
        <v>0.88888888888888884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'08-08'!$K72+('08-08'!$J72/90)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'08-08'!$K73+('08-08'!$J73/90)</f>
        <v>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2454</v>
      </c>
      <c r="J74" s="8">
        <v>-200</v>
      </c>
      <c r="K74" s="9">
        <v>290</v>
      </c>
      <c r="L74" s="10">
        <f>'08-08'!$K74+('08-08'!$J74/90)</f>
        <v>287.77777777777777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90</v>
      </c>
      <c r="J75" s="8">
        <v>-100</v>
      </c>
      <c r="K75" s="9">
        <v>133</v>
      </c>
      <c r="L75" s="10">
        <f>'08-08'!$K75+('08-08'!$J75/90)</f>
        <v>131.88888888888889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'08-08'!$K76+('08-08'!$J76/90)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1692</v>
      </c>
      <c r="J77" s="8"/>
      <c r="K77" s="9">
        <v>-100</v>
      </c>
      <c r="L77" s="10">
        <f>'08-08'!$K77+('08-08'!$J77/90)</f>
        <v>-100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155</v>
      </c>
      <c r="J78" s="8">
        <v>-150</v>
      </c>
      <c r="K78" s="9">
        <v>15</v>
      </c>
      <c r="L78" s="10">
        <f>'08-08'!$K78+('08-08'!$J78/90)</f>
        <v>13.333333333333334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-220</v>
      </c>
      <c r="K79" s="9">
        <v>20</v>
      </c>
      <c r="L79" s="10">
        <f>'08-08'!$K79+('08-08'!$J79/90)</f>
        <v>17.555555555555557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28</v>
      </c>
      <c r="I80" s="40" t="s">
        <v>2455</v>
      </c>
      <c r="J80" s="8"/>
      <c r="K80" s="9">
        <v>-40</v>
      </c>
      <c r="L80" s="10">
        <f>'08-08'!$K80+('08-08'!$J80/90)</f>
        <v>-40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</v>
      </c>
      <c r="K81" s="9"/>
      <c r="L81" s="10">
        <f>'08-08'!$K81+('08-08'!$J81/90)</f>
        <v>1.5555555555555556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1260</v>
      </c>
      <c r="K82" s="9"/>
      <c r="L82" s="10">
        <f>'08-08'!$K82+('08-08'!$J82/90)</f>
        <v>14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1980</v>
      </c>
      <c r="K83" s="9"/>
      <c r="L83" s="10">
        <f>'08-08'!$K83+('08-08'!$J83/90)</f>
        <v>22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2217</v>
      </c>
      <c r="J84" s="8"/>
      <c r="K84" s="9">
        <v>-30</v>
      </c>
      <c r="L84" s="10">
        <f>'08-08'!$K84+('08-08'!$J84/90)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'08-08'!$K85+('08-08'!$J85/90)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>
        <v>36</v>
      </c>
      <c r="L86" s="10">
        <f>'08-08'!$K86+('08-08'!$J86/90)</f>
        <v>36.555555555555557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350</v>
      </c>
      <c r="K87" s="9"/>
      <c r="L87" s="10">
        <f>'08-08'!$K87+('08-08'!$J87/90)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24</v>
      </c>
      <c r="L88" s="10">
        <f>'08-08'!$K88+('08-08'!$J88/90)</f>
        <v>24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15</v>
      </c>
      <c r="L89" s="10">
        <f>'08-08'!$K89+('08-08'!$J89/90)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2376</v>
      </c>
      <c r="J90" s="8"/>
      <c r="K90" s="9">
        <v>-150</v>
      </c>
      <c r="L90" s="10">
        <f>'08-08'!$K90+('08-08'!$J90/90)</f>
        <v>-150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/>
      <c r="L91" s="10">
        <f>'08-08'!$K91+('08-08'!$J91/90)</f>
        <v>-1.1111111111111112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175</v>
      </c>
      <c r="K92" s="9"/>
      <c r="L92" s="10">
        <f>'08-08'!$K92+('08-08'!$J92/90)</f>
        <v>1.9444444444444444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15</v>
      </c>
      <c r="L93" s="10">
        <f>'08-08'!$K93+('08-08'!$J93/90)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'08-08'!$K94+('08-08'!$J94/90)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360</v>
      </c>
      <c r="K95" s="9"/>
      <c r="L95" s="10">
        <f>'08-08'!$K95+('08-08'!$J95/90)</f>
        <v>4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'08-08'!$K96+('08-08'!$J96/90)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2251</v>
      </c>
      <c r="J97" s="8"/>
      <c r="K97" s="9">
        <v>450</v>
      </c>
      <c r="L97" s="10">
        <f>'08-08'!$K97+('08-08'!$J97/90)</f>
        <v>450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>
        <v>10</v>
      </c>
      <c r="L98" s="10">
        <f>'08-08'!$K98+('08-08'!$J98/90)</f>
        <v>12.222222222222221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'08-08'!$K99+('08-08'!$J99/90)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10</v>
      </c>
      <c r="L100" s="10">
        <f>'08-08'!$K100+('08-08'!$J100/90)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'08-08'!$K101+('08-08'!$J101/90)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'08-08'!$K102+('08-08'!$J102/90)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2456</v>
      </c>
      <c r="J103" s="8">
        <v>-300</v>
      </c>
      <c r="K103" s="9"/>
      <c r="L103" s="10">
        <f>'08-08'!$K103+('08-08'!$J103/90)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20</v>
      </c>
      <c r="L104" s="10">
        <f>'08-08'!$K104+('08-08'!$J104/90)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'08-08'!$K105+('08-08'!$J105/90)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'08-08'!$K106+('08-08'!$J106/90)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270</v>
      </c>
      <c r="K107" s="9"/>
      <c r="L107" s="10">
        <f>'08-08'!$K107+('08-08'!$J107/90)</f>
        <v>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-250</v>
      </c>
      <c r="K108" s="9">
        <v>5</v>
      </c>
      <c r="L108" s="10">
        <f>'08-08'!$K108+('08-08'!$J108/90)</f>
        <v>2.2222222222222223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1656</v>
      </c>
      <c r="J109" s="8">
        <v>-80</v>
      </c>
      <c r="K109" s="9"/>
      <c r="L109" s="10">
        <f>'08-08'!$K109+('08-08'!$J109/90)</f>
        <v>-0.88888888888888884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30</v>
      </c>
      <c r="L110" s="10">
        <f>'08-08'!$K110+('08-08'!$J110/90)</f>
        <v>31.111111111111111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'08-08'!$K111+('08-08'!$J111/90)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989</v>
      </c>
      <c r="J112" s="8"/>
      <c r="K112" s="9">
        <v>105</v>
      </c>
      <c r="L112" s="10">
        <f>'08-08'!$K112+('08-08'!$J112/90)</f>
        <v>105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1347</v>
      </c>
      <c r="J113" s="8"/>
      <c r="K113" s="9">
        <v>-70</v>
      </c>
      <c r="L113" s="10">
        <f>'08-08'!$K113+('08-08'!$J113/90)</f>
        <v>-70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225</v>
      </c>
      <c r="K114" s="9"/>
      <c r="L114" s="10">
        <f>'08-08'!$K114+('08-08'!$J114/90)</f>
        <v>2.5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'08-08'!$K115+('08-08'!$J115/90)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>
        <v>885</v>
      </c>
      <c r="K116" s="9">
        <v>15</v>
      </c>
      <c r="L116" s="10">
        <f>'08-08'!$K116+('08-08'!$J116/90)</f>
        <v>24.833333333333336</v>
      </c>
      <c r="M116" s="3"/>
      <c r="N116" s="45" t="s">
        <v>118</v>
      </c>
      <c r="O116" s="9"/>
      <c r="P116" s="84">
        <v>2230</v>
      </c>
      <c r="Q116" s="9"/>
      <c r="R116" s="9"/>
      <c r="S116" s="85">
        <v>11920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120</v>
      </c>
      <c r="K117" s="9"/>
      <c r="L117" s="10">
        <f>'08-08'!$K117+('08-08'!$J117/90)</f>
        <v>1.3333333333333333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180</v>
      </c>
      <c r="K118" s="9"/>
      <c r="L118" s="10">
        <f>'08-08'!$K118+('08-08'!$J118/90)</f>
        <v>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2044</v>
      </c>
      <c r="J119" s="8"/>
      <c r="K119" s="9">
        <v>190</v>
      </c>
      <c r="L119" s="10">
        <f>'08-08'!$K119+('08-08'!$J119/90)</f>
        <v>190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135</v>
      </c>
      <c r="L120" s="10">
        <f>'08-08'!$K120+('08-08'!$J120/90)</f>
        <v>133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2042</v>
      </c>
      <c r="J121" s="8">
        <v>-200</v>
      </c>
      <c r="K121" s="9"/>
      <c r="L121" s="10">
        <f>'08-08'!$K121+('08-08'!$J121/90)</f>
        <v>-2.2222222222222223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2457</v>
      </c>
      <c r="J122" s="8"/>
      <c r="K122" s="9">
        <v>122</v>
      </c>
      <c r="L122" s="10">
        <f>'08-08'!$K122+('08-08'!$J122/90)</f>
        <v>122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-122</v>
      </c>
      <c r="L123" s="10">
        <f>'08-08'!$K123+('08-08'!$J123/90)</f>
        <v>-122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2458</v>
      </c>
      <c r="J124" s="8"/>
      <c r="K124" s="9">
        <v>10</v>
      </c>
      <c r="L124" s="10">
        <f>'08-08'!$K124+('08-08'!$J124/90)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6</v>
      </c>
      <c r="L125" s="10">
        <f>'08-08'!$K125+('08-08'!$J125/90)</f>
        <v>7.1111111111111107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>
        <v>10</v>
      </c>
      <c r="L126" s="10">
        <f>'08-08'!$K126+('08-08'!$J126/90)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-765</v>
      </c>
      <c r="K127" s="9">
        <v>10</v>
      </c>
      <c r="L127" s="10">
        <f>'08-08'!$K127+('08-08'!$J127/90)</f>
        <v>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2459</v>
      </c>
      <c r="J128" s="8"/>
      <c r="K128" s="9">
        <v>10</v>
      </c>
      <c r="L128" s="10">
        <f>'08-08'!$K128+('08-08'!$J128/90)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50</v>
      </c>
      <c r="K129" s="9"/>
      <c r="L129" s="10">
        <f>'08-08'!$K129+('08-08'!$J129/90)</f>
        <v>0.55555555555555558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-180</v>
      </c>
      <c r="K130" s="9">
        <v>20</v>
      </c>
      <c r="L130" s="10">
        <f>'08-08'!$K130+('08-08'!$J130/90)</f>
        <v>18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2460</v>
      </c>
      <c r="J131" s="8">
        <v>300</v>
      </c>
      <c r="K131" s="9">
        <v>50</v>
      </c>
      <c r="L131" s="10">
        <f>'08-08'!$K131+('08-08'!$J131/90)</f>
        <v>53.333333333333336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'08-08'!$K132+('08-08'!$J132/90)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'08-08'!$K133+('08-08'!$J133/90)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40</v>
      </c>
      <c r="K134" s="9"/>
      <c r="L134" s="10">
        <f>'08-08'!$K134+('08-08'!$J134/90)</f>
        <v>0.44444444444444442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'08-08'!$K135+('08-08'!$J135/90)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997</v>
      </c>
      <c r="J136" s="8">
        <v>-90</v>
      </c>
      <c r="K136" s="9">
        <v>355</v>
      </c>
      <c r="L136" s="10">
        <f>'08-08'!$K136+('08-08'!$J136/90)</f>
        <v>354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/>
      <c r="J137" s="8">
        <v>-9000</v>
      </c>
      <c r="K137" s="9">
        <v>-540</v>
      </c>
      <c r="L137" s="10">
        <f>'08-08'!$K137+('08-08'!$J137/90)</f>
        <v>-640</v>
      </c>
      <c r="M137" s="3"/>
      <c r="N137" s="87" t="s">
        <v>833</v>
      </c>
      <c r="O137" s="87"/>
      <c r="P137" s="89">
        <v>90</v>
      </c>
      <c r="Q137" s="87" t="s">
        <v>399</v>
      </c>
      <c r="R137" s="87"/>
      <c r="S137" s="90">
        <v>4500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43" t="s">
        <v>6</v>
      </c>
      <c r="I138" s="2"/>
      <c r="J138" s="8">
        <v>90</v>
      </c>
      <c r="K138" s="9"/>
      <c r="L138" s="10">
        <f>'08-08'!$K138+('08-08'!$J138/90)</f>
        <v>1</v>
      </c>
      <c r="M138" s="3"/>
      <c r="N138" s="87" t="s">
        <v>1121</v>
      </c>
      <c r="O138" s="87"/>
      <c r="P138" s="89">
        <v>100</v>
      </c>
      <c r="Q138" s="87" t="s">
        <v>85</v>
      </c>
      <c r="R138" s="87"/>
      <c r="S138" s="90">
        <v>4500</v>
      </c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43" t="s">
        <v>6</v>
      </c>
      <c r="I139" s="2"/>
      <c r="J139" s="8"/>
      <c r="K139" s="9">
        <v>20</v>
      </c>
      <c r="L139" s="10">
        <f>'08-08'!$K139+('08-08'!$J139/90)</f>
        <v>20</v>
      </c>
      <c r="M139" s="3"/>
      <c r="N139" s="87" t="s">
        <v>605</v>
      </c>
      <c r="O139" s="87"/>
      <c r="P139" s="89"/>
      <c r="Q139" s="87"/>
      <c r="R139" s="87"/>
      <c r="S139" s="88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43" t="s">
        <v>6</v>
      </c>
      <c r="I140" s="2"/>
      <c r="J140" s="8">
        <v>-360</v>
      </c>
      <c r="K140" s="9">
        <v>10</v>
      </c>
      <c r="L140" s="10">
        <f>'08-08'!$K140+('08-08'!$J140/90)</f>
        <v>6</v>
      </c>
      <c r="M140" s="3"/>
      <c r="N140" s="87" t="s">
        <v>2461</v>
      </c>
      <c r="O140" s="87"/>
      <c r="P140" s="89">
        <v>150</v>
      </c>
      <c r="Q140" s="87"/>
      <c r="R140" s="87"/>
      <c r="S140" s="88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43" t="s">
        <v>40</v>
      </c>
      <c r="I141" s="40" t="s">
        <v>2462</v>
      </c>
      <c r="J141" s="8"/>
      <c r="K141" s="9">
        <v>-1500</v>
      </c>
      <c r="L141" s="10">
        <f>'08-08'!$K141+('08-08'!$J141/90)</f>
        <v>-1500</v>
      </c>
      <c r="M141" s="3"/>
      <c r="N141" s="87" t="s">
        <v>953</v>
      </c>
      <c r="O141" s="87"/>
      <c r="P141" s="89">
        <v>100</v>
      </c>
      <c r="Q141" s="87"/>
      <c r="R141" s="87"/>
      <c r="S141" s="88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43" t="s">
        <v>6</v>
      </c>
      <c r="I142" s="40" t="s">
        <v>1656</v>
      </c>
      <c r="J142" s="8">
        <v>-90</v>
      </c>
      <c r="K142" s="9">
        <v>-6</v>
      </c>
      <c r="L142" s="10">
        <f>'08-08'!$K142+('08-08'!$J142/90)</f>
        <v>-7</v>
      </c>
      <c r="M142" s="3"/>
      <c r="N142" s="87" t="s">
        <v>311</v>
      </c>
      <c r="O142" s="9"/>
      <c r="P142" s="84">
        <v>100</v>
      </c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43" t="s">
        <v>6</v>
      </c>
      <c r="I143" s="2"/>
      <c r="J143" s="8">
        <v>-180</v>
      </c>
      <c r="K143" s="9">
        <v>35</v>
      </c>
      <c r="L143" s="10">
        <f>'08-08'!$K143+('08-08'!$J143/90)</f>
        <v>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400</v>
      </c>
      <c r="K144" s="9"/>
      <c r="L144" s="10">
        <f>'08-08'!$K144+('08-08'!$J144/90)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'08-08'!$K145+('08-08'!$J145/90)</f>
        <v>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'08-08'!$K146+('08-08'!$J146/90)</f>
        <v>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'08-08'!$K147+('08-08'!$J147/90)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'08-08'!$K148+('08-08'!$J148/90)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'08-08'!$K149+('08-08'!$J149/90)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'08-08'!$K150+('08-08'!$J150/90)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'08-08'!$K151+('08-08'!$J151/90)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2CE5AD88-2C78-458D-B48B-008177A3F9E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8B9EF-FEC5-4AF0-8905-D1499E945CD0}">
  <sheetPr codeName="Sheet114">
    <pageSetUpPr fitToPage="1"/>
  </sheetPr>
  <dimension ref="A1:Z152"/>
  <sheetViews>
    <sheetView rightToLeft="1" topLeftCell="A13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390</v>
      </c>
      <c r="L1" s="3">
        <f t="shared" si="0"/>
        <v>390.44444444444446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89</v>
      </c>
      <c r="J3" s="8">
        <v>120</v>
      </c>
      <c r="K3" s="9"/>
      <c r="L3" s="10">
        <f t="shared" ref="L3:L18" si="1">K3+(J3/90)</f>
        <v>1.3333333333333333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1231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70</v>
      </c>
      <c r="L5" s="10">
        <f t="shared" si="1"/>
        <v>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>
        <v>100</v>
      </c>
      <c r="K6" s="9">
        <v>40</v>
      </c>
      <c r="L6" s="10">
        <f t="shared" si="1"/>
        <v>41.111111111111114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171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770</v>
      </c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50</v>
      </c>
      <c r="K10" s="9"/>
      <c r="L10" s="10">
        <f t="shared" si="1"/>
        <v>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299</v>
      </c>
      <c r="J11" s="8"/>
      <c r="K11" s="9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40" t="s">
        <v>56</v>
      </c>
      <c r="J12" s="8">
        <v>-130</v>
      </c>
      <c r="K12" s="9"/>
      <c r="L12" s="10">
        <f t="shared" si="1"/>
        <v>-1.4444444444444444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2451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SUM('10-08'!$J$22:$J$152)</f>
        <v>1250</v>
      </c>
      <c r="K20" s="3">
        <f>SUM('10-08'!$K$22:$K$152)</f>
        <v>-697</v>
      </c>
      <c r="L20" s="3">
        <f>SUM('10-08'!$L$22:$L$152)</f>
        <v>-683.11111111111074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23</v>
      </c>
      <c r="F22" s="16">
        <f t="shared" ref="F22:F26" si="3">D22*E22</f>
        <v>115</v>
      </c>
      <c r="G22" s="7"/>
      <c r="H22" s="7" t="s">
        <v>6</v>
      </c>
      <c r="I22" s="2"/>
      <c r="J22" s="8"/>
      <c r="K22" s="9">
        <v>25</v>
      </c>
      <c r="L22" s="10">
        <f>'10-08'!$K22+('10-08'!$J22/90)</f>
        <v>25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88</v>
      </c>
      <c r="F23" s="16">
        <f t="shared" si="3"/>
        <v>880</v>
      </c>
      <c r="G23" s="7"/>
      <c r="H23" s="7" t="s">
        <v>6</v>
      </c>
      <c r="I23" s="2"/>
      <c r="J23" s="8">
        <v>20</v>
      </c>
      <c r="K23" s="9"/>
      <c r="L23" s="10">
        <f>'10-08'!$K23+('10-08'!$J23/90)</f>
        <v>0.22222222222222221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8">
        <v>150</v>
      </c>
      <c r="K24" s="9">
        <v>50</v>
      </c>
      <c r="L24" s="10">
        <f>'10-08'!$K24+('10-08'!$J24/90)</f>
        <v>51.666666666666664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10</v>
      </c>
      <c r="L25" s="10">
        <f>'10-08'!$K25+('10-08'!$J25/90)</f>
        <v>7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1796</v>
      </c>
      <c r="I26" s="40" t="s">
        <v>2454</v>
      </c>
      <c r="J26" s="8"/>
      <c r="K26" s="9">
        <v>215</v>
      </c>
      <c r="L26" s="10">
        <f>'10-08'!$K26+('10-08'!$J26/90)</f>
        <v>215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3485</v>
      </c>
      <c r="G27" s="7"/>
      <c r="H27" s="7" t="s">
        <v>40</v>
      </c>
      <c r="I27" s="40" t="s">
        <v>95</v>
      </c>
      <c r="J27" s="8"/>
      <c r="K27" s="9">
        <v>-215</v>
      </c>
      <c r="L27" s="10">
        <f>'10-08'!$K27+('10-08'!$J27/90)</f>
        <v>-215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1450</v>
      </c>
      <c r="D28" s="1"/>
      <c r="E28" s="1"/>
      <c r="F28" s="1"/>
      <c r="G28" s="1"/>
      <c r="H28" s="7" t="s">
        <v>6</v>
      </c>
      <c r="I28" s="2"/>
      <c r="J28" s="8">
        <v>150</v>
      </c>
      <c r="K28" s="9"/>
      <c r="L28" s="10">
        <f>'10-08'!$K28+('10-08'!$J28/90)</f>
        <v>1.6666666666666667</v>
      </c>
      <c r="M28" s="3"/>
      <c r="N28" s="12" t="s">
        <v>11</v>
      </c>
      <c r="O28" s="12"/>
      <c r="P28" s="6">
        <f>SUM(P22:P27)</f>
        <v>2365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-2445</v>
      </c>
      <c r="G29" s="1"/>
      <c r="H29" s="7" t="s">
        <v>6</v>
      </c>
      <c r="I29" s="2"/>
      <c r="J29" s="8"/>
      <c r="K29" s="9">
        <v>15</v>
      </c>
      <c r="L29" s="10">
        <f>'10-08'!$K29+('10-08'!$J29/90)</f>
        <v>15</v>
      </c>
      <c r="M29" s="3"/>
      <c r="N29" s="1"/>
      <c r="O29" s="1"/>
      <c r="P29" s="18"/>
      <c r="Q29" s="159" t="s">
        <v>21</v>
      </c>
      <c r="R29" s="160"/>
      <c r="S29" s="17">
        <f>SUM('10-08'!$J$22:$J$152)</f>
        <v>1250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1796</v>
      </c>
      <c r="I30" s="40" t="s">
        <v>64</v>
      </c>
      <c r="J30" s="8"/>
      <c r="K30" s="9">
        <v>150</v>
      </c>
      <c r="L30" s="10">
        <f>'10-08'!$K30+('10-08'!$J30/90)</f>
        <v>150</v>
      </c>
      <c r="M30" s="3"/>
      <c r="N30" s="159" t="s">
        <v>23</v>
      </c>
      <c r="O30" s="160"/>
      <c r="P30" s="6">
        <f>SUM('10-08'!$K$22:$K$152)</f>
        <v>-697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-150</v>
      </c>
      <c r="L31" s="10">
        <f>'10-08'!$K31+('10-08'!$J31/90)</f>
        <v>-150</v>
      </c>
      <c r="M31" s="3"/>
      <c r="N31" s="1"/>
      <c r="O31" s="1"/>
      <c r="P31" s="18"/>
      <c r="Q31" s="12" t="s">
        <v>25</v>
      </c>
      <c r="R31" s="12"/>
      <c r="S31" s="17">
        <f>S27-S29-F27</f>
        <v>-2540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5</v>
      </c>
      <c r="L32" s="10">
        <f>'10-08'!$K32+('10-08'!$J32/90)</f>
        <v>3.5555555555555554</v>
      </c>
      <c r="M32" s="3"/>
      <c r="N32" s="12" t="s">
        <v>25</v>
      </c>
      <c r="O32" s="12"/>
      <c r="P32" s="6">
        <f>P28-P30-C28</f>
        <v>1612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'10-08'!$K33+('10-08'!$J33/90)</f>
        <v>1.5555555555555556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-130</v>
      </c>
      <c r="K34" s="9">
        <v>15</v>
      </c>
      <c r="L34" s="10">
        <f>'10-08'!$K34+('10-08'!$J34/90)</f>
        <v>13.555555555555555</v>
      </c>
      <c r="M34" s="3"/>
      <c r="N34" s="45"/>
      <c r="O34" s="9"/>
      <c r="P34" s="84"/>
      <c r="Q34" s="45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300</v>
      </c>
      <c r="K35" s="9"/>
      <c r="L35" s="10">
        <f>'10-08'!$K35+('10-08'!$J35/90)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209</v>
      </c>
      <c r="J36" s="8"/>
      <c r="K36" s="9">
        <v>-70</v>
      </c>
      <c r="L36" s="10">
        <f>'10-08'!$K36+('10-08'!$J36/90)</f>
        <v>-70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2464</v>
      </c>
      <c r="J37" s="8">
        <v>-360</v>
      </c>
      <c r="K37" s="9">
        <v>-440</v>
      </c>
      <c r="L37" s="10">
        <f>'10-08'!$K37+('10-08'!$J37/90)</f>
        <v>-444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-270</v>
      </c>
      <c r="K38" s="9">
        <v>25</v>
      </c>
      <c r="L38" s="10">
        <f>'10-08'!$K38+('10-08'!$J38/90)</f>
        <v>22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-20</v>
      </c>
      <c r="K39" s="9">
        <v>1</v>
      </c>
      <c r="L39" s="10">
        <f>'10-08'!$K39+('10-08'!$J39/90)</f>
        <v>0.77777777777777779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110</v>
      </c>
      <c r="L40" s="10">
        <f>'10-08'!$K40+('10-08'!$J40/90)</f>
        <v>110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'10-08'!$K41+('10-08'!$J41/90)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65</v>
      </c>
      <c r="L42" s="10">
        <f>'10-08'!$K42+('10-08'!$J42/90)</f>
        <v>65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180</v>
      </c>
      <c r="K43" s="9"/>
      <c r="L43" s="10">
        <f>'10-08'!$K43+('10-08'!$J43/90)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90</v>
      </c>
      <c r="K44" s="9"/>
      <c r="L44" s="10">
        <f>'10-08'!$K44+('10-08'!$J44/90)</f>
        <v>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/>
      <c r="L45" s="10">
        <f>'10-08'!$K45+('10-08'!$J45/90)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4</v>
      </c>
      <c r="L46" s="10">
        <f>'10-08'!$K46+('10-08'!$J46/90)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1796</v>
      </c>
      <c r="I47" s="40" t="s">
        <v>2465</v>
      </c>
      <c r="J47" s="8">
        <v>550</v>
      </c>
      <c r="K47" s="9">
        <v>50</v>
      </c>
      <c r="L47" s="10">
        <f>'10-08'!$K47+('10-08'!$J47/90)</f>
        <v>56.111111111111114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55</v>
      </c>
      <c r="L48" s="10">
        <f>'10-08'!$K48+('10-08'!$J48/90)</f>
        <v>53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40</v>
      </c>
      <c r="L49" s="10">
        <f>'10-08'!$K49+('10-08'!$J49/90)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2466</v>
      </c>
      <c r="J50" s="8"/>
      <c r="K50" s="9">
        <v>100</v>
      </c>
      <c r="L50" s="10">
        <f>'10-08'!$K50+('10-08'!$J50/90)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'10-08'!$K51+('10-08'!$J51/90)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750</v>
      </c>
      <c r="J52" s="8"/>
      <c r="K52" s="9">
        <v>200</v>
      </c>
      <c r="L52" s="10">
        <f>'10-08'!$K52+('10-08'!$J52/90)</f>
        <v>200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120</v>
      </c>
      <c r="K53" s="9">
        <v>80</v>
      </c>
      <c r="L53" s="10">
        <f>'10-08'!$K53+('10-08'!$J53/90)</f>
        <v>81.333333333333329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23</v>
      </c>
      <c r="L54" s="10">
        <f>'10-08'!$K54+('10-08'!$J54/90)</f>
        <v>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800</v>
      </c>
      <c r="K55" s="9"/>
      <c r="L55" s="10">
        <f>'10-08'!$K55+('10-08'!$J55/90)</f>
        <v>8.8888888888888893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'10-08'!$K56+('10-08'!$J56/90)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50</v>
      </c>
      <c r="L57" s="10">
        <f>'10-08'!$K57+('10-08'!$J57/90)</f>
        <v>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120</v>
      </c>
      <c r="K58" s="9">
        <v>5</v>
      </c>
      <c r="L58" s="10">
        <f>'10-08'!$K58+('10-08'!$J58/90)</f>
        <v>6.333333333333333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</v>
      </c>
      <c r="K59" s="9"/>
      <c r="L59" s="10">
        <f>'10-08'!$K59+('10-08'!$J59/90)</f>
        <v>2.5555555555555554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'10-08'!$K60+('10-08'!$J60/90)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</v>
      </c>
      <c r="L61" s="10">
        <f>'10-08'!$K61+('10-08'!$J61/90)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</v>
      </c>
      <c r="L62" s="10">
        <f>'10-08'!$K62+('10-08'!$J62/90)</f>
        <v>11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2092</v>
      </c>
      <c r="J63" s="8"/>
      <c r="K63" s="9">
        <v>330</v>
      </c>
      <c r="L63" s="10">
        <f>'10-08'!$K63+('10-08'!$J63/90)</f>
        <v>330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>
        <v>15</v>
      </c>
      <c r="L64" s="10">
        <f>'10-08'!$K64+('10-08'!$J64/90)</f>
        <v>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'10-08'!$K65+('10-08'!$J65/90)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15</v>
      </c>
      <c r="L66" s="37">
        <f>'10-08'!$K66+('10-08'!$J66/90)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437</v>
      </c>
      <c r="J67" s="35">
        <v>-300</v>
      </c>
      <c r="K67" s="36"/>
      <c r="L67" s="37">
        <f>'10-08'!$K67+('10-08'!$J67/90)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60</v>
      </c>
      <c r="L68" s="37">
        <f>'10-08'!$K68+('10-08'!$J68/90)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'10-08'!$K69+('10-08'!$J69/90)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</v>
      </c>
      <c r="J70" s="35"/>
      <c r="K70" s="36">
        <v>-20</v>
      </c>
      <c r="L70" s="37">
        <f>'10-08'!$K70+('10-08'!$J70/90)</f>
        <v>-20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85</v>
      </c>
      <c r="L71" s="10">
        <f>'10-08'!$K71+('10-08'!$J71/90)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2467</v>
      </c>
      <c r="J72" s="8"/>
      <c r="K72" s="9">
        <v>-12</v>
      </c>
      <c r="L72" s="10">
        <f>'10-08'!$K72+('10-08'!$J72/90)</f>
        <v>-12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2468</v>
      </c>
      <c r="J73" s="8"/>
      <c r="K73" s="9">
        <v>-10</v>
      </c>
      <c r="L73" s="10">
        <f>'10-08'!$K73+('10-08'!$J73/90)</f>
        <v>-10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'10-08'!$K74+('10-08'!$J74/90)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50</v>
      </c>
      <c r="L75" s="10">
        <f>'10-08'!$K75+('10-08'!$J75/90)</f>
        <v>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'10-08'!$K76+('10-08'!$J76/90)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</v>
      </c>
      <c r="J77" s="8"/>
      <c r="K77" s="9">
        <v>20</v>
      </c>
      <c r="L77" s="10">
        <f>'10-08'!$K77+('10-08'!$J77/90)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69</v>
      </c>
      <c r="L78" s="10">
        <f>'10-08'!$K78+('10-08'!$J78/90)</f>
        <v>69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335</v>
      </c>
      <c r="J79" s="8">
        <v>-50</v>
      </c>
      <c r="K79" s="9"/>
      <c r="L79" s="10">
        <f>'10-08'!$K79+('10-08'!$J79/90)</f>
        <v>-0.55555555555555558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130</v>
      </c>
      <c r="J80" s="8"/>
      <c r="K80" s="9">
        <v>9</v>
      </c>
      <c r="L80" s="10">
        <f>'10-08'!$K80+('10-08'!$J80/90)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-8</v>
      </c>
      <c r="L81" s="10">
        <f>'10-08'!$K81+('10-08'!$J81/90)</f>
        <v>-8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-130</v>
      </c>
      <c r="K82" s="9">
        <v>5</v>
      </c>
      <c r="L82" s="10">
        <f>'10-08'!$K82+('10-08'!$J82/90)</f>
        <v>3.5555555555555554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100</v>
      </c>
      <c r="L83" s="10">
        <f>'10-08'!$K83+('10-08'!$J83/90)</f>
        <v>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750</v>
      </c>
      <c r="K84" s="9"/>
      <c r="L84" s="10">
        <f>'10-08'!$K84+('10-08'!$J84/90)</f>
        <v>8.3333333333333339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5</v>
      </c>
      <c r="L85" s="10">
        <f>'10-08'!$K85+('10-08'!$J85/90)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585</v>
      </c>
      <c r="K86" s="9"/>
      <c r="L86" s="10">
        <f>'10-08'!$K86+('10-08'!$J86/90)</f>
        <v>6.5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12</v>
      </c>
      <c r="L87" s="10">
        <f>'10-08'!$K87+('10-08'!$J87/90)</f>
        <v>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-360</v>
      </c>
      <c r="K88" s="9">
        <v>10</v>
      </c>
      <c r="L88" s="10">
        <f>'10-08'!$K88+('10-08'!$J88/90)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56</v>
      </c>
      <c r="J89" s="8">
        <v>10</v>
      </c>
      <c r="K89" s="9">
        <v>6</v>
      </c>
      <c r="L89" s="10">
        <f>'10-08'!$K89+('10-08'!$J89/90)</f>
        <v>6.1111111111111107</v>
      </c>
      <c r="M89" s="3"/>
      <c r="N89" s="45" t="s">
        <v>118</v>
      </c>
      <c r="O89" s="9"/>
      <c r="P89" s="84">
        <v>2663</v>
      </c>
      <c r="Q89" s="9"/>
      <c r="R89" s="9"/>
      <c r="S89" s="85">
        <v>5870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-300</v>
      </c>
      <c r="K90" s="9">
        <v>10</v>
      </c>
      <c r="L90" s="10">
        <f>'10-08'!$K90+('10-08'!$J90/90)</f>
        <v>6.6666666666666661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>
        <v>2</v>
      </c>
      <c r="L91" s="10">
        <f>'10-08'!$K91+('10-08'!$J91/90)</f>
        <v>3.1111111111111112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2" t="s">
        <v>2469</v>
      </c>
      <c r="J92" s="8">
        <v>-3000</v>
      </c>
      <c r="K92" s="9"/>
      <c r="L92" s="10">
        <f>'10-08'!$K92+('10-08'!$J92/90)</f>
        <v>-33.333333333333336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'10-08'!$K93+('10-08'!$J93/90)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'10-08'!$K94+('10-08'!$J94/90)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13</v>
      </c>
      <c r="L95" s="10">
        <f>'10-08'!$K95+('10-08'!$J95/90)</f>
        <v>13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5</v>
      </c>
      <c r="L96" s="10">
        <f>'10-08'!$K96+('10-08'!$J96/90)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'10-08'!$K97+('10-08'!$J97/90)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160</v>
      </c>
      <c r="K98" s="9">
        <v>1</v>
      </c>
      <c r="L98" s="10">
        <f>'10-08'!$K98+('10-08'!$J98/90)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7</v>
      </c>
      <c r="L99" s="10">
        <f>'10-08'!$K99+('10-08'!$J99/90)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-450</v>
      </c>
      <c r="K100" s="9">
        <v>20</v>
      </c>
      <c r="L100" s="10">
        <f>'10-08'!$K100+('10-08'!$J100/90)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-540</v>
      </c>
      <c r="K101" s="9">
        <v>10</v>
      </c>
      <c r="L101" s="10">
        <f>'10-08'!$K101+('10-08'!$J101/90)</f>
        <v>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>
        <v>50</v>
      </c>
      <c r="L102" s="10">
        <f>'10-08'!$K102+('10-08'!$J102/90)</f>
        <v>52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9</v>
      </c>
      <c r="L103" s="10">
        <f>'10-08'!$K103+('10-08'!$J103/90)</f>
        <v>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-7</v>
      </c>
      <c r="L104" s="10">
        <f>'10-08'!$K104+('10-08'!$J104/90)</f>
        <v>-7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20</v>
      </c>
      <c r="L105" s="10">
        <f>'10-08'!$K105+('10-08'!$J105/90)</f>
        <v>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150</v>
      </c>
      <c r="K106" s="9"/>
      <c r="L106" s="10">
        <f>'10-08'!$K106+('10-08'!$J106/90)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'10-08'!$K107+('10-08'!$J107/90)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80</v>
      </c>
      <c r="L108" s="10">
        <f>'10-08'!$K108+('10-08'!$J108/90)</f>
        <v>75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/>
      <c r="K109" s="9">
        <v>-14</v>
      </c>
      <c r="L109" s="10">
        <f>'10-08'!$K109+('10-08'!$J109/90)</f>
        <v>-14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316</v>
      </c>
      <c r="J110" s="8"/>
      <c r="K110" s="9">
        <v>10</v>
      </c>
      <c r="L110" s="10">
        <f>'10-08'!$K110+('10-08'!$J110/90)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937</v>
      </c>
      <c r="J111" s="8">
        <v>150</v>
      </c>
      <c r="K111" s="9"/>
      <c r="L111" s="10">
        <f>'10-08'!$K111+('10-08'!$J111/90)</f>
        <v>1.6666666666666667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'10-08'!$K112+('10-08'!$J112/90)</f>
        <v>1.6666666666666665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59</v>
      </c>
      <c r="L113" s="10">
        <f>'10-08'!$K113+('10-08'!$J113/90)</f>
        <v>59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2470</v>
      </c>
      <c r="J114" s="8"/>
      <c r="K114" s="9">
        <v>25</v>
      </c>
      <c r="L114" s="10">
        <f>'10-08'!$K114+('10-08'!$J114/90)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229</v>
      </c>
      <c r="J115" s="8">
        <v>-100</v>
      </c>
      <c r="K115" s="9"/>
      <c r="L115" s="10">
        <f>'10-08'!$K115+('10-08'!$J115/90)</f>
        <v>-1.1111111111111112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-120</v>
      </c>
      <c r="K116" s="9">
        <v>5</v>
      </c>
      <c r="L116" s="10">
        <f>'10-08'!$K116+('10-08'!$J116/90)</f>
        <v>3.666666666666667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7</v>
      </c>
      <c r="L117" s="10">
        <f>'10-08'!$K117+('10-08'!$J117/90)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-500</v>
      </c>
      <c r="K118" s="9">
        <v>10</v>
      </c>
      <c r="L118" s="10">
        <f>'10-08'!$K118+('10-08'!$J118/90)</f>
        <v>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-225</v>
      </c>
      <c r="K119" s="9">
        <v>15</v>
      </c>
      <c r="L119" s="10">
        <f>'10-08'!$K119+('10-08'!$J119/90)</f>
        <v>12.5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180</v>
      </c>
      <c r="K120" s="9">
        <v>20</v>
      </c>
      <c r="L120" s="10">
        <f>'10-08'!$K120+('10-08'!$J120/90)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'10-08'!$K121+('10-08'!$J121/90)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-10</v>
      </c>
      <c r="L122" s="10">
        <f>'10-08'!$K122+('10-08'!$J122/90)</f>
        <v>-11.111111111111111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1341</v>
      </c>
      <c r="J123" s="8"/>
      <c r="K123" s="9">
        <v>133</v>
      </c>
      <c r="L123" s="10">
        <f>'10-08'!$K123+('10-08'!$J123/90)</f>
        <v>133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2471</v>
      </c>
      <c r="J124" s="8"/>
      <c r="K124" s="9">
        <v>-1000</v>
      </c>
      <c r="L124" s="10">
        <f>'10-08'!$K124+('10-08'!$J124/90)</f>
        <v>-1000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'10-08'!$K125+('10-08'!$J125/90)</f>
        <v>3.8888888888888888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37</v>
      </c>
      <c r="L126" s="10">
        <f>'10-08'!$K126+('10-08'!$J126/90)</f>
        <v>37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90</v>
      </c>
      <c r="L127" s="10">
        <f>'10-08'!$K127+('10-08'!$J127/90)</f>
        <v>88.888888888888886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360</v>
      </c>
      <c r="K128" s="9"/>
      <c r="L128" s="10">
        <f>'10-08'!$K128+('10-08'!$J128/90)</f>
        <v>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'10-08'!$K129+('10-08'!$J129/90)</f>
        <v>1.1111111111111112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'10-08'!$K130+('10-08'!$J130/90)</f>
        <v>7.7777777777777777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-300</v>
      </c>
      <c r="K131" s="9">
        <v>80</v>
      </c>
      <c r="L131" s="10">
        <f>'10-08'!$K131+('10-08'!$J131/90)</f>
        <v>76.666666666666671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'10-08'!$K132+('10-08'!$J132/90)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1499</v>
      </c>
      <c r="J133" s="8">
        <v>350</v>
      </c>
      <c r="K133" s="9"/>
      <c r="L133" s="10">
        <f>'10-08'!$K133+('10-08'!$J133/90)</f>
        <v>3.8888888888888888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-180</v>
      </c>
      <c r="K134" s="9">
        <v>65</v>
      </c>
      <c r="L134" s="10">
        <f>'10-08'!$K134+('10-08'!$J134/90)</f>
        <v>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360</v>
      </c>
      <c r="K135" s="9">
        <v>10</v>
      </c>
      <c r="L135" s="10">
        <f>'10-08'!$K135+('10-08'!$J135/90)</f>
        <v>14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-380</v>
      </c>
      <c r="K136" s="9">
        <v>10</v>
      </c>
      <c r="L136" s="10">
        <f>'10-08'!$K136+('10-08'!$J136/90)</f>
        <v>5.7777777777777777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450</v>
      </c>
      <c r="K137" s="9"/>
      <c r="L137" s="10">
        <f>'10-08'!$K137+('10-08'!$J137/90)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363</v>
      </c>
      <c r="J138" s="8"/>
      <c r="K138" s="9">
        <v>250</v>
      </c>
      <c r="L138" s="10">
        <f>'10-08'!$K138+('10-08'!$J138/90)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-250</v>
      </c>
      <c r="L139" s="10">
        <f>'10-08'!$K139+('10-08'!$J139/90)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1350</v>
      </c>
      <c r="K140" s="9"/>
      <c r="L140" s="10">
        <f>'10-08'!$K140+('10-08'!$J140/90)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50</v>
      </c>
      <c r="K141" s="9"/>
      <c r="L141" s="10">
        <f>'10-08'!$K141+('10-08'!$J141/90)</f>
        <v>0.55555555555555558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1144</v>
      </c>
      <c r="J142" s="8">
        <v>-350</v>
      </c>
      <c r="K142" s="9">
        <v>50</v>
      </c>
      <c r="L142" s="10">
        <f>'10-08'!$K142+('10-08'!$J142/90)</f>
        <v>46.111111111111114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1144</v>
      </c>
      <c r="J143" s="8"/>
      <c r="K143" s="9">
        <v>20</v>
      </c>
      <c r="L143" s="10">
        <f>'10-08'!$K143+('10-08'!$J143/90)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95</v>
      </c>
      <c r="J144" s="8"/>
      <c r="K144" s="9">
        <v>-1800</v>
      </c>
      <c r="L144" s="10">
        <f>'10-08'!$K144+('10-08'!$J144/90)</f>
        <v>-1800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970</v>
      </c>
      <c r="J145" s="8">
        <v>-90</v>
      </c>
      <c r="K145" s="9"/>
      <c r="L145" s="10">
        <f>'10-08'!$K145+('10-08'!$J145/90)</f>
        <v>-1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849</v>
      </c>
      <c r="J146" s="8">
        <v>200</v>
      </c>
      <c r="K146" s="9"/>
      <c r="L146" s="10">
        <f>'10-08'!$K146+('10-08'!$J146/90)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350</v>
      </c>
      <c r="K147" s="9"/>
      <c r="L147" s="10">
        <f>'10-08'!$K147+('10-08'!$J147/90)</f>
        <v>3.8888888888888888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33</v>
      </c>
      <c r="L148" s="10">
        <f>'10-08'!$K148+('10-08'!$J148/90)</f>
        <v>33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30</v>
      </c>
      <c r="K149" s="9"/>
      <c r="L149" s="10">
        <f>'10-08'!$K149+('10-08'!$J149/90)</f>
        <v>0.33333333333333331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'10-08'!$K150+('10-08'!$J150/90)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'10-08'!$K151+('10-08'!$J151/90)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'10-08'!$K152+('10-08'!$J152/90)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940A668E-BAC9-4C87-92B5-066BB6ADAA1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B913E-0E7A-4E0C-868D-0BC98BD584BB}">
  <sheetPr codeName="Sheet115">
    <pageSetUpPr fitToPage="1"/>
  </sheetPr>
  <dimension ref="A1:Z120"/>
  <sheetViews>
    <sheetView rightToLeft="1" topLeftCell="A21" workbookViewId="0">
      <selection activeCell="I119" sqref="I1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-1170</v>
      </c>
      <c r="K1" s="3">
        <f t="shared" si="0"/>
        <v>117</v>
      </c>
      <c r="L1" s="3">
        <f t="shared" si="0"/>
        <v>104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8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-500</v>
      </c>
      <c r="K4" s="9">
        <v>9</v>
      </c>
      <c r="L4" s="10">
        <f t="shared" si="1"/>
        <v>3.4444444444444446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1695</v>
      </c>
      <c r="J5" s="8">
        <v>60</v>
      </c>
      <c r="K5" s="9"/>
      <c r="L5" s="10">
        <f t="shared" si="1"/>
        <v>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2473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2474</v>
      </c>
      <c r="J7" s="8">
        <v>-720</v>
      </c>
      <c r="K7" s="9">
        <v>90</v>
      </c>
      <c r="L7" s="10">
        <f t="shared" si="1"/>
        <v>82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10</v>
      </c>
      <c r="L8" s="10">
        <f t="shared" si="1"/>
        <v>8.7777777777777786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SUM('11-08'!$J$22:$J$120)</f>
        <v>320</v>
      </c>
      <c r="K20" s="3">
        <f>SUM('11-08'!$K$22:$K$120)</f>
        <v>26</v>
      </c>
      <c r="L20" s="3">
        <f>SUM('11-08'!$L$22:$L$120)</f>
        <v>29.555555555555202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80</v>
      </c>
      <c r="L22" s="10">
        <f>'11-08'!$K22+('11-08'!$J22/90)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2"/>
      <c r="J23" s="8">
        <v>-270</v>
      </c>
      <c r="K23" s="9">
        <v>80</v>
      </c>
      <c r="L23" s="10">
        <f>'11-08'!$K23+('11-08'!$J23/90)</f>
        <v>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50</v>
      </c>
      <c r="S23" s="16">
        <f t="shared" si="5"/>
        <v>500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120</v>
      </c>
      <c r="K24" s="9"/>
      <c r="L24" s="10">
        <f>'11-08'!$K24+('11-08'!$J24/90)</f>
        <v>1.3333333333333333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-180</v>
      </c>
      <c r="K25" s="9">
        <v>10</v>
      </c>
      <c r="L25" s="10">
        <f>'11-08'!$K25+('11-08'!$J25/90)</f>
        <v>8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25</v>
      </c>
      <c r="F26" s="16">
        <f t="shared" si="3"/>
        <v>2500</v>
      </c>
      <c r="G26" s="7"/>
      <c r="H26" s="7" t="s">
        <v>6</v>
      </c>
      <c r="I26" s="2"/>
      <c r="J26" s="8">
        <v>-200</v>
      </c>
      <c r="K26" s="9">
        <v>10</v>
      </c>
      <c r="L26" s="10">
        <f>'11-08'!$K26+('11-08'!$J26/90)</f>
        <v>7.7777777777777777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3565</v>
      </c>
      <c r="G27" s="7"/>
      <c r="H27" s="7" t="s">
        <v>6</v>
      </c>
      <c r="I27" s="2"/>
      <c r="J27" s="8">
        <v>400</v>
      </c>
      <c r="K27" s="9"/>
      <c r="L27" s="10">
        <f>'11-08'!$K27+('11-08'!$J27/90)</f>
        <v>4.4444444444444446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43" t="s">
        <v>1796</v>
      </c>
      <c r="I28" s="40" t="s">
        <v>64</v>
      </c>
      <c r="J28" s="8"/>
      <c r="K28" s="9">
        <v>250</v>
      </c>
      <c r="L28" s="10">
        <f>'11-08'!$K28+('11-08'!$J28/90)</f>
        <v>250</v>
      </c>
      <c r="M28" s="3"/>
      <c r="N28" s="12" t="s">
        <v>11</v>
      </c>
      <c r="O28" s="12"/>
      <c r="P28" s="6">
        <f>SUM(P22:P27)</f>
        <v>3250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80</v>
      </c>
      <c r="G29" s="1"/>
      <c r="H29" s="7" t="s">
        <v>6</v>
      </c>
      <c r="I29" s="2"/>
      <c r="J29" s="8">
        <v>150</v>
      </c>
      <c r="K29" s="9"/>
      <c r="L29" s="10">
        <f>'11-08'!$K29+('11-08'!$J29/90)</f>
        <v>1.6666666666666667</v>
      </c>
      <c r="M29" s="3"/>
      <c r="N29" s="1"/>
      <c r="O29" s="1"/>
      <c r="P29" s="18"/>
      <c r="Q29" s="159" t="s">
        <v>21</v>
      </c>
      <c r="R29" s="160"/>
      <c r="S29" s="17">
        <f>SUM('11-08'!$J$22:$J$120)</f>
        <v>320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-580</v>
      </c>
      <c r="D30" s="1"/>
      <c r="E30" s="1"/>
      <c r="F30" s="8"/>
      <c r="G30" s="1"/>
      <c r="H30" s="7" t="s">
        <v>40</v>
      </c>
      <c r="I30" s="40" t="s">
        <v>57</v>
      </c>
      <c r="J30" s="8">
        <v>100</v>
      </c>
      <c r="K30" s="9"/>
      <c r="L30" s="10">
        <f>'11-08'!$K30+('11-08'!$J30/90)</f>
        <v>1.1111111111111112</v>
      </c>
      <c r="M30" s="3"/>
      <c r="N30" s="159" t="s">
        <v>23</v>
      </c>
      <c r="O30" s="160"/>
      <c r="P30" s="6">
        <f>SUM('11-08'!$K$22:$K$120)</f>
        <v>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>
        <v>-300</v>
      </c>
      <c r="K31" s="9">
        <v>110</v>
      </c>
      <c r="L31" s="10">
        <f>'11-08'!$K31+('11-08'!$J31/90)</f>
        <v>106.66666666666667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-980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170</v>
      </c>
      <c r="K32" s="9"/>
      <c r="L32" s="10">
        <f>'11-08'!$K32+('11-08'!$J32/90)</f>
        <v>1.8888888888888888</v>
      </c>
      <c r="M32" s="3"/>
      <c r="N32" s="12" t="s">
        <v>25</v>
      </c>
      <c r="O32" s="12"/>
      <c r="P32" s="6">
        <f>P28-P30-C28</f>
        <v>2354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437</v>
      </c>
      <c r="J33" s="8">
        <v>-300</v>
      </c>
      <c r="K33" s="9"/>
      <c r="L33" s="10">
        <f>'11-08'!$K33+('11-08'!$J33/90)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60</v>
      </c>
      <c r="K34" s="9"/>
      <c r="L34" s="10">
        <f>'11-08'!$K34+('11-08'!$J34/90)</f>
        <v>0.66666666666666663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-10</v>
      </c>
      <c r="L35" s="10">
        <f>'11-08'!$K35+('11-08'!$J35/90)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65</v>
      </c>
      <c r="L36" s="10">
        <f>'11-08'!$K36+('11-08'!$J36/90)</f>
        <v>62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250</v>
      </c>
      <c r="K37" s="9"/>
      <c r="L37" s="10">
        <f>'11-08'!$K37+('11-08'!$J37/90)</f>
        <v>2.7777777777777777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700</v>
      </c>
      <c r="K38" s="9"/>
      <c r="L38" s="10">
        <f>'11-08'!$K38+('11-08'!$J38/90)</f>
        <v>7.7777777777777777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120</v>
      </c>
      <c r="L39" s="10">
        <f>'11-08'!$K39+('11-08'!$J39/90)</f>
        <v>120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'11-08'!$K40+('11-08'!$J40/90)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135</v>
      </c>
      <c r="K41" s="9"/>
      <c r="L41" s="10">
        <f>'11-08'!$K41+('11-08'!$J41/90)</f>
        <v>1.5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'11-08'!$K42+('11-08'!$J42/90)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-500</v>
      </c>
      <c r="K43" s="9">
        <v>10</v>
      </c>
      <c r="L43" s="10">
        <f>'11-08'!$K43+('11-08'!$J43/90)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-360</v>
      </c>
      <c r="K44" s="9">
        <v>20</v>
      </c>
      <c r="L44" s="10">
        <f>'11-08'!$K44+('11-08'!$J44/90)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282</v>
      </c>
      <c r="J45" s="8"/>
      <c r="K45" s="9">
        <v>125</v>
      </c>
      <c r="L45" s="10">
        <f>'11-08'!$K45+('11-08'!$J45/90)</f>
        <v>125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160</v>
      </c>
      <c r="K46" s="9">
        <v>1</v>
      </c>
      <c r="L46" s="10">
        <f>'11-08'!$K46+('11-08'!$J46/90)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-2000</v>
      </c>
      <c r="K47" s="9"/>
      <c r="L47" s="10">
        <f>'11-08'!$K47+('11-08'!$J47/90)</f>
        <v>-22.222222222222221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'11-08'!$K48+('11-08'!$J48/90)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-630</v>
      </c>
      <c r="K49" s="9">
        <v>20</v>
      </c>
      <c r="L49" s="10">
        <f>'11-08'!$K49+('11-08'!$J49/90)</f>
        <v>13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</v>
      </c>
      <c r="K50" s="9">
        <v>5</v>
      </c>
      <c r="L50" s="10">
        <f>'11-08'!$K50+('11-08'!$J50/90)</f>
        <v>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-360</v>
      </c>
      <c r="K51" s="9">
        <v>10</v>
      </c>
      <c r="L51" s="10">
        <f>'11-08'!$K51+('11-08'!$J51/90)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2318</v>
      </c>
      <c r="J52" s="8"/>
      <c r="K52" s="9">
        <v>390</v>
      </c>
      <c r="L52" s="10">
        <f>'11-08'!$K52+('11-08'!$J52/90)</f>
        <v>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'11-08'!$K53+('11-08'!$J53/90)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'11-08'!$K54+('11-08'!$J54/90)</f>
        <v>30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'11-08'!$K55+('11-08'!$J55/90)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139</v>
      </c>
      <c r="L56" s="10">
        <f>'11-08'!$K56+('11-08'!$J56/90)</f>
        <v>139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5</v>
      </c>
      <c r="L57" s="10">
        <f>'11-08'!$K57+('11-08'!$J57/90)</f>
        <v>1.6666666666666665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120</v>
      </c>
      <c r="L58" s="10">
        <f>'11-08'!$K58+('11-08'!$J58/90)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56</v>
      </c>
      <c r="J59" s="8">
        <v>300</v>
      </c>
      <c r="K59" s="9">
        <v>25</v>
      </c>
      <c r="L59" s="10">
        <f>'11-08'!$K59+('11-08'!$J59/90)</f>
        <v>28.333333333333332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500</v>
      </c>
      <c r="K60" s="9"/>
      <c r="L60" s="10">
        <f>'11-08'!$K60+('11-08'!$J60/90)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</v>
      </c>
      <c r="K61" s="9">
        <v>75</v>
      </c>
      <c r="L61" s="10">
        <f>'11-08'!$K61+('11-08'!$J61/90)</f>
        <v>74.888888888888886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713</v>
      </c>
      <c r="J62" s="8">
        <v>450</v>
      </c>
      <c r="K62" s="9">
        <v>530</v>
      </c>
      <c r="L62" s="10">
        <f>'11-08'!$K62+('11-08'!$J62/90)</f>
        <v>535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'11-08'!$K63+('11-08'!$J63/90)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-130</v>
      </c>
      <c r="K64" s="9">
        <v>5</v>
      </c>
      <c r="L64" s="10">
        <f>'11-08'!$K64+('11-08'!$J64/90)</f>
        <v>3.5555555555555554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'11-08'!$K65+('11-08'!$J65/90)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'11-08'!$K66+('11-08'!$J66/90)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'11-08'!$K67+('11-08'!$J67/90)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-200</v>
      </c>
      <c r="K68" s="39">
        <v>75</v>
      </c>
      <c r="L68" s="37">
        <f>'11-08'!$K68+('11-08'!$J68/90)</f>
        <v>72.777777777777771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'11-08'!$K69+('11-08'!$J69/90)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-360</v>
      </c>
      <c r="K70" s="36">
        <v>30</v>
      </c>
      <c r="L70" s="37">
        <f>'11-08'!$K70+('11-08'!$J70/90)</f>
        <v>26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'11-08'!$K71+('11-08'!$J71/90)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-270</v>
      </c>
      <c r="K72" s="9">
        <v>60</v>
      </c>
      <c r="L72" s="10">
        <f>'11-08'!$K72+('11-08'!$J72/90)</f>
        <v>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2310</v>
      </c>
      <c r="J73" s="8"/>
      <c r="K73" s="9">
        <v>-300</v>
      </c>
      <c r="L73" s="10">
        <f>'11-08'!$K73+('11-08'!$J73/90)</f>
        <v>-300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/>
      <c r="L74" s="10">
        <f>'11-08'!$K74+('11-08'!$J74/90)</f>
        <v>0.55555555555555558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9</v>
      </c>
      <c r="L75" s="10">
        <f>'11-08'!$K75+('11-08'!$J75/90)</f>
        <v>7.8888888888888893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1780</v>
      </c>
      <c r="K76" s="9">
        <v>-20</v>
      </c>
      <c r="L76" s="10">
        <f>'11-08'!$K76+('11-08'!$J76/90)</f>
        <v>-0.22222222222222143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849</v>
      </c>
      <c r="J77" s="8">
        <v>1760</v>
      </c>
      <c r="K77" s="9"/>
      <c r="L77" s="10">
        <f>'11-08'!$K77+('11-08'!$J77/90)</f>
        <v>19.555555555555557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-135</v>
      </c>
      <c r="K78" s="9">
        <v>10</v>
      </c>
      <c r="L78" s="10">
        <f>'11-08'!$K78+('11-08'!$J78/90)</f>
        <v>8.5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/>
      <c r="K79" s="9">
        <v>60</v>
      </c>
      <c r="L79" s="10">
        <f>'11-08'!$K79+('11-08'!$J79/90)</f>
        <v>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-50</v>
      </c>
      <c r="K80" s="9">
        <v>5</v>
      </c>
      <c r="L80" s="10">
        <f>'11-08'!$K80+('11-08'!$J80/90)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5</v>
      </c>
      <c r="L81" s="10">
        <f>'11-08'!$K81+('11-08'!$J81/90)</f>
        <v>1.6666666666666665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'11-08'!$K82+('11-08'!$J82/90)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25</v>
      </c>
      <c r="L83" s="10">
        <f>'11-08'!$K83+('11-08'!$J83/90)</f>
        <v>25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'11-08'!$K84+('11-08'!$J84/90)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1543</v>
      </c>
      <c r="J85" s="8">
        <v>-180</v>
      </c>
      <c r="K85" s="9">
        <v>35</v>
      </c>
      <c r="L85" s="10">
        <f>'11-08'!$K85+('11-08'!$J85/90)</f>
        <v>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335</v>
      </c>
      <c r="J86" s="8">
        <v>-50</v>
      </c>
      <c r="K86" s="9"/>
      <c r="L86" s="10">
        <f>'11-08'!$K86+('11-08'!$J86/90)</f>
        <v>-0.55555555555555558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7</v>
      </c>
      <c r="L87" s="10">
        <f>'11-08'!$K87+('11-08'!$J87/90)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-675</v>
      </c>
      <c r="K88" s="9">
        <v>10</v>
      </c>
      <c r="L88" s="10">
        <f>'11-08'!$K88+('11-08'!$J88/90)</f>
        <v>2.5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60</v>
      </c>
      <c r="L89" s="10">
        <f>'11-08'!$K89+('11-08'!$J89/90)</f>
        <v>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-60</v>
      </c>
      <c r="L90" s="10">
        <f>'11-08'!$K90+('11-08'!$J90/90)</f>
        <v>-60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-45</v>
      </c>
      <c r="K91" s="9">
        <v>-21</v>
      </c>
      <c r="L91" s="10">
        <f>'11-08'!$K91+('11-08'!$J91/90)</f>
        <v>-21.5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'11-08'!$K92+('11-08'!$J92/90)</f>
        <v>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2475</v>
      </c>
      <c r="J93" s="8"/>
      <c r="K93" s="9">
        <v>20</v>
      </c>
      <c r="L93" s="10">
        <f>'11-08'!$K93+('11-08'!$J93/90)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-270</v>
      </c>
      <c r="K94" s="9">
        <v>10</v>
      </c>
      <c r="L94" s="10">
        <f>'11-08'!$K94+('11-08'!$J94/90)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'11-08'!$K95+('11-08'!$J95/90)</f>
        <v>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</v>
      </c>
      <c r="L96" s="10">
        <f>'11-08'!$K96+('11-08'!$J96/90)</f>
        <v>10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60</v>
      </c>
      <c r="K97" s="9"/>
      <c r="L97" s="10">
        <f>'11-08'!$K97+('11-08'!$J97/90)</f>
        <v>0.66666666666666663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250</v>
      </c>
      <c r="K98" s="9"/>
      <c r="L98" s="10">
        <f>'11-08'!$K98+('11-08'!$J98/90)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>
        <v>55</v>
      </c>
      <c r="L99" s="10">
        <f>'11-08'!$K99+('11-08'!$J99/90)</f>
        <v>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-720</v>
      </c>
      <c r="K100" s="9">
        <v>10</v>
      </c>
      <c r="L100" s="10">
        <f>'11-08'!$K100+('11-08'!$J100/90)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8">
        <v>290</v>
      </c>
      <c r="K101" s="9">
        <v>-5</v>
      </c>
      <c r="L101" s="10">
        <f>'11-08'!$K101+('11-08'!$J101/90)</f>
        <v>-1.7777777777777777</v>
      </c>
      <c r="M101" s="3"/>
      <c r="N101" s="45" t="s">
        <v>118</v>
      </c>
      <c r="O101" s="9"/>
      <c r="P101" s="84">
        <v>3250</v>
      </c>
      <c r="Q101" s="9"/>
      <c r="R101" s="9"/>
      <c r="S101" s="85">
        <v>2905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2029</v>
      </c>
      <c r="J102" s="8"/>
      <c r="K102" s="9">
        <v>140</v>
      </c>
      <c r="L102" s="10">
        <f>'11-08'!$K102+('11-08'!$J102/90)</f>
        <v>140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60</v>
      </c>
      <c r="K103" s="9"/>
      <c r="L103" s="10">
        <f>'11-08'!$K103+('11-08'!$J103/90)</f>
        <v>0.66666666666666663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553</v>
      </c>
      <c r="J104" s="8"/>
      <c r="K104" s="9">
        <v>300</v>
      </c>
      <c r="L104" s="10">
        <f>'11-08'!$K104+('11-08'!$J104/90)</f>
        <v>300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>
        <v>30</v>
      </c>
      <c r="L105" s="10">
        <f>'11-08'!$K105+('11-08'!$J105/90)</f>
        <v>28.888888888888889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'11-08'!$K106+('11-08'!$J106/90)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/>
      <c r="L107" s="10">
        <f>'11-08'!$K107+('11-08'!$J107/90)</f>
        <v>-1.1111111111111112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'11-08'!$K108+('11-08'!$J108/90)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>
        <v>1</v>
      </c>
      <c r="L109" s="10">
        <f>'11-08'!$K109+('11-08'!$J109/90)</f>
        <v>2.1111111111111112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'11-08'!$K110+('11-08'!$J110/90)</f>
        <v>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450</v>
      </c>
      <c r="K111" s="9"/>
      <c r="L111" s="10">
        <f>'11-08'!$K111+('11-08'!$J111/90)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50</v>
      </c>
      <c r="L112" s="10">
        <f>'11-08'!$K112+('11-08'!$J112/90)</f>
        <v>48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'11-08'!$K113+('11-08'!$J113/90)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'11-08'!$K114+('11-08'!$J114/90)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2477</v>
      </c>
      <c r="J115" s="8"/>
      <c r="K115" s="9">
        <v>1000</v>
      </c>
      <c r="L115" s="10">
        <f>'11-08'!$K115+('11-08'!$J115/90)</f>
        <v>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2476</v>
      </c>
      <c r="J116" s="8"/>
      <c r="K116" s="9">
        <v>-400</v>
      </c>
      <c r="L116" s="10">
        <f>'11-08'!$K116+('11-08'!$J116/90)</f>
        <v>-400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-3500</v>
      </c>
      <c r="L117" s="10">
        <f>'11-08'!$K117+('11-08'!$J117/90)</f>
        <v>-3500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57</v>
      </c>
      <c r="J118" s="8">
        <v>2000</v>
      </c>
      <c r="K118" s="9"/>
      <c r="L118" s="10">
        <f>'11-08'!$K118+('11-08'!$J118/90)</f>
        <v>22.222222222222221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43</v>
      </c>
      <c r="J119" s="8">
        <v>-2000</v>
      </c>
      <c r="K119" s="9"/>
      <c r="L119" s="10">
        <f>'11-08'!$K119+('11-08'!$J119/90)</f>
        <v>-22.222222222222221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'11-08'!$K120+('11-08'!$J120/90)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501827-7D39-4BB4-8F29-1FF56EB2E57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EC8A-350F-4ECF-95E6-F63F9081DBC9}">
  <sheetPr codeName="Sheet116">
    <pageSetUpPr fitToPage="1"/>
  </sheetPr>
  <dimension ref="A1:Z124"/>
  <sheetViews>
    <sheetView rightToLeft="1" topLeftCell="A112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-410</v>
      </c>
      <c r="K1" s="3">
        <f t="shared" si="0"/>
        <v>205</v>
      </c>
      <c r="L1" s="3">
        <f t="shared" si="0"/>
        <v>200.44444444444446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8"/>
      <c r="K4" s="9">
        <v>100</v>
      </c>
      <c r="L4" s="10">
        <f t="shared" si="1"/>
        <v>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40</v>
      </c>
      <c r="L7" s="10">
        <f t="shared" si="1"/>
        <v>37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-350</v>
      </c>
      <c r="K8" s="9">
        <v>5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112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75</v>
      </c>
      <c r="J10" s="8"/>
      <c r="K10" s="9">
        <v>60</v>
      </c>
      <c r="L10" s="10">
        <f t="shared" si="1"/>
        <v>60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SUM('12-08'!$J$22:$J$124)</f>
        <v>2035</v>
      </c>
      <c r="K20" s="3">
        <f>SUM('12-08'!$K$22:$K$124)</f>
        <v>3985</v>
      </c>
      <c r="L20" s="3">
        <f>SUM('12-08'!$L$22:$L$124)</f>
        <v>4007.6111111111113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19</v>
      </c>
      <c r="F22" s="16">
        <f t="shared" ref="F22:F26" si="3">D22*E22</f>
        <v>95</v>
      </c>
      <c r="G22" s="7"/>
      <c r="H22" s="7" t="s">
        <v>6</v>
      </c>
      <c r="I22" s="2"/>
      <c r="J22" s="8">
        <v>-360</v>
      </c>
      <c r="K22" s="9">
        <v>10</v>
      </c>
      <c r="L22" s="10">
        <f>'12-08'!$K22+('12-08'!$J22/90)</f>
        <v>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40</v>
      </c>
      <c r="I23" s="2" t="s">
        <v>57</v>
      </c>
      <c r="J23" s="8">
        <v>2500</v>
      </c>
      <c r="K23" s="9"/>
      <c r="L23" s="10">
        <f>'12-08'!$K23+('12-08'!$J23/90)</f>
        <v>27.777777777777779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37</v>
      </c>
      <c r="S23" s="16">
        <f t="shared" si="5"/>
        <v>370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78</v>
      </c>
      <c r="F24" s="16">
        <f t="shared" si="3"/>
        <v>1560</v>
      </c>
      <c r="G24" s="7"/>
      <c r="H24" s="7" t="s">
        <v>28</v>
      </c>
      <c r="I24" s="2" t="s">
        <v>648</v>
      </c>
      <c r="J24" s="8">
        <v>-2500</v>
      </c>
      <c r="K24" s="9"/>
      <c r="L24" s="10">
        <f>'12-08'!$K24+('12-08'!$J24/90)</f>
        <v>-27.777777777777779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76</v>
      </c>
      <c r="S24" s="16">
        <f t="shared" si="5"/>
        <v>1520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325</v>
      </c>
      <c r="K25" s="9">
        <v>5</v>
      </c>
      <c r="L25" s="10">
        <f>'12-08'!$K25+('12-08'!$J25/90)</f>
        <v>8.6111111111111107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</v>
      </c>
      <c r="F26" s="16">
        <f t="shared" si="3"/>
        <v>700</v>
      </c>
      <c r="G26" s="7"/>
      <c r="H26" s="7" t="s">
        <v>1796</v>
      </c>
      <c r="I26" s="40" t="s">
        <v>75</v>
      </c>
      <c r="J26" s="71"/>
      <c r="K26" s="9">
        <v>110</v>
      </c>
      <c r="L26" s="10">
        <f>'12-08'!$K26+('12-08'!$J26/90)</f>
        <v>110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3035</v>
      </c>
      <c r="G27" s="7"/>
      <c r="H27" s="7" t="s">
        <v>6</v>
      </c>
      <c r="I27" s="2"/>
      <c r="J27" s="8"/>
      <c r="K27" s="9">
        <v>2</v>
      </c>
      <c r="L27" s="10">
        <f>'12-08'!$K27+('12-08'!$J27/90)</f>
        <v>2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5070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1106</v>
      </c>
      <c r="D28" s="1"/>
      <c r="E28" s="1"/>
      <c r="F28" s="1"/>
      <c r="G28" s="1"/>
      <c r="H28" s="7" t="s">
        <v>6</v>
      </c>
      <c r="I28" s="40" t="s">
        <v>2479</v>
      </c>
      <c r="J28" s="8"/>
      <c r="K28" s="9">
        <v>178</v>
      </c>
      <c r="L28" s="10">
        <f>'12-08'!$K28+('12-08'!$J28/90)</f>
        <v>178</v>
      </c>
      <c r="M28" s="3"/>
      <c r="N28" s="12" t="s">
        <v>11</v>
      </c>
      <c r="O28" s="12"/>
      <c r="P28" s="6">
        <f>SUM(P22:P27)</f>
        <v>5091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-90</v>
      </c>
      <c r="G29" s="1"/>
      <c r="H29" s="7" t="s">
        <v>6</v>
      </c>
      <c r="I29" s="2"/>
      <c r="J29" s="8"/>
      <c r="K29" s="9">
        <v>2</v>
      </c>
      <c r="L29" s="10">
        <f>'12-08'!$K29+('12-08'!$J29/90)</f>
        <v>2</v>
      </c>
      <c r="M29" s="3"/>
      <c r="N29" s="1"/>
      <c r="O29" s="1"/>
      <c r="P29" s="18"/>
      <c r="Q29" s="159" t="s">
        <v>21</v>
      </c>
      <c r="R29" s="160"/>
      <c r="S29" s="17">
        <f>SUM('12-08'!$J$22:$J$124)</f>
        <v>2035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231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'12-08'!$K30+('12-08'!$J30/90)</f>
        <v>2.7777777777777777</v>
      </c>
      <c r="M30" s="3"/>
      <c r="N30" s="159" t="s">
        <v>23</v>
      </c>
      <c r="O30" s="160"/>
      <c r="P30" s="6">
        <f>SUM('12-08'!$K$22:$K$124)</f>
        <v>3985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-440</v>
      </c>
      <c r="G31" s="1"/>
      <c r="H31" s="7" t="s">
        <v>1796</v>
      </c>
      <c r="I31" s="40" t="s">
        <v>64</v>
      </c>
      <c r="J31" s="8"/>
      <c r="K31" s="9">
        <v>150</v>
      </c>
      <c r="L31" s="10">
        <f>'12-08'!$K31+('12-08'!$J31/90)</f>
        <v>150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</v>
      </c>
      <c r="D32" s="1"/>
      <c r="E32" s="1"/>
      <c r="F32" s="1"/>
      <c r="G32" s="1"/>
      <c r="H32" s="7" t="s">
        <v>6</v>
      </c>
      <c r="I32" s="2"/>
      <c r="J32" s="8"/>
      <c r="K32" s="9">
        <v>100</v>
      </c>
      <c r="L32" s="10">
        <f>'12-08'!$K32+('12-08'!$J32/90)</f>
        <v>100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/>
      <c r="L33" s="10">
        <f>'12-08'!$K33+('12-08'!$J33/90)</f>
        <v>1.1111111111111112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2401</v>
      </c>
      <c r="J34" s="8">
        <v>300</v>
      </c>
      <c r="K34" s="9">
        <v>110</v>
      </c>
      <c r="L34" s="10">
        <f>'12-08'!$K34+('12-08'!$J34/90)</f>
        <v>113.33333333333333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'12-08'!$K35+('12-08'!$J35/90)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-50</v>
      </c>
      <c r="K36" s="9">
        <v>4</v>
      </c>
      <c r="L36" s="10">
        <f>'12-08'!$K36+('12-08'!$J36/90)</f>
        <v>3.4444444444444446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-270</v>
      </c>
      <c r="K37" s="9">
        <v>10</v>
      </c>
      <c r="L37" s="10">
        <f>'12-08'!$K37+('12-08'!$J37/90)</f>
        <v>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'12-08'!$K38+('12-08'!$J38/90)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43</v>
      </c>
      <c r="J39" s="8"/>
      <c r="K39" s="9">
        <v>-20</v>
      </c>
      <c r="L39" s="10">
        <f>'12-08'!$K39+('12-08'!$J39/90)</f>
        <v>-20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-700</v>
      </c>
      <c r="K40" s="9">
        <v>10</v>
      </c>
      <c r="L40" s="10">
        <f>'12-08'!$K40+('12-08'!$J40/90)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'12-08'!$K41+('12-08'!$J41/90)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30</v>
      </c>
      <c r="L42" s="10">
        <f>'12-08'!$K42+('12-08'!$J42/90)</f>
        <v>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40</v>
      </c>
      <c r="L43" s="10">
        <f>'12-08'!$K43+('12-08'!$J43/90)</f>
        <v>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599</v>
      </c>
      <c r="J44" s="8">
        <v>-360</v>
      </c>
      <c r="K44" s="9">
        <v>20</v>
      </c>
      <c r="L44" s="10">
        <f>'12-08'!$K44+('12-08'!$J44/90)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'12-08'!$K45+('12-08'!$J45/90)</f>
        <v>1.1111111111111112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2480</v>
      </c>
      <c r="J46" s="8">
        <v>-100</v>
      </c>
      <c r="K46" s="9"/>
      <c r="L46" s="10">
        <f>'12-08'!$K46+('12-08'!$J46/90)</f>
        <v>-1.1111111111111112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'12-08'!$K47+('12-08'!$J47/90)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45</v>
      </c>
      <c r="L48" s="10">
        <f>'12-08'!$K48+('12-08'!$J48/90)</f>
        <v>45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-10</v>
      </c>
      <c r="L49" s="10">
        <f>'12-08'!$K49+('12-08'!$J49/90)</f>
        <v>-10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150</v>
      </c>
      <c r="K50" s="9"/>
      <c r="L50" s="10">
        <f>'12-08'!$K50+('12-08'!$J50/90)</f>
        <v>1.6666666666666667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'12-08'!$K51+('12-08'!$J51/90)</f>
        <v>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-220</v>
      </c>
      <c r="K52" s="9">
        <v>40</v>
      </c>
      <c r="L52" s="10">
        <f>'12-08'!$K52+('12-08'!$J52/90)</f>
        <v>37.555555555555557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</v>
      </c>
      <c r="J53" s="8"/>
      <c r="K53" s="9">
        <v>10</v>
      </c>
      <c r="L53" s="10">
        <f>'12-08'!$K53+('12-08'!$J53/90)</f>
        <v>10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-20</v>
      </c>
      <c r="L54" s="10">
        <f>'12-08'!$K54+('12-08'!$J54/90)</f>
        <v>-20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1552</v>
      </c>
      <c r="J55" s="8">
        <v>300</v>
      </c>
      <c r="K55" s="9"/>
      <c r="L55" s="10">
        <f>'12-08'!$K55+('12-08'!$J55/90)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172</v>
      </c>
      <c r="J56" s="8"/>
      <c r="K56" s="9">
        <v>5</v>
      </c>
      <c r="L56" s="10">
        <f>'12-08'!$K56+('12-08'!$J56/90)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'12-08'!$K57+('12-08'!$J57/90)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600</v>
      </c>
      <c r="K58" s="9"/>
      <c r="L58" s="10">
        <f>'12-08'!$K58+('12-08'!$J58/90)</f>
        <v>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35</v>
      </c>
      <c r="J59" s="8">
        <v>-300</v>
      </c>
      <c r="K59" s="9"/>
      <c r="L59" s="10">
        <f>'12-08'!$K59+('12-08'!$J59/90)</f>
        <v>-3.3333333333333335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56</v>
      </c>
      <c r="J60" s="8">
        <v>330</v>
      </c>
      <c r="K60" s="9"/>
      <c r="L60" s="10">
        <f>'12-08'!$K60+('12-08'!$J60/90)</f>
        <v>3.6666666666666665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2033</v>
      </c>
      <c r="J61" s="8"/>
      <c r="K61" s="9">
        <v>200</v>
      </c>
      <c r="L61" s="10">
        <f>'12-08'!$K61+('12-08'!$J61/90)</f>
        <v>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450</v>
      </c>
      <c r="K62" s="9"/>
      <c r="L62" s="10">
        <f>'12-08'!$K62+('12-08'!$J62/90)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150</v>
      </c>
      <c r="K63" s="9"/>
      <c r="L63" s="10">
        <f>'12-08'!$K63+('12-08'!$J63/90)</f>
        <v>1.6666666666666667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1226</v>
      </c>
      <c r="J64" s="8">
        <v>-100</v>
      </c>
      <c r="K64" s="9">
        <v>398</v>
      </c>
      <c r="L64" s="10">
        <f>'12-08'!$K64+('12-08'!$J64/90)</f>
        <v>396.88888888888891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'12-08'!$K65+('12-08'!$J65/90)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450</v>
      </c>
      <c r="K66" s="39"/>
      <c r="L66" s="37">
        <f>'12-08'!$K66+('12-08'!$J66/90)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2418</v>
      </c>
      <c r="J67" s="35">
        <v>-225</v>
      </c>
      <c r="K67" s="36">
        <v>40</v>
      </c>
      <c r="L67" s="37">
        <f>'12-08'!$K67+('12-08'!$J67/90)</f>
        <v>37.5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-135</v>
      </c>
      <c r="K68" s="39">
        <v>5</v>
      </c>
      <c r="L68" s="37">
        <f>'12-08'!$K68+('12-08'!$J68/90)</f>
        <v>3.5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'12-08'!$K69+('12-08'!$J69/90)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2481</v>
      </c>
      <c r="J70" s="35"/>
      <c r="K70" s="36">
        <v>500</v>
      </c>
      <c r="L70" s="37">
        <f>'12-08'!$K70+('12-08'!$J70/90)</f>
        <v>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56</v>
      </c>
      <c r="J71" s="8">
        <v>-155</v>
      </c>
      <c r="K71" s="9">
        <v>10</v>
      </c>
      <c r="L71" s="10">
        <f>'12-08'!$K71+('12-08'!$J71/90)</f>
        <v>8.2777777777777786</v>
      </c>
      <c r="M71" s="3"/>
      <c r="N71" s="45" t="s">
        <v>118</v>
      </c>
      <c r="O71" s="9"/>
      <c r="P71" s="84">
        <v>3120</v>
      </c>
      <c r="Q71" s="9"/>
      <c r="R71" s="9"/>
      <c r="S71" s="85">
        <v>3525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1543</v>
      </c>
      <c r="J72" s="8">
        <v>-360</v>
      </c>
      <c r="K72" s="9">
        <v>90</v>
      </c>
      <c r="L72" s="10">
        <f>'12-08'!$K72+('12-08'!$J72/90)</f>
        <v>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10</v>
      </c>
      <c r="L73" s="10">
        <f>'12-08'!$K73+('12-08'!$J73/90)</f>
        <v>7.7777777777777777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'12-08'!$K74+('12-08'!$J74/90)</f>
        <v>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'12-08'!$K75+('12-08'!$J75/90)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</v>
      </c>
      <c r="K76" s="9"/>
      <c r="L76" s="10">
        <f>'12-08'!$K76+('12-08'!$J76/90)</f>
        <v>0.22222222222222221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'12-08'!$K77+('12-08'!$J77/90)</f>
        <v>7.5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'12-08'!$K78+('12-08'!$J78/90)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400</v>
      </c>
      <c r="K79" s="9"/>
      <c r="L79" s="10">
        <f>'12-08'!$K79+('12-08'!$J79/90)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'12-08'!$K80+('12-08'!$J80/90)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-40</v>
      </c>
      <c r="L81" s="10">
        <f>'12-08'!$K81+('12-08'!$J81/90)</f>
        <v>-40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'12-08'!$K82+('12-08'!$J82/90)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2482</v>
      </c>
      <c r="J83" s="8">
        <v>-500</v>
      </c>
      <c r="K83" s="9">
        <v>160</v>
      </c>
      <c r="L83" s="10">
        <f>'12-08'!$K83+('12-08'!$J83/90)</f>
        <v>154.44444444444446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'12-08'!$K84+('12-08'!$J84/90)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1796</v>
      </c>
      <c r="I85" s="40" t="s">
        <v>292</v>
      </c>
      <c r="J85" s="8"/>
      <c r="K85" s="9">
        <v>300</v>
      </c>
      <c r="L85" s="10">
        <f>'12-08'!$K85+('12-08'!$J85/90)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'12-08'!$K86+('12-08'!$J86/90)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/>
      <c r="L87" s="10">
        <f>'12-08'!$K87+('12-08'!$J87/90)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500</v>
      </c>
      <c r="K88" s="9"/>
      <c r="L88" s="10">
        <f>'12-08'!$K88+('12-08'!$J88/90)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2483</v>
      </c>
      <c r="J89" s="8"/>
      <c r="K89" s="9">
        <v>1320</v>
      </c>
      <c r="L89" s="10">
        <f>'12-08'!$K89+('12-08'!$J89/90)</f>
        <v>1320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</v>
      </c>
      <c r="K90" s="9">
        <v>150</v>
      </c>
      <c r="L90" s="10">
        <f>'12-08'!$K90+('12-08'!$J90/90)</f>
        <v>149.44444444444446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>
        <v>20</v>
      </c>
      <c r="L91" s="10">
        <f>'12-08'!$K91+('12-08'!$J91/90)</f>
        <v>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16</v>
      </c>
      <c r="L92" s="10">
        <f>'12-08'!$K92+('12-08'!$J92/90)</f>
        <v>16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-310</v>
      </c>
      <c r="K93" s="9">
        <v>10</v>
      </c>
      <c r="L93" s="10">
        <f>'12-08'!$K93+('12-08'!$J93/90)</f>
        <v>6.5555555555555554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140</v>
      </c>
      <c r="K94" s="9"/>
      <c r="L94" s="10">
        <f>'12-08'!$K94+('12-08'!$J94/90)</f>
        <v>1.5555555555555556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25</v>
      </c>
      <c r="L95" s="10">
        <f>'12-08'!$K95+('12-08'!$J95/90)</f>
        <v>25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43" t="s">
        <v>28</v>
      </c>
      <c r="I96" s="40" t="s">
        <v>437</v>
      </c>
      <c r="J96" s="8">
        <v>-300</v>
      </c>
      <c r="K96" s="9"/>
      <c r="L96" s="10">
        <f>'12-08'!$K96+('12-08'!$J96/90)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69</v>
      </c>
      <c r="L97" s="10">
        <f>'12-08'!$K97+('12-08'!$J97/90)</f>
        <v>69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</v>
      </c>
      <c r="L98" s="10">
        <f>'12-08'!$K98+('12-08'!$J98/90)</f>
        <v>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-400</v>
      </c>
      <c r="K99" s="9"/>
      <c r="L99" s="10">
        <f>'12-08'!$K99+('12-08'!$J99/90)</f>
        <v>-4.4444444444444446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'12-08'!$K100+('12-08'!$J100/90)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'12-08'!$K101+('12-08'!$J101/90)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>
        <v>1</v>
      </c>
      <c r="L102" s="10">
        <f>'12-08'!$K102+('12-08'!$J102/90)</f>
        <v>4.3333333333333339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10</v>
      </c>
      <c r="L103" s="10">
        <f>'12-08'!$K103+('12-08'!$J103/90)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</v>
      </c>
      <c r="L104" s="10">
        <f>'12-08'!$K104+('12-08'!$J104/90)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270</v>
      </c>
      <c r="K105" s="9"/>
      <c r="L105" s="10">
        <f>'12-08'!$K105+('12-08'!$J105/90)</f>
        <v>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70</v>
      </c>
      <c r="K106" s="9"/>
      <c r="L106" s="10">
        <f>'12-08'!$K106+('12-08'!$J106/90)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'12-08'!$K107+('12-08'!$J107/90)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560</v>
      </c>
      <c r="K108" s="9">
        <v>10</v>
      </c>
      <c r="L108" s="10">
        <f>'12-08'!$K108+('12-08'!$J108/90)</f>
        <v>16.222222222222221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-250</v>
      </c>
      <c r="K109" s="9">
        <v>20</v>
      </c>
      <c r="L109" s="10">
        <f>'12-08'!$K109+('12-08'!$J109/90)</f>
        <v>17.222222222222221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270</v>
      </c>
      <c r="K110" s="9"/>
      <c r="L110" s="10">
        <f>'12-08'!$K110+('12-08'!$J110/90)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</v>
      </c>
      <c r="K111" s="9"/>
      <c r="L111" s="10">
        <f>'12-08'!$K111+('12-08'!$J111/90)</f>
        <v>0.22222222222222221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360</v>
      </c>
      <c r="K112" s="9"/>
      <c r="L112" s="10">
        <f>'12-08'!$K112+('12-08'!$J112/90)</f>
        <v>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-580</v>
      </c>
      <c r="K113" s="9">
        <v>20</v>
      </c>
      <c r="L113" s="10">
        <f>'12-08'!$K113+('12-08'!$J113/90)</f>
        <v>13.555555555555555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140</v>
      </c>
      <c r="K114" s="9"/>
      <c r="L114" s="10">
        <f>'12-08'!$K114+('12-08'!$J114/90)</f>
        <v>1.5555555555555556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8</v>
      </c>
      <c r="L115" s="10">
        <f>'12-08'!$K115+('12-08'!$J115/90)</f>
        <v>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75</v>
      </c>
      <c r="K116" s="9"/>
      <c r="L116" s="10">
        <f>'12-08'!$K116+('12-08'!$J116/90)</f>
        <v>0.83333333333333337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24</v>
      </c>
      <c r="L117" s="10">
        <f>'12-08'!$K117+('12-08'!$J117/90)</f>
        <v>24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28</v>
      </c>
      <c r="I118" s="40" t="s">
        <v>2484</v>
      </c>
      <c r="J118" s="8"/>
      <c r="K118" s="9">
        <v>-15</v>
      </c>
      <c r="L118" s="10">
        <f>'12-08'!$K118+('12-08'!$J118/90)</f>
        <v>-15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'12-08'!$K119+('12-08'!$J119/90)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'12-08'!$K120+('12-08'!$J120/90)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520</v>
      </c>
      <c r="K121" s="9">
        <v>5</v>
      </c>
      <c r="L121" s="10">
        <f>'12-08'!$K121+('12-08'!$J121/90)</f>
        <v>10.777777777777779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'12-08'!$K122+('12-08'!$J122/90)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'12-08'!$K123+('12-08'!$J123/90)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'12-08'!$K124+('12-08'!$J124/90)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36E0A339-66D8-4EC0-A512-BE4E2715B1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6276-0585-44B9-8367-E196E44E34DD}">
  <sheetPr codeName="Sheet117">
    <pageSetUpPr fitToPage="1"/>
  </sheetPr>
  <dimension ref="A1:Z113"/>
  <sheetViews>
    <sheetView rightToLeft="1" topLeftCell="A17" workbookViewId="0">
      <selection activeCell="J111" sqref="J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-1330</v>
      </c>
      <c r="K1" s="3">
        <f t="shared" si="0"/>
        <v>254</v>
      </c>
      <c r="L1" s="3">
        <f t="shared" si="0"/>
        <v>239.2222222222222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-5</v>
      </c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8">
        <v>-270</v>
      </c>
      <c r="K4" s="9">
        <v>-5</v>
      </c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35</v>
      </c>
      <c r="L5" s="10">
        <f t="shared" si="1"/>
        <v>32.777777777777779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104</v>
      </c>
      <c r="L7" s="10">
        <f t="shared" si="1"/>
        <v>104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120</v>
      </c>
      <c r="L8" s="10">
        <f t="shared" si="1"/>
        <v>120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335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35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-660</v>
      </c>
      <c r="K12" s="9"/>
      <c r="L12" s="10">
        <f t="shared" si="1"/>
        <v>-7.333333333333333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SUM('13-08'!$J$22:$J$113)</f>
        <v>1415</v>
      </c>
      <c r="K20" s="3">
        <f>SUM('13-08'!$K$22:$K$113)</f>
        <v>-4645</v>
      </c>
      <c r="L20" s="3">
        <f>SUM('13-08'!$L$22:$L$113)</f>
        <v>-4629.2777777777765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90</v>
      </c>
      <c r="K22" s="9">
        <v>5</v>
      </c>
      <c r="L22" s="10">
        <f>'13-08'!$K22+('13-08'!$J22/90)</f>
        <v>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34</v>
      </c>
      <c r="F23" s="16">
        <f t="shared" si="3"/>
        <v>340</v>
      </c>
      <c r="G23" s="7"/>
      <c r="H23" s="43" t="s">
        <v>1796</v>
      </c>
      <c r="I23" s="40" t="s">
        <v>95</v>
      </c>
      <c r="J23" s="8"/>
      <c r="K23" s="9">
        <v>200</v>
      </c>
      <c r="L23" s="10">
        <f>'13-08'!$K23+('13-08'!$J23/90)</f>
        <v>200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25</v>
      </c>
      <c r="S23" s="16">
        <f t="shared" si="5"/>
        <v>250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36</v>
      </c>
      <c r="F24" s="16">
        <f t="shared" si="3"/>
        <v>720</v>
      </c>
      <c r="G24" s="7"/>
      <c r="H24" s="7" t="s">
        <v>40</v>
      </c>
      <c r="I24" s="40" t="s">
        <v>95</v>
      </c>
      <c r="J24" s="8"/>
      <c r="K24" s="9">
        <v>-200</v>
      </c>
      <c r="L24" s="10">
        <f>'13-08'!$K24+('13-08'!$J24/90)</f>
        <v>-200</v>
      </c>
      <c r="M24" s="3"/>
      <c r="N24" s="13">
        <v>10</v>
      </c>
      <c r="O24" s="1">
        <v>61</v>
      </c>
      <c r="P24" s="14">
        <f t="shared" si="4"/>
        <v>610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-640</v>
      </c>
      <c r="K25" s="9">
        <v>10</v>
      </c>
      <c r="L25" s="10">
        <f>'13-08'!$K25+('13-08'!$J25/90)</f>
        <v>2.8888888888888893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26</v>
      </c>
      <c r="F26" s="16">
        <f t="shared" si="3"/>
        <v>2600</v>
      </c>
      <c r="G26" s="7"/>
      <c r="H26" s="43" t="s">
        <v>1796</v>
      </c>
      <c r="I26" s="40" t="s">
        <v>64</v>
      </c>
      <c r="J26" s="8"/>
      <c r="K26" s="9">
        <v>200</v>
      </c>
      <c r="L26" s="10">
        <f>'13-08'!$K26+('13-08'!$J26/90)</f>
        <v>200</v>
      </c>
      <c r="M26" s="3"/>
      <c r="N26" s="13">
        <v>50</v>
      </c>
      <c r="O26" s="1">
        <v>17</v>
      </c>
      <c r="P26" s="14">
        <f t="shared" si="4"/>
        <v>850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37</v>
      </c>
      <c r="C27" s="14">
        <f t="shared" si="2"/>
        <v>3700</v>
      </c>
      <c r="D27" s="12" t="s">
        <v>11</v>
      </c>
      <c r="E27" s="12"/>
      <c r="F27" s="17">
        <f>SUM(F22:F26)</f>
        <v>3740</v>
      </c>
      <c r="G27" s="7"/>
      <c r="H27" s="7" t="s">
        <v>6</v>
      </c>
      <c r="I27" s="40" t="s">
        <v>1924</v>
      </c>
      <c r="J27" s="8"/>
      <c r="K27" s="9">
        <v>50</v>
      </c>
      <c r="L27" s="10">
        <f>'13-08'!$K27+('13-08'!$J27/90)</f>
        <v>50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4520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5345</v>
      </c>
      <c r="D28" s="1"/>
      <c r="E28" s="1"/>
      <c r="F28" s="1"/>
      <c r="G28" s="1"/>
      <c r="H28" s="43" t="s">
        <v>40</v>
      </c>
      <c r="I28" s="40" t="s">
        <v>95</v>
      </c>
      <c r="J28" s="8"/>
      <c r="K28" s="9">
        <v>-50</v>
      </c>
      <c r="L28" s="10">
        <f>'13-08'!$K28+('13-08'!$J28/90)</f>
        <v>-50</v>
      </c>
      <c r="M28" s="3"/>
      <c r="N28" s="12" t="s">
        <v>11</v>
      </c>
      <c r="O28" s="12"/>
      <c r="P28" s="6">
        <f>SUM(P22:P27)</f>
        <v>3345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705</v>
      </c>
      <c r="G29" s="1"/>
      <c r="H29" s="7" t="s">
        <v>6</v>
      </c>
      <c r="I29" s="2"/>
      <c r="J29" s="8">
        <v>-600</v>
      </c>
      <c r="K29" s="9">
        <v>10</v>
      </c>
      <c r="L29" s="10">
        <f>'13-08'!$K29+('13-08'!$J29/90)</f>
        <v>3.333333333333333</v>
      </c>
      <c r="M29" s="3"/>
      <c r="N29" s="1"/>
      <c r="O29" s="1"/>
      <c r="P29" s="18"/>
      <c r="Q29" s="159" t="s">
        <v>21</v>
      </c>
      <c r="R29" s="160"/>
      <c r="S29" s="17">
        <f>SUM('13-08'!$J$22:$J$113)</f>
        <v>1415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4239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500</v>
      </c>
      <c r="L30" s="10">
        <f>'13-08'!$K30+('13-08'!$J30/90)</f>
        <v>500</v>
      </c>
      <c r="M30" s="3"/>
      <c r="N30" s="159" t="s">
        <v>23</v>
      </c>
      <c r="O30" s="160"/>
      <c r="P30" s="6">
        <f>SUM('13-08'!$K$22:$K$113)</f>
        <v>-4645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-500</v>
      </c>
      <c r="L31" s="10">
        <f>'13-08'!$K31+('13-08'!$J31/90)</f>
        <v>-500</v>
      </c>
      <c r="M31" s="3"/>
      <c r="N31" s="1"/>
      <c r="O31" s="1"/>
      <c r="P31" s="18"/>
      <c r="Q31" s="12" t="s">
        <v>25</v>
      </c>
      <c r="R31" s="12"/>
      <c r="S31" s="17">
        <f>S27-S29-F27</f>
        <v>-635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437</v>
      </c>
      <c r="J32" s="8">
        <v>-300</v>
      </c>
      <c r="K32" s="9"/>
      <c r="L32" s="10">
        <f>'13-08'!$K32+('13-08'!$J32/90)</f>
        <v>-3.3333333333333335</v>
      </c>
      <c r="M32" s="3"/>
      <c r="N32" s="12" t="s">
        <v>25</v>
      </c>
      <c r="O32" s="12"/>
      <c r="P32" s="6">
        <f>P28-P30-C28</f>
        <v>2645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-540</v>
      </c>
      <c r="K33" s="9">
        <v>20</v>
      </c>
      <c r="L33" s="10">
        <f>'13-08'!$K33+('13-08'!$J33/90)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'13-08'!$K34+('13-08'!$J34/90)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43</v>
      </c>
      <c r="J35" s="8"/>
      <c r="K35" s="9">
        <v>-20</v>
      </c>
      <c r="L35" s="10">
        <f>'13-08'!$K35+('13-08'!$J35/90)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-450</v>
      </c>
      <c r="K36" s="9">
        <v>10</v>
      </c>
      <c r="L36" s="10">
        <f>'13-08'!$K36+('13-08'!$J36/90)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2486</v>
      </c>
      <c r="J37" s="8"/>
      <c r="K37" s="9">
        <v>400</v>
      </c>
      <c r="L37" s="10">
        <f>'13-08'!$K37+('13-08'!$J37/90)</f>
        <v>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-110</v>
      </c>
      <c r="K38" s="9">
        <v>5</v>
      </c>
      <c r="L38" s="10">
        <f>'13-08'!$K38+('13-08'!$J38/90)</f>
        <v>3.7777777777777777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698</v>
      </c>
      <c r="J39" s="8"/>
      <c r="K39" s="9">
        <v>5</v>
      </c>
      <c r="L39" s="10">
        <f>'13-08'!$K39+('13-08'!$J39/90)</f>
        <v>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1796</v>
      </c>
      <c r="I40" s="40" t="s">
        <v>1520</v>
      </c>
      <c r="J40" s="8">
        <v>1350</v>
      </c>
      <c r="K40" s="9"/>
      <c r="L40" s="10">
        <f>'13-08'!$K40+('13-08'!$J40/90)</f>
        <v>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200</v>
      </c>
      <c r="K41" s="9"/>
      <c r="L41" s="10">
        <f>'13-08'!$K41+('13-08'!$J41/90)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-180</v>
      </c>
      <c r="K42" s="9">
        <v>60</v>
      </c>
      <c r="L42" s="10">
        <f>'13-08'!$K42+('13-08'!$J42/90)</f>
        <v>58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30</v>
      </c>
      <c r="L43" s="10">
        <f>'13-08'!$K43+('13-08'!$J43/90)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'13-08'!$K44+('13-08'!$J44/90)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60</v>
      </c>
      <c r="L45" s="10">
        <f>'13-08'!$K45+('13-08'!$J45/90)</f>
        <v>60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200</v>
      </c>
      <c r="L46" s="10">
        <f>'13-08'!$K46+('13-08'!$J46/90)</f>
        <v>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-200</v>
      </c>
      <c r="L47" s="10">
        <f>'13-08'!$K47+('13-08'!$J47/90)</f>
        <v>-200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'13-08'!$K48+('13-08'!$J48/90)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'13-08'!$K49+('13-08'!$J49/90)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'13-08'!$K50+('13-08'!$J50/90)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'13-08'!$K51+('13-08'!$J51/90)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8">
        <v>-200</v>
      </c>
      <c r="K52" s="9">
        <v>85</v>
      </c>
      <c r="L52" s="10">
        <f>'13-08'!$K52+('13-08'!$J52/90)</f>
        <v>82.777777777777771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2487</v>
      </c>
      <c r="J53" s="8"/>
      <c r="K53" s="9">
        <v>-3000</v>
      </c>
      <c r="L53" s="10">
        <f>'13-08'!$K53+('13-08'!$J53/90)</f>
        <v>-3000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-500</v>
      </c>
      <c r="K54" s="9">
        <v>10</v>
      </c>
      <c r="L54" s="10">
        <f>'13-08'!$K54+('13-08'!$J54/90)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'13-08'!$K55+('13-08'!$J55/90)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-310</v>
      </c>
      <c r="K56" s="9">
        <v>10</v>
      </c>
      <c r="L56" s="10">
        <f>'13-08'!$K56+('13-08'!$J56/90)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930</v>
      </c>
      <c r="K57" s="9">
        <v>10</v>
      </c>
      <c r="L57" s="10">
        <f>'13-08'!$K57+('13-08'!$J57/90)</f>
        <v>20.333333333333336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373</v>
      </c>
      <c r="J58" s="8"/>
      <c r="K58" s="9">
        <v>500</v>
      </c>
      <c r="L58" s="10">
        <f>'13-08'!$K58+('13-08'!$J58/90)</f>
        <v>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-500</v>
      </c>
      <c r="L59" s="10">
        <f>'13-08'!$K59+('13-08'!$J59/90)</f>
        <v>-500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'13-08'!$K60+('13-08'!$J60/90)</f>
        <v>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200</v>
      </c>
      <c r="K61" s="9"/>
      <c r="L61" s="10">
        <f>'13-08'!$K61+('13-08'!$J61/90)</f>
        <v>2.2222222222222223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</v>
      </c>
      <c r="L62" s="10">
        <f>'13-08'!$K62+('13-08'!$J62/90)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1014</v>
      </c>
      <c r="J63" s="8">
        <v>630</v>
      </c>
      <c r="K63" s="9"/>
      <c r="L63" s="10">
        <f>'13-08'!$K63+('13-08'!$J63/90)</f>
        <v>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>
        <v>15</v>
      </c>
      <c r="L64" s="10">
        <f>'13-08'!$K64+('13-08'!$J64/90)</f>
        <v>17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2488</v>
      </c>
      <c r="J65" s="35">
        <v>-180</v>
      </c>
      <c r="K65" s="36">
        <v>-225</v>
      </c>
      <c r="L65" s="37">
        <f>'13-08'!$K65+('13-08'!$J65/90)</f>
        <v>-227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'13-08'!$K66+('13-08'!$J66/90)</f>
        <v>11.111111111111111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-720</v>
      </c>
      <c r="K67" s="36">
        <v>10</v>
      </c>
      <c r="L67" s="37">
        <f>'13-08'!$K67+('13-08'!$J67/90)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750</v>
      </c>
      <c r="K68" s="39"/>
      <c r="L68" s="37">
        <f>'13-08'!$K68+('13-08'!$J68/90)</f>
        <v>8.3333333333333339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/>
      <c r="L69" s="37">
        <f>'13-08'!$K69+('13-08'!$J69/90)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25</v>
      </c>
      <c r="L70" s="37">
        <f>'13-08'!$K70+('13-08'!$J70/90)</f>
        <v>25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'13-08'!$K71+('13-08'!$J71/90)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-550</v>
      </c>
      <c r="K72" s="9">
        <v>10</v>
      </c>
      <c r="L72" s="10">
        <f>'13-08'!$K72+('13-08'!$J72/90)</f>
        <v>3.8888888888888893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1000</v>
      </c>
      <c r="K73" s="9">
        <v>240</v>
      </c>
      <c r="L73" s="10">
        <f>'13-08'!$K73+('13-08'!$J73/90)</f>
        <v>251.11111111111111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5</v>
      </c>
      <c r="L74" s="10">
        <f>'13-08'!$K74+('13-08'!$J74/90)</f>
        <v>1.6666666666666665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350</v>
      </c>
      <c r="K75" s="9">
        <v>-20</v>
      </c>
      <c r="L75" s="10">
        <f>'13-08'!$K75+('13-08'!$J75/90)</f>
        <v>-16.111111111111111</v>
      </c>
      <c r="M75" s="3"/>
      <c r="N75" s="45" t="s">
        <v>118</v>
      </c>
      <c r="O75" s="9"/>
      <c r="P75" s="84">
        <v>3345</v>
      </c>
      <c r="Q75" s="9"/>
      <c r="R75" s="9"/>
      <c r="S75" s="85">
        <v>4520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45</v>
      </c>
      <c r="L76" s="10">
        <f>'13-08'!$K76+('13-08'!$J76/90)</f>
        <v>42.777777777777779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'13-08'!$K77+('13-08'!$J77/90)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320</v>
      </c>
      <c r="K78" s="9"/>
      <c r="L78" s="10">
        <f>'13-08'!$K78+('13-08'!$J78/90)</f>
        <v>3.5555555555555554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>
        <v>20</v>
      </c>
      <c r="L79" s="10">
        <f>'13-08'!$K79+('13-08'!$J79/90)</f>
        <v>22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2489</v>
      </c>
      <c r="J80" s="8"/>
      <c r="K80" s="9">
        <v>-490</v>
      </c>
      <c r="L80" s="10">
        <f>'13-08'!$K80+('13-08'!$J80/90)</f>
        <v>-490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100</v>
      </c>
      <c r="K81" s="9"/>
      <c r="L81" s="10">
        <f>'13-08'!$K81+('13-08'!$J81/90)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-360</v>
      </c>
      <c r="K82" s="9">
        <v>70</v>
      </c>
      <c r="L82" s="10">
        <f>'13-08'!$K82+('13-08'!$J82/90)</f>
        <v>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2490</v>
      </c>
      <c r="J83" s="8"/>
      <c r="K83" s="9">
        <v>105</v>
      </c>
      <c r="L83" s="10">
        <f>'13-08'!$K83+('13-08'!$J83/90)</f>
        <v>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>
        <v>10</v>
      </c>
      <c r="L84" s="10">
        <f>'13-08'!$K84+('13-08'!$J84/90)</f>
        <v>10.555555555555555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229</v>
      </c>
      <c r="J85" s="8">
        <v>-360</v>
      </c>
      <c r="K85" s="9"/>
      <c r="L85" s="10">
        <f>'13-08'!$K85+('13-08'!$J85/90)</f>
        <v>-4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150</v>
      </c>
      <c r="L86" s="10">
        <f>'13-08'!$K86+('13-08'!$J86/90)</f>
        <v>150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'13-08'!$K87+('13-08'!$J87/90)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250</v>
      </c>
      <c r="K88" s="9"/>
      <c r="L88" s="10">
        <f>'13-08'!$K88+('13-08'!$J88/90)</f>
        <v>2.7777777777777777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'13-08'!$K89+('13-08'!$J89/90)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2491</v>
      </c>
      <c r="J90" s="8"/>
      <c r="K90" s="9">
        <v>-350</v>
      </c>
      <c r="L90" s="10">
        <f>'13-08'!$K90+('13-08'!$J90/90)</f>
        <v>-350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'13-08'!$K91+('13-08'!$J91/90)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2492</v>
      </c>
      <c r="J92" s="8">
        <v>-630</v>
      </c>
      <c r="K92" s="9">
        <v>-70</v>
      </c>
      <c r="L92" s="10">
        <f>'13-08'!$K92+('13-08'!$J92/90)</f>
        <v>-77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/>
      <c r="K93" s="9">
        <v>-140</v>
      </c>
      <c r="L93" s="10">
        <f>'13-08'!$K93+('13-08'!$J93/90)</f>
        <v>-140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'13-08'!$K94+('13-08'!$J94/90)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2493</v>
      </c>
      <c r="J95" s="8"/>
      <c r="K95" s="9">
        <v>100</v>
      </c>
      <c r="L95" s="10">
        <f>'13-08'!$K95+('13-08'!$J95/90)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</v>
      </c>
      <c r="K96" s="9"/>
      <c r="L96" s="10">
        <f>'13-08'!$K96+('13-08'!$J96/90)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</v>
      </c>
      <c r="K97" s="9"/>
      <c r="L97" s="10">
        <f>'13-08'!$K97+('13-08'!$J97/90)</f>
        <v>0.33333333333333331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110</v>
      </c>
      <c r="K98" s="9"/>
      <c r="L98" s="10">
        <f>'13-08'!$K98+('13-08'!$J98/90)</f>
        <v>1.2222222222222223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20</v>
      </c>
      <c r="L99" s="10">
        <f>'13-08'!$K99+('13-08'!$J99/90)</f>
        <v>21.111111111111111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490</v>
      </c>
      <c r="L100" s="10">
        <f>'13-08'!$K100+('13-08'!$J100/90)</f>
        <v>488.88888888888891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-600</v>
      </c>
      <c r="K101" s="9">
        <v>40</v>
      </c>
      <c r="L101" s="10">
        <f>'13-08'!$K101+('13-08'!$J101/90)</f>
        <v>33.333333333333336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540</v>
      </c>
      <c r="K102" s="9"/>
      <c r="L102" s="10">
        <f>'13-08'!$K102+('13-08'!$J102/90)</f>
        <v>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95</v>
      </c>
      <c r="K103" s="9"/>
      <c r="L103" s="10">
        <f>'13-08'!$K103+('13-08'!$J103/90)</f>
        <v>1.0555555555555556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'13-08'!$K104+('13-08'!$J104/90)</f>
        <v>1.6666666666666667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10</v>
      </c>
      <c r="L105" s="10">
        <f>'13-08'!$K105+('13-08'!$J105/90)</f>
        <v>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350</v>
      </c>
      <c r="K106" s="9"/>
      <c r="L106" s="10">
        <f>'13-08'!$K106+('13-08'!$J106/90)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150</v>
      </c>
      <c r="K107" s="9"/>
      <c r="L107" s="10">
        <f>'13-08'!$K107+('13-08'!$J107/90)</f>
        <v>1.6666666666666667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-170</v>
      </c>
      <c r="L108" s="10">
        <f>'13-08'!$K108+('13-08'!$J108/90)</f>
        <v>-170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8"/>
      <c r="K109" s="9">
        <v>-2500</v>
      </c>
      <c r="L109" s="10">
        <f>'13-08'!$K109+('13-08'!$J109/90)</f>
        <v>-2500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-200</v>
      </c>
      <c r="K110" s="9">
        <v>10</v>
      </c>
      <c r="L110" s="10">
        <f>'13-08'!$K110+('13-08'!$J110/90)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'13-08'!$K111+('13-08'!$J111/90)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'13-08'!$K112+('13-08'!$J112/90)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'13-08'!$K113+('13-08'!$J113/90)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960E808B-638B-417D-9306-99819693A7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6373-1EAD-4B7E-B14E-C4EA511F1F2D}">
  <sheetPr codeName="Sheet118">
    <pageSetUpPr fitToPage="1"/>
  </sheetPr>
  <dimension ref="A1:Z144"/>
  <sheetViews>
    <sheetView rightToLeft="1" topLeftCell="A69" zoomScaleNormal="100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-50</v>
      </c>
      <c r="K1" s="3">
        <f t="shared" si="0"/>
        <v>-10</v>
      </c>
      <c r="L1" s="3">
        <f t="shared" si="0"/>
        <v>-10.555555555555557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2495</v>
      </c>
      <c r="J3" s="8"/>
      <c r="K3" s="9">
        <v>-20</v>
      </c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-450</v>
      </c>
      <c r="K6" s="9">
        <v>10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209</v>
      </c>
      <c r="J7" s="8">
        <v>20</v>
      </c>
      <c r="K7" s="9"/>
      <c r="L7" s="10">
        <f t="shared" si="1"/>
        <v>0.22222222222222221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20</v>
      </c>
      <c r="L9" s="10">
        <f t="shared" si="1"/>
        <v>21.111111111111111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80</v>
      </c>
      <c r="K10" s="9"/>
      <c r="L10" s="10">
        <f t="shared" si="1"/>
        <v>0.88888888888888884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SUM('14-08'!$J$22:$J$144)</f>
        <v>-2820</v>
      </c>
      <c r="K20" s="3">
        <f>SUM('14-08'!$K$22:$K$144)</f>
        <v>186</v>
      </c>
      <c r="L20" s="3">
        <f>SUM('14-08'!$L$22:$L$144)</f>
        <v>154.66666666666652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17</v>
      </c>
      <c r="F22" s="16">
        <f t="shared" ref="F22:F26" si="3">D22*E22</f>
        <v>85</v>
      </c>
      <c r="G22" s="7"/>
      <c r="H22" s="7" t="s">
        <v>6</v>
      </c>
      <c r="I22" s="2"/>
      <c r="J22" s="8">
        <v>-450</v>
      </c>
      <c r="K22" s="9">
        <v>10</v>
      </c>
      <c r="L22" s="10">
        <f>'14-08'!$K22+('14-08'!$J22/90)</f>
        <v>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28</v>
      </c>
      <c r="I23" s="2" t="s">
        <v>456</v>
      </c>
      <c r="J23" s="8">
        <v>-100</v>
      </c>
      <c r="K23" s="9"/>
      <c r="L23" s="10">
        <f>'14-08'!$K23+('14-08'!$J23/90)</f>
        <v>-1.1111111111111112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72</v>
      </c>
      <c r="S23" s="16">
        <f t="shared" si="5"/>
        <v>720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16</v>
      </c>
      <c r="F24" s="16">
        <f t="shared" si="3"/>
        <v>320</v>
      </c>
      <c r="G24" s="7"/>
      <c r="H24" s="7" t="s">
        <v>28</v>
      </c>
      <c r="I24" s="2" t="s">
        <v>437</v>
      </c>
      <c r="J24" s="8">
        <v>-300</v>
      </c>
      <c r="K24" s="9"/>
      <c r="L24" s="10">
        <f>'14-08'!$K24+('14-08'!$J24/90)</f>
        <v>-3.3333333333333335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49</v>
      </c>
      <c r="S24" s="16">
        <f t="shared" si="5"/>
        <v>980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8">
        <v>320</v>
      </c>
      <c r="K25" s="9"/>
      <c r="L25" s="10">
        <f>'14-08'!$K25+('14-08'!$J25/90)</f>
        <v>3.5555555555555554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540</v>
      </c>
      <c r="K26" s="9"/>
      <c r="L26" s="10">
        <f>'14-08'!$K26+('14-08'!$J26/90)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5105</v>
      </c>
      <c r="G27" s="7"/>
      <c r="H27" s="7" t="s">
        <v>6</v>
      </c>
      <c r="I27" s="2"/>
      <c r="J27" s="8">
        <v>90</v>
      </c>
      <c r="K27" s="9"/>
      <c r="L27" s="10">
        <f>'14-08'!$K27+('14-08'!$J27/90)</f>
        <v>1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690</v>
      </c>
      <c r="D28" s="1"/>
      <c r="E28" s="1"/>
      <c r="F28" s="1"/>
      <c r="G28" s="1"/>
      <c r="H28" s="7" t="s">
        <v>1796</v>
      </c>
      <c r="I28" s="2" t="s">
        <v>95</v>
      </c>
      <c r="J28" s="8"/>
      <c r="K28" s="9">
        <v>100</v>
      </c>
      <c r="L28" s="10">
        <f>'14-08'!$K28+('14-08'!$J28/90)</f>
        <v>100</v>
      </c>
      <c r="M28" s="3"/>
      <c r="N28" s="12" t="s">
        <v>11</v>
      </c>
      <c r="O28" s="12"/>
      <c r="P28" s="6">
        <f>SUM(P22:P27)</f>
        <v>3314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1365</v>
      </c>
      <c r="G29" s="1"/>
      <c r="H29" s="7" t="s">
        <v>6</v>
      </c>
      <c r="I29" s="2" t="s">
        <v>95</v>
      </c>
      <c r="J29" s="8"/>
      <c r="K29" s="9">
        <v>420</v>
      </c>
      <c r="L29" s="10">
        <f>'14-08'!$K29+('14-08'!$J29/90)</f>
        <v>420</v>
      </c>
      <c r="M29" s="3"/>
      <c r="N29" s="1"/>
      <c r="O29" s="1"/>
      <c r="P29" s="18"/>
      <c r="Q29" s="159" t="s">
        <v>21</v>
      </c>
      <c r="R29" s="160"/>
      <c r="S29" s="17">
        <f>SUM('14-08'!$J$22:$J$144)</f>
        <v>-2820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-4655</v>
      </c>
      <c r="D30" s="1"/>
      <c r="E30" s="1"/>
      <c r="F30" s="8"/>
      <c r="G30" s="1"/>
      <c r="H30" s="7" t="s">
        <v>40</v>
      </c>
      <c r="I30" s="2" t="s">
        <v>95</v>
      </c>
      <c r="J30" s="8"/>
      <c r="K30" s="9">
        <v>-520</v>
      </c>
      <c r="L30" s="10">
        <f>'14-08'!$K30+('14-08'!$J30/90)</f>
        <v>-520</v>
      </c>
      <c r="M30" s="3"/>
      <c r="N30" s="159" t="s">
        <v>23</v>
      </c>
      <c r="O30" s="160"/>
      <c r="P30" s="6">
        <f>SUM('14-08'!$K$22:$K$144)</f>
        <v>186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42</v>
      </c>
      <c r="L31" s="10">
        <f>'14-08'!$K31+('14-08'!$J31/90)</f>
        <v>42</v>
      </c>
      <c r="M31" s="3"/>
      <c r="N31" s="1"/>
      <c r="O31" s="1"/>
      <c r="P31" s="18"/>
      <c r="Q31" s="12" t="s">
        <v>25</v>
      </c>
      <c r="R31" s="12"/>
      <c r="S31" s="17">
        <f>S27-S29-F27</f>
        <v>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-42</v>
      </c>
      <c r="L32" s="10">
        <f>'14-08'!$K32+('14-08'!$J32/90)</f>
        <v>-42</v>
      </c>
      <c r="M32" s="3"/>
      <c r="N32" s="12" t="s">
        <v>25</v>
      </c>
      <c r="O32" s="12"/>
      <c r="P32" s="6">
        <f>P28-P30-C28</f>
        <v>2438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95</v>
      </c>
      <c r="J33" s="8"/>
      <c r="K33" s="9">
        <v>115</v>
      </c>
      <c r="L33" s="10">
        <f>'14-08'!$K33+('14-08'!$J33/90)</f>
        <v>115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-115</v>
      </c>
      <c r="L34" s="10">
        <f>'14-08'!$K34+('14-08'!$J34/90)</f>
        <v>-115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957</v>
      </c>
      <c r="J35" s="8"/>
      <c r="K35" s="9">
        <v>50</v>
      </c>
      <c r="L35" s="10">
        <f>'14-08'!$K35+('14-08'!$J35/90)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76</v>
      </c>
      <c r="J36" s="8">
        <v>360</v>
      </c>
      <c r="K36" s="9"/>
      <c r="L36" s="10">
        <f>'14-08'!$K36+('14-08'!$J36/90)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8">
        <v>-310</v>
      </c>
      <c r="K37" s="9">
        <v>20</v>
      </c>
      <c r="L37" s="10">
        <f>'14-08'!$K37+('14-08'!$J37/90)</f>
        <v>16.555555555555557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</v>
      </c>
      <c r="J38" s="8"/>
      <c r="K38" s="9">
        <v>55</v>
      </c>
      <c r="L38" s="10">
        <f>'14-08'!$K38+('14-08'!$J38/90)</f>
        <v>55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95</v>
      </c>
      <c r="J39" s="8"/>
      <c r="K39" s="9">
        <v>-55</v>
      </c>
      <c r="L39" s="10">
        <f>'14-08'!$K39+('14-08'!$J39/90)</f>
        <v>-55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320</v>
      </c>
      <c r="L40" s="10">
        <f>'14-08'!$K40+('14-08'!$J40/90)</f>
        <v>318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-350</v>
      </c>
      <c r="K41" s="9">
        <v>70</v>
      </c>
      <c r="L41" s="10">
        <f>'14-08'!$K41+('14-08'!$J41/90)</f>
        <v>66.111111111111114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953</v>
      </c>
      <c r="J42" s="8">
        <v>-900</v>
      </c>
      <c r="K42" s="9">
        <v>10</v>
      </c>
      <c r="L42" s="10">
        <f>'14-08'!$K42+('14-08'!$J42/90)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50</v>
      </c>
      <c r="L43" s="10">
        <f>'14-08'!$K43+('14-08'!$J43/90)</f>
        <v>45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2164</v>
      </c>
      <c r="J44" s="8"/>
      <c r="K44" s="9">
        <v>100</v>
      </c>
      <c r="L44" s="10">
        <f>'14-08'!$K44+('14-08'!$J44/90)</f>
        <v>100</v>
      </c>
      <c r="M44" s="3"/>
      <c r="N44" s="45" t="s">
        <v>2496</v>
      </c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'14-08'!$K45+('14-08'!$J45/90)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95</v>
      </c>
      <c r="J46" s="8"/>
      <c r="K46" s="9">
        <v>14</v>
      </c>
      <c r="L46" s="10">
        <f>'14-08'!$K46+('14-08'!$J46/90)</f>
        <v>14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-14</v>
      </c>
      <c r="L47" s="10">
        <f>'14-08'!$K47+('14-08'!$J47/90)</f>
        <v>-14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280</v>
      </c>
      <c r="K48" s="9"/>
      <c r="L48" s="10">
        <f>'14-08'!$K48+('14-08'!$J48/90)</f>
        <v>3.1111111111111112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-600</v>
      </c>
      <c r="K49" s="9">
        <v>20</v>
      </c>
      <c r="L49" s="10">
        <f>'14-08'!$K49+('14-08'!$J49/90)</f>
        <v>13.333333333333332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95</v>
      </c>
      <c r="J50" s="8"/>
      <c r="K50" s="9">
        <v>327</v>
      </c>
      <c r="L50" s="10">
        <f>'14-08'!$K50+('14-08'!$J50/90)</f>
        <v>327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-327</v>
      </c>
      <c r="L51" s="10">
        <f>'14-08'!$K51+('14-08'!$J51/90)</f>
        <v>-327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'14-08'!$K52+('14-08'!$J52/90)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/>
      <c r="L53" s="10">
        <f>'14-08'!$K53+('14-08'!$J53/90)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2202</v>
      </c>
      <c r="J54" s="8">
        <v>-450</v>
      </c>
      <c r="K54" s="9">
        <v>90</v>
      </c>
      <c r="L54" s="10">
        <f>'14-08'!$K54+('14-08'!$J54/90)</f>
        <v>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2202</v>
      </c>
      <c r="J55" s="8"/>
      <c r="K55" s="9">
        <v>560</v>
      </c>
      <c r="L55" s="10">
        <f>'14-08'!$K55+('14-08'!$J55/90)</f>
        <v>560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82</v>
      </c>
      <c r="L56" s="10">
        <f>'14-08'!$K56+('14-08'!$J56/90)</f>
        <v>82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'14-08'!$K57+('14-08'!$J57/90)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'14-08'!$K58+('14-08'!$J58/90)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'14-08'!$K59+('14-08'!$J59/90)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10</v>
      </c>
      <c r="L60" s="10">
        <f>'14-08'!$K60+('14-08'!$J60/90)</f>
        <v>8.3333333333333339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'14-08'!$K61+('14-08'!$J61/90)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2138</v>
      </c>
      <c r="J62" s="8"/>
      <c r="K62" s="9">
        <v>-120</v>
      </c>
      <c r="L62" s="10">
        <f>'14-08'!$K62+('14-08'!$J62/90)</f>
        <v>-120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8"/>
      <c r="K63" s="9">
        <v>1620</v>
      </c>
      <c r="L63" s="10">
        <f>'14-08'!$K63+('14-08'!$J63/90)</f>
        <v>1620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-1620</v>
      </c>
      <c r="L64" s="10">
        <f>'14-08'!$K64+('14-08'!$J64/90)</f>
        <v>-1620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20</v>
      </c>
      <c r="L65" s="37">
        <f>'14-08'!$K65+('14-08'!$J65/90)</f>
        <v>15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250</v>
      </c>
      <c r="K66" s="39"/>
      <c r="L66" s="37">
        <f>'14-08'!$K66+('14-08'!$J66/90)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'14-08'!$K67+('14-08'!$J67/90)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'14-08'!$K68+('14-08'!$J68/90)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'14-08'!$K69+('14-08'!$J69/90)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0" t="s">
        <v>95</v>
      </c>
      <c r="J70" s="35"/>
      <c r="K70" s="36">
        <v>200</v>
      </c>
      <c r="L70" s="37">
        <f>'14-08'!$K70+('14-08'!$J70/90)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95</v>
      </c>
      <c r="J71" s="8"/>
      <c r="K71" s="9">
        <v>421</v>
      </c>
      <c r="L71" s="10">
        <f>'14-08'!$K71+('14-08'!$J71/90)</f>
        <v>421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95</v>
      </c>
      <c r="J72" s="8"/>
      <c r="K72" s="9">
        <v>34</v>
      </c>
      <c r="L72" s="10">
        <f>'14-08'!$K72+('14-08'!$J72/90)</f>
        <v>34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95</v>
      </c>
      <c r="J73" s="8"/>
      <c r="K73" s="9">
        <v>145</v>
      </c>
      <c r="L73" s="10">
        <f>'14-08'!$K73+('14-08'!$J73/90)</f>
        <v>145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-800</v>
      </c>
      <c r="L74" s="10">
        <f>'14-08'!$K74+('14-08'!$J74/90)</f>
        <v>-800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-450</v>
      </c>
      <c r="K75" s="9">
        <v>170</v>
      </c>
      <c r="L75" s="10">
        <f>'14-08'!$K75+('14-08'!$J75/90)</f>
        <v>165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130</v>
      </c>
      <c r="K76" s="9">
        <v>10</v>
      </c>
      <c r="L76" s="10">
        <f>'14-08'!$K76+('14-08'!$J76/90)</f>
        <v>11.444444444444445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28</v>
      </c>
      <c r="L77" s="10">
        <f>'14-08'!$K77+('14-08'!$J77/90)</f>
        <v>28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/>
      <c r="K78" s="9">
        <v>-28</v>
      </c>
      <c r="L78" s="10">
        <f>'14-08'!$K78+('14-08'!$J78/90)</f>
        <v>-28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'14-08'!$K79+('14-08'!$J79/90)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56</v>
      </c>
      <c r="J80" s="8">
        <v>-145</v>
      </c>
      <c r="K80" s="9">
        <v>28</v>
      </c>
      <c r="L80" s="10">
        <f>'14-08'!$K80+('14-08'!$J80/90)</f>
        <v>26.388888888888889</v>
      </c>
      <c r="M80" s="3"/>
      <c r="N80" s="45" t="s">
        <v>118</v>
      </c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437</v>
      </c>
      <c r="J81" s="8">
        <v>-300</v>
      </c>
      <c r="K81" s="9"/>
      <c r="L81" s="10">
        <f>'14-08'!$K81+('14-08'!$J81/90)</f>
        <v>-3.3333333333333335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'14-08'!$K82+('14-08'!$J82/90)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'14-08'!$K83+('14-08'!$J83/90)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'14-08'!$K84+('14-08'!$J84/90)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335</v>
      </c>
      <c r="J85" s="8">
        <v>-50</v>
      </c>
      <c r="K85" s="9"/>
      <c r="L85" s="10">
        <f>'14-08'!$K85+('14-08'!$J85/90)</f>
        <v>-0.55555555555555558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'14-08'!$K86+('14-08'!$J86/90)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</v>
      </c>
      <c r="K87" s="9"/>
      <c r="L87" s="10">
        <f>'14-08'!$K87+('14-08'!$J87/90)</f>
        <v>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-600</v>
      </c>
      <c r="K88" s="9">
        <v>10</v>
      </c>
      <c r="L88" s="10">
        <f>'14-08'!$K88+('14-08'!$J88/90)</f>
        <v>3.333333333333333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407</v>
      </c>
      <c r="J89" s="8">
        <v>40</v>
      </c>
      <c r="K89" s="9">
        <v>145</v>
      </c>
      <c r="L89" s="10">
        <f>'14-08'!$K89+('14-08'!$J89/90)</f>
        <v>145.44444444444446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214</v>
      </c>
      <c r="J90" s="8"/>
      <c r="K90" s="9">
        <v>330</v>
      </c>
      <c r="L90" s="10">
        <f>'14-08'!$K90+('14-08'!$J90/90)</f>
        <v>330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</v>
      </c>
      <c r="L91" s="10">
        <f>'14-08'!$K91+('14-08'!$J91/90)</f>
        <v>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'14-08'!$K92+('14-08'!$J92/90)</f>
        <v>3.3333333333333335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'14-08'!$K93+('14-08'!$J93/90)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1620</v>
      </c>
      <c r="K94" s="9"/>
      <c r="L94" s="10">
        <f>'14-08'!$K94+('14-08'!$J94/90)</f>
        <v>18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'14-08'!$K95+('14-08'!$J95/90)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340</v>
      </c>
      <c r="L96" s="10">
        <f>'14-08'!$K96+('14-08'!$J96/90)</f>
        <v>340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10</v>
      </c>
      <c r="L97" s="10">
        <f>'14-08'!$K97+('14-08'!$J97/90)</f>
        <v>12.222222222222221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630</v>
      </c>
      <c r="K98" s="9"/>
      <c r="L98" s="10">
        <f>'14-08'!$K98+('14-08'!$J98/90)</f>
        <v>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95</v>
      </c>
      <c r="J99" s="8">
        <v>-450</v>
      </c>
      <c r="K99" s="9"/>
      <c r="L99" s="10">
        <f>'14-08'!$K99+('14-08'!$J99/90)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900</v>
      </c>
      <c r="K100" s="9"/>
      <c r="L100" s="10">
        <f>'14-08'!$K100+('14-08'!$J100/90)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'14-08'!$K101+('14-08'!$J101/90)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-50</v>
      </c>
      <c r="L102" s="10">
        <f>'14-08'!$K102+('14-08'!$J102/90)</f>
        <v>-51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'14-08'!$K103+('14-08'!$J103/90)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35</v>
      </c>
      <c r="L104" s="10">
        <f>'14-08'!$K104+('14-08'!$J104/90)</f>
        <v>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-4000</v>
      </c>
      <c r="K105" s="9"/>
      <c r="L105" s="10">
        <f>'14-08'!$K105+('14-08'!$J105/90)</f>
        <v>-44.444444444444443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4</v>
      </c>
      <c r="L106" s="10">
        <f>'14-08'!$K106+('14-08'!$J106/90)</f>
        <v>5.1111111111111107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20</v>
      </c>
      <c r="L107" s="10">
        <f>'14-08'!$K107+('14-08'!$J107/90)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57</v>
      </c>
      <c r="J108" s="8">
        <v>1300</v>
      </c>
      <c r="K108" s="9"/>
      <c r="L108" s="10">
        <f>'14-08'!$K108+('14-08'!$J108/90)</f>
        <v>14.444444444444445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-130</v>
      </c>
      <c r="K109" s="9">
        <v>5</v>
      </c>
      <c r="L109" s="10">
        <f>'14-08'!$K109+('14-08'!$J109/90)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'14-08'!$K110+('14-08'!$J110/90)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10</v>
      </c>
      <c r="L111" s="10">
        <f>'14-08'!$K111+('14-08'!$J111/90)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95</v>
      </c>
      <c r="J112" s="8"/>
      <c r="K112" s="9">
        <v>40</v>
      </c>
      <c r="L112" s="10">
        <f>'14-08'!$K112+('14-08'!$J112/90)</f>
        <v>40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95</v>
      </c>
      <c r="J113" s="8"/>
      <c r="K113" s="9">
        <v>-40</v>
      </c>
      <c r="L113" s="10">
        <f>'14-08'!$K113+('14-08'!$J113/90)</f>
        <v>-40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'14-08'!$K114+('14-08'!$J114/90)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2138</v>
      </c>
      <c r="J115" s="8"/>
      <c r="K115" s="9">
        <v>-150</v>
      </c>
      <c r="L115" s="10">
        <f>'14-08'!$K115+('14-08'!$J115/90)</f>
        <v>-150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-200</v>
      </c>
      <c r="K116" s="9">
        <v>20</v>
      </c>
      <c r="L116" s="10">
        <f>'14-08'!$K116+('14-08'!$J116/90)</f>
        <v>17.777777777777779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'14-08'!$K117+('14-08'!$J117/90)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>
        <v>5</v>
      </c>
      <c r="L118" s="10">
        <f>'14-08'!$K118+('14-08'!$J118/90)</f>
        <v>7.2222222222222223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175</v>
      </c>
      <c r="K119" s="9">
        <v>40</v>
      </c>
      <c r="L119" s="10">
        <f>'14-08'!$K119+('14-08'!$J119/90)</f>
        <v>41.944444444444443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55</v>
      </c>
      <c r="L120" s="10">
        <f>'14-08'!$K120+('14-08'!$J120/90)</f>
        <v>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</v>
      </c>
      <c r="K121" s="9"/>
      <c r="L121" s="10">
        <f>'14-08'!$K121+('14-08'!$J121/90)</f>
        <v>0.27777777777777779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>
        <v>-100</v>
      </c>
      <c r="K122" s="9">
        <v>20</v>
      </c>
      <c r="L122" s="10">
        <f>'14-08'!$K122+('14-08'!$J122/90)</f>
        <v>18.888888888888889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45</v>
      </c>
      <c r="L123" s="10">
        <f>'14-08'!$K123+('14-08'!$J123/90)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>
        <v>5</v>
      </c>
      <c r="L124" s="10">
        <f>'14-08'!$K124+('14-08'!$J124/90)</f>
        <v>7.2222222222222223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-400</v>
      </c>
      <c r="K125" s="9">
        <v>50</v>
      </c>
      <c r="L125" s="10">
        <f>'14-08'!$K125+('14-08'!$J125/90)</f>
        <v>45.555555555555557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'14-08'!$K126+('14-08'!$J126/90)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'14-08'!$K127+('14-08'!$J127/90)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'14-08'!$K128+('14-08'!$J128/90)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/>
      <c r="L129" s="10">
        <f>'14-08'!$K129+('14-08'!$J129/90)</f>
        <v>-4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220</v>
      </c>
      <c r="K130" s="9"/>
      <c r="L130" s="10">
        <f>'14-08'!$K130+('14-08'!$J130/90)</f>
        <v>2.4444444444444446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95</v>
      </c>
      <c r="J131" s="8"/>
      <c r="K131" s="9"/>
      <c r="L131" s="10">
        <f>'14-08'!$K131+('14-08'!$J131/90)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56</v>
      </c>
      <c r="J132" s="8">
        <v>-890</v>
      </c>
      <c r="K132" s="9">
        <v>117</v>
      </c>
      <c r="L132" s="10">
        <f>'14-08'!$K132+('14-08'!$J132/90)</f>
        <v>107.11111111111111</v>
      </c>
      <c r="M132" s="3"/>
      <c r="N132" s="45" t="s">
        <v>118</v>
      </c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</v>
      </c>
      <c r="L133" s="10">
        <f>'14-08'!$K133+('14-08'!$J133/90)</f>
        <v>-10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'14-08'!$K134+('14-08'!$J134/90)</f>
        <v>20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-20</v>
      </c>
      <c r="L135" s="10">
        <f>'14-08'!$K135+('14-08'!$J135/90)</f>
        <v>-20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100</v>
      </c>
      <c r="L136" s="10">
        <f>'14-08'!$K136+('14-08'!$J136/90)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-2600</v>
      </c>
      <c r="L137" s="10">
        <f>'14-08'!$K137+('14-08'!$J137/90)</f>
        <v>-2600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57</v>
      </c>
      <c r="J138" s="8"/>
      <c r="K138" s="9">
        <v>50</v>
      </c>
      <c r="L138" s="10">
        <f>'14-08'!$K138+('14-08'!$J138/90)</f>
        <v>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2</v>
      </c>
      <c r="L139" s="10">
        <f>'14-08'!$K139+('14-08'!$J139/90)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161</v>
      </c>
      <c r="J140" s="8">
        <v>-720</v>
      </c>
      <c r="K140" s="9">
        <v>20</v>
      </c>
      <c r="L140" s="10">
        <f>'14-08'!$K140+('14-08'!$J140/90)</f>
        <v>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'14-08'!$K141+('14-08'!$J141/90)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'14-08'!$K142+('14-08'!$J142/90)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'14-08'!$K143+('14-08'!$J143/90)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'14-08'!$K144+('14-08'!$J144/90)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20A4B444-4BEC-4D04-886C-CAE2A2891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1900-3C97-4E6C-8609-E691DB510E55}">
  <sheetPr codeName="Sheet119"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6980</v>
      </c>
      <c r="K1" s="3">
        <f t="shared" si="0"/>
        <v>75</v>
      </c>
      <c r="L1" s="3">
        <f t="shared" si="0"/>
        <v>152.55555555555557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-190</v>
      </c>
      <c r="K3" s="9">
        <v>5</v>
      </c>
      <c r="L3" s="10">
        <f t="shared" ref="L3:L18" si="1">K3+(J3/90)</f>
        <v>2.8888888888888888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40</v>
      </c>
      <c r="L4" s="10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>
        <v>6000</v>
      </c>
      <c r="K5" s="9"/>
      <c r="L5" s="10">
        <f t="shared" si="1"/>
        <v>66.666666666666671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776</v>
      </c>
      <c r="J6" s="8">
        <v>-150</v>
      </c>
      <c r="K6" s="9">
        <v>10</v>
      </c>
      <c r="L6" s="10">
        <f t="shared" si="1"/>
        <v>8.3333333333333339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103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1846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660</v>
      </c>
      <c r="K9" s="9"/>
      <c r="L9" s="10">
        <f t="shared" si="1"/>
        <v>7.333333333333333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200</v>
      </c>
      <c r="K10" s="9"/>
      <c r="L10" s="10">
        <f t="shared" si="1"/>
        <v>2.2222222222222223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500</v>
      </c>
      <c r="K11" s="9">
        <v>20</v>
      </c>
      <c r="L11" s="10">
        <f t="shared" si="1"/>
        <v>25.555555555555557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-50</v>
      </c>
      <c r="K12" s="9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/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2498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SUM('15-08'!$J$22:$J$129)</f>
        <v>-8350</v>
      </c>
      <c r="K20" s="3">
        <f>SUM('15-08'!$K$22:$K$129)</f>
        <v>-176</v>
      </c>
      <c r="L20" s="3">
        <f>SUM('15-08'!$L$22:$L$129)</f>
        <v>-268.77777777777811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-450</v>
      </c>
      <c r="K22" s="9">
        <v>30</v>
      </c>
      <c r="L22" s="10">
        <f>'15-08'!$K22+('15-08'!$J22/90)</f>
        <v>25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68</v>
      </c>
      <c r="F23" s="16">
        <f t="shared" si="3"/>
        <v>680</v>
      </c>
      <c r="G23" s="7"/>
      <c r="H23" s="7" t="s">
        <v>6</v>
      </c>
      <c r="I23" s="2"/>
      <c r="J23" s="8"/>
      <c r="K23" s="9">
        <v>19</v>
      </c>
      <c r="L23" s="10">
        <f>'15-08'!$K23+('15-08'!$J23/90)</f>
        <v>19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62</v>
      </c>
      <c r="S23" s="16">
        <f t="shared" si="5"/>
        <v>620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44</v>
      </c>
      <c r="F24" s="16">
        <f t="shared" si="3"/>
        <v>880</v>
      </c>
      <c r="G24" s="7"/>
      <c r="H24" s="7" t="s">
        <v>6</v>
      </c>
      <c r="I24" s="2"/>
      <c r="J24" s="8">
        <v>-10</v>
      </c>
      <c r="K24" s="9">
        <v>20</v>
      </c>
      <c r="L24" s="10">
        <f>'15-08'!$K24+('15-08'!$J24/90)</f>
        <v>19.888888888888889</v>
      </c>
      <c r="M24" s="3"/>
      <c r="N24" s="13">
        <v>10</v>
      </c>
      <c r="O24" s="1">
        <v>54</v>
      </c>
      <c r="P24" s="14">
        <f t="shared" si="4"/>
        <v>540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90</v>
      </c>
      <c r="K25" s="9"/>
      <c r="L25" s="10">
        <f>'15-08'!$K25+('15-08'!$J25/90)</f>
        <v>1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74</v>
      </c>
      <c r="F26" s="16">
        <f t="shared" si="3"/>
        <v>7400</v>
      </c>
      <c r="G26" s="7"/>
      <c r="H26" s="7" t="s">
        <v>6</v>
      </c>
      <c r="I26" s="2"/>
      <c r="J26" s="8">
        <v>-180</v>
      </c>
      <c r="K26" s="9">
        <v>70</v>
      </c>
      <c r="L26" s="10">
        <f>'15-08'!$K26+('15-08'!$J26/90)</f>
        <v>68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9265</v>
      </c>
      <c r="G27" s="7"/>
      <c r="H27" s="7" t="s">
        <v>6</v>
      </c>
      <c r="I27" s="2"/>
      <c r="J27" s="8">
        <v>50</v>
      </c>
      <c r="K27" s="9">
        <v>12</v>
      </c>
      <c r="L27" s="10">
        <f>'15-08'!$K27+('15-08'!$J27/90)</f>
        <v>12.555555555555555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951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'15-08'!$K28+('15-08'!$J28/90)</f>
        <v>20</v>
      </c>
      <c r="M28" s="3"/>
      <c r="N28" s="12" t="s">
        <v>11</v>
      </c>
      <c r="O28" s="12"/>
      <c r="P28" s="6">
        <f>SUM(P22:P27)</f>
        <v>2185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4160</v>
      </c>
      <c r="G29" s="1"/>
      <c r="H29" s="7" t="s">
        <v>6</v>
      </c>
      <c r="I29" s="2"/>
      <c r="J29" s="8">
        <v>-540</v>
      </c>
      <c r="K29" s="9">
        <v>90</v>
      </c>
      <c r="L29" s="10">
        <f>'15-08'!$K29+('15-08'!$J29/90)</f>
        <v>84</v>
      </c>
      <c r="M29" s="3"/>
      <c r="N29" s="1"/>
      <c r="O29" s="1"/>
      <c r="P29" s="18"/>
      <c r="Q29" s="159" t="s">
        <v>21</v>
      </c>
      <c r="R29" s="160"/>
      <c r="S29" s="17">
        <f>SUM('15-08'!$J$22:$J$129)</f>
        <v>-8350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261</v>
      </c>
      <c r="D30" s="1"/>
      <c r="E30" s="1"/>
      <c r="F30" s="8"/>
      <c r="G30" s="1"/>
      <c r="H30" s="7" t="s">
        <v>6</v>
      </c>
      <c r="I30" s="40" t="s">
        <v>847</v>
      </c>
      <c r="J30" s="8"/>
      <c r="K30" s="9">
        <v>50</v>
      </c>
      <c r="L30" s="10">
        <f>'15-08'!$K30+('15-08'!$J30/90)</f>
        <v>50</v>
      </c>
      <c r="M30" s="3"/>
      <c r="N30" s="159" t="s">
        <v>23</v>
      </c>
      <c r="O30" s="160"/>
      <c r="P30" s="6">
        <f>SUM('15-08'!$K$22:$K$129)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229</v>
      </c>
      <c r="J31" s="8">
        <v>270</v>
      </c>
      <c r="K31" s="9">
        <v>-10</v>
      </c>
      <c r="L31" s="10">
        <f>'15-08'!$K31+('15-08'!$J31/90)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6380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470</v>
      </c>
      <c r="K32" s="9"/>
      <c r="L32" s="10">
        <f>'15-08'!$K32+('15-08'!$J32/90)</f>
        <v>5.2222222222222223</v>
      </c>
      <c r="M32" s="3"/>
      <c r="N32" s="12" t="s">
        <v>25</v>
      </c>
      <c r="O32" s="12"/>
      <c r="P32" s="6">
        <f>P28-P30-C28</f>
        <v>1410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'15-08'!$K33+('15-08'!$J33/90)</f>
        <v>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-220</v>
      </c>
      <c r="K34" s="9"/>
      <c r="L34" s="10">
        <f>'15-08'!$K34+('15-08'!$J34/90)</f>
        <v>-2.4444444444444446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43</v>
      </c>
      <c r="J35" s="8"/>
      <c r="K35" s="9">
        <v>-20</v>
      </c>
      <c r="L35" s="10">
        <f>'15-08'!$K35+('15-08'!$J35/90)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750</v>
      </c>
      <c r="L36" s="10">
        <f>'15-08'!$K36+('15-08'!$J36/90)</f>
        <v>750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-750</v>
      </c>
      <c r="L37" s="10">
        <f>'15-08'!$K37+('15-08'!$J37/90)</f>
        <v>-750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30</v>
      </c>
      <c r="L38" s="10">
        <f>'15-08'!$K38+('15-08'!$J38/90)</f>
        <v>30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'15-08'!$K39+('15-08'!$J39/90)</f>
        <v>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'15-08'!$K40+('15-08'!$J40/90)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280</v>
      </c>
      <c r="L41" s="10">
        <f>'15-08'!$K41+('15-08'!$J41/90)</f>
        <v>280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250</v>
      </c>
      <c r="K42" s="9"/>
      <c r="L42" s="10">
        <f>'15-08'!$K42+('15-08'!$J42/90)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'15-08'!$K43+('15-08'!$J43/90)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420</v>
      </c>
      <c r="K44" s="9"/>
      <c r="L44" s="10">
        <f>'15-08'!$K44+('15-08'!$J44/90)</f>
        <v>4.666666666666667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>
        <v>30</v>
      </c>
      <c r="L45" s="10">
        <f>'15-08'!$K45+('15-08'!$J45/90)</f>
        <v>33.333333333333336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-300</v>
      </c>
      <c r="K46" s="9">
        <v>200</v>
      </c>
      <c r="L46" s="10">
        <f>'15-08'!$K46+('15-08'!$J46/90)</f>
        <v>196.66666666666666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</v>
      </c>
      <c r="J47" s="8">
        <v>-720</v>
      </c>
      <c r="K47" s="9">
        <v>200</v>
      </c>
      <c r="L47" s="10">
        <f>'15-08'!$K47+('15-08'!$J47/90)</f>
        <v>192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'15-08'!$K48+('15-08'!$J48/90)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'15-08'!$K49+('15-08'!$J49/90)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500</v>
      </c>
      <c r="K50" s="9"/>
      <c r="L50" s="10">
        <f>'15-08'!$K50+('15-08'!$J50/90)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65</v>
      </c>
      <c r="L51" s="10">
        <f>'15-08'!$K51+('15-08'!$J51/90)</f>
        <v>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-65</v>
      </c>
      <c r="L52" s="10">
        <f>'15-08'!$K52+('15-08'!$J52/90)</f>
        <v>-65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70</v>
      </c>
      <c r="K53" s="9"/>
      <c r="L53" s="10">
        <f>'15-08'!$K53+('15-08'!$J53/90)</f>
        <v>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180</v>
      </c>
      <c r="K54" s="9">
        <v>10</v>
      </c>
      <c r="L54" s="10">
        <f>'15-08'!$K54+('15-08'!$J54/90)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'15-08'!$K55+('15-08'!$J55/90)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-450</v>
      </c>
      <c r="K56" s="9">
        <v>20</v>
      </c>
      <c r="L56" s="10">
        <f>'15-08'!$K56+('15-08'!$J56/90)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-650</v>
      </c>
      <c r="K57" s="9">
        <v>10</v>
      </c>
      <c r="L57" s="10">
        <f>'15-08'!$K57+('15-08'!$J57/90)</f>
        <v>2.7777777777777777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-540</v>
      </c>
      <c r="K58" s="9">
        <v>20</v>
      </c>
      <c r="L58" s="10">
        <f>'15-08'!$K58+('15-08'!$J58/90)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70</v>
      </c>
      <c r="K59" s="9"/>
      <c r="L59" s="10">
        <f>'15-08'!$K59+('15-08'!$J59/90)</f>
        <v>0.77777777777777779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1504</v>
      </c>
      <c r="J60" s="8">
        <v>-400</v>
      </c>
      <c r="K60" s="9">
        <v>-480</v>
      </c>
      <c r="L60" s="10">
        <f>'15-08'!$K60+('15-08'!$J60/90)</f>
        <v>-484.44444444444446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130</v>
      </c>
      <c r="L61" s="10">
        <f>'15-08'!$K61+('15-08'!$J61/90)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1520</v>
      </c>
      <c r="J62" s="8"/>
      <c r="K62" s="9">
        <v>100</v>
      </c>
      <c r="L62" s="10">
        <f>'15-08'!$K62+('15-08'!$J62/90)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>
        <v>10</v>
      </c>
      <c r="L63" s="10">
        <f>'15-08'!$K63+('15-08'!$J63/90)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>
        <v>10</v>
      </c>
      <c r="L64" s="10">
        <f>'15-08'!$K64+('15-08'!$J64/90)</f>
        <v>10.444444444444445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-300</v>
      </c>
      <c r="K65" s="36">
        <v>10</v>
      </c>
      <c r="L65" s="37">
        <f>'15-08'!$K65+('15-08'!$J65/90)</f>
        <v>6.6666666666666661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'15-08'!$K66+('15-08'!$J66/90)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57</v>
      </c>
      <c r="J67" s="35">
        <v>2000</v>
      </c>
      <c r="K67" s="36"/>
      <c r="L67" s="37">
        <f>'15-08'!$K67+('15-08'!$J67/90)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648</v>
      </c>
      <c r="J68" s="38">
        <v>-2000</v>
      </c>
      <c r="K68" s="39"/>
      <c r="L68" s="37">
        <f>'15-08'!$K68+('15-08'!$J68/90)</f>
        <v>-22.222222222222221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50</v>
      </c>
      <c r="K69" s="36">
        <v>1</v>
      </c>
      <c r="L69" s="37">
        <f>'15-08'!$K69+('15-08'!$J69/90)</f>
        <v>1.5555555555555556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68</v>
      </c>
      <c r="L70" s="37">
        <f>'15-08'!$K70+('15-08'!$J70/90)</f>
        <v>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>
        <v>1</v>
      </c>
      <c r="L71" s="10">
        <f>'15-08'!$K71+('15-08'!$J71/90)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8">
        <v>-400</v>
      </c>
      <c r="K72" s="9"/>
      <c r="L72" s="10">
        <f>'15-08'!$K72+('15-08'!$J72/90)</f>
        <v>-4.4444444444444446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2499</v>
      </c>
      <c r="J73" s="8">
        <v>100</v>
      </c>
      <c r="K73" s="9"/>
      <c r="L73" s="10">
        <f>'15-08'!$K73+('15-08'!$J73/90)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-120</v>
      </c>
      <c r="K74" s="9">
        <v>10</v>
      </c>
      <c r="L74" s="10">
        <f>'15-08'!$K74+('15-08'!$J74/90)</f>
        <v>8.6666666666666661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'15-08'!$K75+('15-08'!$J75/90)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-630</v>
      </c>
      <c r="K76" s="9"/>
      <c r="L76" s="10">
        <f>'15-08'!$K76+('15-08'!$J76/90)</f>
        <v>-7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29</v>
      </c>
      <c r="L77" s="10">
        <f>'15-08'!$K77+('15-08'!$J77/90)</f>
        <v>29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'15-08'!$K78+('15-08'!$J78/90)</f>
        <v>0.77777777777777779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</v>
      </c>
      <c r="K79" s="9"/>
      <c r="L79" s="10">
        <f>'15-08'!$K79+('15-08'!$J79/90)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389</v>
      </c>
      <c r="J80" s="8"/>
      <c r="K80" s="9">
        <v>55</v>
      </c>
      <c r="L80" s="10">
        <f>'15-08'!$K80+('15-08'!$J80/90)</f>
        <v>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5</v>
      </c>
      <c r="L81" s="10">
        <f>'15-08'!$K81+('15-08'!$J81/90)</f>
        <v>3.8888888888888888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'15-08'!$K82+('15-08'!$J82/90)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-180</v>
      </c>
      <c r="K83" s="9"/>
      <c r="L83" s="10">
        <f>'15-08'!$K83+('15-08'!$J83/90)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20</v>
      </c>
      <c r="L84" s="10">
        <f>'15-08'!$K84+('15-08'!$J84/90)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'15-08'!$K85+('15-08'!$J85/90)</f>
        <v>4.4444444444444446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'15-08'!$K86+('15-08'!$J86/90)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20</v>
      </c>
      <c r="L87" s="10">
        <f>'15-08'!$K87+('15-08'!$J87/90)</f>
        <v>16.666666666666668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70</v>
      </c>
      <c r="L88" s="10">
        <f>'15-08'!$K88+('15-08'!$J88/90)</f>
        <v>68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90</v>
      </c>
      <c r="L89" s="10">
        <f>'15-08'!$K89+('15-08'!$J89/90)</f>
        <v>90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-90</v>
      </c>
      <c r="L90" s="10">
        <f>'15-08'!$K90+('15-08'!$J90/90)</f>
        <v>-90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</v>
      </c>
      <c r="L91" s="10">
        <f>'15-08'!$K91+('15-08'!$J91/90)</f>
        <v>15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160</v>
      </c>
      <c r="K92" s="9"/>
      <c r="L92" s="10">
        <f>'15-08'!$K92+('15-08'!$J92/90)</f>
        <v>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'15-08'!$K93+('15-08'!$J93/90)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</v>
      </c>
      <c r="K94" s="9">
        <v>4</v>
      </c>
      <c r="L94" s="10">
        <f>'15-08'!$K94+('15-08'!$J94/90)</f>
        <v>4.2222222222222223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'15-08'!$K95+('15-08'!$J95/90)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56</v>
      </c>
      <c r="J96" s="8">
        <v>350</v>
      </c>
      <c r="K96" s="9">
        <v>40</v>
      </c>
      <c r="L96" s="10">
        <f>'15-08'!$K96+('15-08'!$J96/90)</f>
        <v>43.888888888888886</v>
      </c>
      <c r="M96" s="3"/>
      <c r="N96" s="45" t="s">
        <v>118</v>
      </c>
      <c r="O96" s="9"/>
      <c r="P96" s="84">
        <v>2185</v>
      </c>
      <c r="Q96" s="9"/>
      <c r="R96" s="9"/>
      <c r="S96" s="85">
        <v>7295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5</v>
      </c>
      <c r="L97" s="10">
        <f>'15-08'!$K97+('15-08'!$J97/90)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/>
      <c r="L98" s="10">
        <f>'15-08'!$K98+('15-08'!$J98/90)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2500</v>
      </c>
      <c r="J99" s="8"/>
      <c r="K99" s="9">
        <v>130</v>
      </c>
      <c r="L99" s="10">
        <f>'15-08'!$K99+('15-08'!$J99/90)</f>
        <v>130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2250</v>
      </c>
      <c r="K100" s="9"/>
      <c r="L100" s="10">
        <f>'15-08'!$K100+('15-08'!$J100/90)</f>
        <v>25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'15-08'!$K101+('15-08'!$J101/90)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8"/>
      <c r="K102" s="9">
        <v>-30</v>
      </c>
      <c r="L102" s="10">
        <f>'15-08'!$K102+('15-08'!$J102/90)</f>
        <v>-30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637</v>
      </c>
      <c r="J103" s="8"/>
      <c r="K103" s="9">
        <v>1050</v>
      </c>
      <c r="L103" s="10">
        <f>'15-08'!$K103+('15-08'!$J103/90)</f>
        <v>1050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637</v>
      </c>
      <c r="J104" s="8"/>
      <c r="K104" s="9">
        <v>450</v>
      </c>
      <c r="L104" s="10">
        <f>'15-08'!$K104+('15-08'!$J104/90)</f>
        <v>450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-450</v>
      </c>
      <c r="L105" s="10">
        <f>'15-08'!$K105+('15-08'!$J105/90)</f>
        <v>-450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229</v>
      </c>
      <c r="J106" s="8">
        <v>-50</v>
      </c>
      <c r="K106" s="9">
        <v>-15</v>
      </c>
      <c r="L106" s="10">
        <f>'15-08'!$K106+('15-08'!$J106/90)</f>
        <v>-15.555555555555555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375</v>
      </c>
      <c r="K107" s="9"/>
      <c r="L107" s="10">
        <f>'15-08'!$K107+('15-08'!$J107/90)</f>
        <v>4.166666666666667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'15-08'!$K108+('15-08'!$J108/90)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1</v>
      </c>
      <c r="L109" s="10">
        <f>'15-08'!$K109+('15-08'!$J109/90)</f>
        <v>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-540</v>
      </c>
      <c r="K110" s="9">
        <v>30</v>
      </c>
      <c r="L110" s="10">
        <f>'15-08'!$K110+('15-08'!$J110/90)</f>
        <v>24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90</v>
      </c>
      <c r="K111" s="9"/>
      <c r="L111" s="10">
        <f>'15-08'!$K111+('15-08'!$J111/90)</f>
        <v>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>
        <v>10</v>
      </c>
      <c r="L112" s="10">
        <f>'15-08'!$K112+('15-08'!$J112/90)</f>
        <v>11.666666666666666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350</v>
      </c>
      <c r="K113" s="9"/>
      <c r="L113" s="10">
        <f>'15-08'!$K113+('15-08'!$J113/90)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'15-08'!$K114+('15-08'!$J114/90)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285</v>
      </c>
      <c r="L115" s="10">
        <f>'15-08'!$K115+('15-08'!$J115/90)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'15-08'!$K116+('15-08'!$J116/90)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-675</v>
      </c>
      <c r="K117" s="9">
        <v>20</v>
      </c>
      <c r="L117" s="10">
        <f>'15-08'!$K117+('15-08'!$J117/90)</f>
        <v>12.5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'15-08'!$K118+('15-08'!$J118/90)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'15-08'!$K119+('15-08'!$J119/90)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50</v>
      </c>
      <c r="L120" s="10">
        <f>'15-08'!$K120+('15-08'!$J120/90)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-9000</v>
      </c>
      <c r="K121" s="9">
        <v>-3000</v>
      </c>
      <c r="L121" s="10">
        <f>'15-08'!$K121+('15-08'!$J121/90)</f>
        <v>-3100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1796</v>
      </c>
      <c r="I122" s="2"/>
      <c r="J122" s="8"/>
      <c r="K122" s="9">
        <v>700</v>
      </c>
      <c r="L122" s="10">
        <f>'15-08'!$K122+('15-08'!$J122/90)</f>
        <v>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-700</v>
      </c>
      <c r="L123" s="10">
        <f>'15-08'!$K123+('15-08'!$J123/90)</f>
        <v>-700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229</v>
      </c>
      <c r="J124" s="8"/>
      <c r="K124" s="9">
        <v>-11</v>
      </c>
      <c r="L124" s="10">
        <f>'15-08'!$K124+('15-08'!$J124/90)</f>
        <v>-11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-210</v>
      </c>
      <c r="K125" s="9">
        <v>5</v>
      </c>
      <c r="L125" s="10">
        <f>'15-08'!$K125+('15-08'!$J125/90)</f>
        <v>2.6666666666666665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-270</v>
      </c>
      <c r="K126" s="9">
        <v>20</v>
      </c>
      <c r="L126" s="10">
        <f>'15-08'!$K126+('15-08'!$J126/90)</f>
        <v>17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2" t="s">
        <v>1626</v>
      </c>
      <c r="J127" s="8"/>
      <c r="K127" s="9">
        <v>115</v>
      </c>
      <c r="L127" s="10">
        <f>'15-08'!$K127+('15-08'!$J127/90)</f>
        <v>115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95</v>
      </c>
      <c r="J128" s="8"/>
      <c r="K128" s="9">
        <v>-115</v>
      </c>
      <c r="L128" s="10">
        <f>'15-08'!$K128+('15-08'!$J128/90)</f>
        <v>-115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'15-08'!$K129+('15-08'!$J129/90)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B126882F-8387-4D43-8069-8ED710080C2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3C673-581D-4409-9AEC-712E11B6005A}">
  <sheetPr codeName="Sheet120">
    <pageSetUpPr fitToPage="1"/>
  </sheetPr>
  <dimension ref="A1:Z173"/>
  <sheetViews>
    <sheetView rightToLeft="1" topLeftCell="A161" workbookViewId="0">
      <selection activeCell="J171" sqref="J17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1060</v>
      </c>
      <c r="K1" s="3">
        <f t="shared" si="0"/>
        <v>37</v>
      </c>
      <c r="L1" s="3">
        <f t="shared" si="0"/>
        <v>48.777777777777771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-270</v>
      </c>
      <c r="K3" s="9">
        <v>40</v>
      </c>
      <c r="L3" s="10">
        <f t="shared" ref="L3:L18" si="1">K3+(J3/90)</f>
        <v>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800</v>
      </c>
      <c r="K4" s="9"/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2502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730</v>
      </c>
      <c r="K6" s="9">
        <v>-3</v>
      </c>
      <c r="L6" s="10">
        <f t="shared" si="1"/>
        <v>5.1111111111111107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SUM('17-08'!$J$22:$J$173)</f>
        <v>6445</v>
      </c>
      <c r="K20" s="3">
        <f>SUM('17-08'!$K$22:$K$173)</f>
        <v>3728</v>
      </c>
      <c r="L20" s="3">
        <f>SUM('17-08'!$L$22:$L$173)</f>
        <v>3799.6111111111095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1796</v>
      </c>
      <c r="I22" s="40" t="s">
        <v>119</v>
      </c>
      <c r="J22" s="8"/>
      <c r="K22" s="9">
        <v>1000</v>
      </c>
      <c r="L22" s="10">
        <f>'17-08'!$K22+('17-08'!$J22/90)</f>
        <v>1000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88</v>
      </c>
      <c r="S22" s="16">
        <f t="shared" ref="S22:S26" si="5">Q22*R22</f>
        <v>440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52</v>
      </c>
      <c r="F23" s="16">
        <f t="shared" si="3"/>
        <v>520</v>
      </c>
      <c r="G23" s="7"/>
      <c r="H23" s="7" t="s">
        <v>40</v>
      </c>
      <c r="I23" s="2" t="s">
        <v>95</v>
      </c>
      <c r="J23" s="8"/>
      <c r="K23" s="9">
        <v>-10</v>
      </c>
      <c r="L23" s="10">
        <f>'17-08'!$K23+('17-08'!$J23/90)</f>
        <v>-10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957</v>
      </c>
      <c r="J24" s="8"/>
      <c r="K24" s="9">
        <v>80</v>
      </c>
      <c r="L24" s="10">
        <f>'17-08'!$K24+('17-08'!$J24/90)</f>
        <v>80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>
        <v>56</v>
      </c>
      <c r="S24" s="16">
        <f t="shared" si="5"/>
        <v>1120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50</v>
      </c>
      <c r="K25" s="9"/>
      <c r="L25" s="10">
        <f>'17-08'!$K25+('17-08'!$J25/90)</f>
        <v>0.55555555555555558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180</v>
      </c>
      <c r="K26" s="9"/>
      <c r="L26" s="10">
        <f>'17-08'!$K26+('17-08'!$J26/90)</f>
        <v>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1975</v>
      </c>
      <c r="G27" s="7"/>
      <c r="H27" s="7" t="s">
        <v>6</v>
      </c>
      <c r="I27" s="40" t="s">
        <v>2503</v>
      </c>
      <c r="J27" s="8"/>
      <c r="K27" s="9">
        <v>120</v>
      </c>
      <c r="L27" s="10">
        <f>'17-08'!$K27+('17-08'!$J27/90)</f>
        <v>120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8150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812</v>
      </c>
      <c r="D28" s="1"/>
      <c r="E28" s="1"/>
      <c r="F28" s="1"/>
      <c r="G28" s="1"/>
      <c r="H28" s="7" t="s">
        <v>28</v>
      </c>
      <c r="I28" s="40" t="s">
        <v>335</v>
      </c>
      <c r="J28" s="8">
        <v>-50</v>
      </c>
      <c r="K28" s="9"/>
      <c r="L28" s="10">
        <f>'17-08'!$K28+('17-08'!$J28/90)</f>
        <v>-0.55555555555555558</v>
      </c>
      <c r="M28" s="3"/>
      <c r="N28" s="12" t="s">
        <v>11</v>
      </c>
      <c r="O28" s="12"/>
      <c r="P28" s="6">
        <f>SUM(P22:P27)</f>
        <v>4535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-7290</v>
      </c>
      <c r="G29" s="1"/>
      <c r="H29" s="7" t="s">
        <v>6</v>
      </c>
      <c r="I29" s="2"/>
      <c r="J29" s="8">
        <v>-200</v>
      </c>
      <c r="K29" s="9">
        <v>15</v>
      </c>
      <c r="L29" s="10">
        <f>'17-08'!$K29+('17-08'!$J29/90)</f>
        <v>12.777777777777779</v>
      </c>
      <c r="M29" s="3"/>
      <c r="N29" s="1"/>
      <c r="O29" s="1"/>
      <c r="P29" s="18"/>
      <c r="Q29" s="159" t="s">
        <v>21</v>
      </c>
      <c r="R29" s="160"/>
      <c r="S29" s="17">
        <f>SUM('17-08'!$J$22:$J$173)</f>
        <v>6445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-139</v>
      </c>
      <c r="D30" s="1"/>
      <c r="E30" s="1"/>
      <c r="F30" s="8"/>
      <c r="G30" s="1"/>
      <c r="H30" s="7" t="s">
        <v>6</v>
      </c>
      <c r="I30" s="40" t="s">
        <v>2504</v>
      </c>
      <c r="J30" s="8">
        <v>-180</v>
      </c>
      <c r="K30" s="9">
        <v>40</v>
      </c>
      <c r="L30" s="10">
        <f>'17-08'!$K30+('17-08'!$J30/90)</f>
        <v>38</v>
      </c>
      <c r="M30" s="3"/>
      <c r="N30" s="159" t="s">
        <v>23</v>
      </c>
      <c r="O30" s="160"/>
      <c r="P30" s="6">
        <f>SUM('17-08'!$K$22:$K$173)</f>
        <v>3728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-130</v>
      </c>
      <c r="K31" s="9">
        <v>20</v>
      </c>
      <c r="L31" s="10">
        <f>'17-08'!$K31+('17-08'!$J31/90)</f>
        <v>18.555555555555557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-270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2505</v>
      </c>
      <c r="J32" s="8"/>
      <c r="K32" s="9">
        <v>35</v>
      </c>
      <c r="L32" s="10">
        <f>'17-08'!$K32+('17-08'!$J32/90)</f>
        <v>35</v>
      </c>
      <c r="M32" s="3"/>
      <c r="N32" s="12" t="s">
        <v>25</v>
      </c>
      <c r="O32" s="12"/>
      <c r="P32" s="6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225</v>
      </c>
      <c r="K33" s="9"/>
      <c r="L33" s="10">
        <f>'17-08'!$K33+('17-08'!$J33/90)</f>
        <v>2.5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'17-08'!$K34+('17-08'!$J34/90)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9</v>
      </c>
      <c r="L35" s="10">
        <f>'17-08'!$K35+('17-08'!$J35/90)</f>
        <v>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>
        <v>1</v>
      </c>
      <c r="L36" s="10">
        <f>'17-08'!$K36+('17-08'!$J36/90)</f>
        <v>3.2222222222222223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20</v>
      </c>
      <c r="L37" s="10">
        <f>'17-08'!$K37+('17-08'!$J37/90)</f>
        <v>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15</v>
      </c>
      <c r="L38" s="10">
        <f>'17-08'!$K38+('17-08'!$J38/90)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75</v>
      </c>
      <c r="J39" s="8"/>
      <c r="K39" s="9">
        <v>82</v>
      </c>
      <c r="L39" s="10">
        <f>'17-08'!$K39+('17-08'!$J39/90)</f>
        <v>82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1246</v>
      </c>
      <c r="J40" s="8"/>
      <c r="K40" s="9">
        <v>20</v>
      </c>
      <c r="L40" s="10">
        <f>'17-08'!$K40+('17-08'!$J40/90)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2506</v>
      </c>
      <c r="J41" s="8">
        <v>270</v>
      </c>
      <c r="K41" s="9"/>
      <c r="L41" s="10">
        <f>'17-08'!$K41+('17-08'!$J41/90)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26</v>
      </c>
      <c r="J42" s="8">
        <v>90</v>
      </c>
      <c r="K42" s="9"/>
      <c r="L42" s="10">
        <f>'17-08'!$K42+('17-08'!$J42/90)</f>
        <v>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885</v>
      </c>
      <c r="J43" s="8"/>
      <c r="K43" s="9">
        <v>20</v>
      </c>
      <c r="L43" s="10">
        <f>'17-08'!$K43+('17-08'!$J43/90)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2507</v>
      </c>
      <c r="J44" s="8">
        <v>-40</v>
      </c>
      <c r="K44" s="9">
        <v>25</v>
      </c>
      <c r="L44" s="10">
        <f>'17-08'!$K44+('17-08'!$J44/90)</f>
        <v>24.555555555555557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355</v>
      </c>
      <c r="J45" s="8"/>
      <c r="K45" s="9">
        <v>5</v>
      </c>
      <c r="L45" s="10">
        <f>'17-08'!$K45+('17-08'!$J45/90)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2508</v>
      </c>
      <c r="J46" s="8">
        <v>170</v>
      </c>
      <c r="K46" s="9"/>
      <c r="L46" s="10">
        <f>'17-08'!$K46+('17-08'!$J46/90)</f>
        <v>1.8888888888888888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1101</v>
      </c>
      <c r="J47" s="8">
        <v>500</v>
      </c>
      <c r="K47" s="9"/>
      <c r="L47" s="10">
        <f>'17-08'!$K47+('17-08'!$J47/90)</f>
        <v>5.5555555555555554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2509</v>
      </c>
      <c r="J48" s="8">
        <v>100</v>
      </c>
      <c r="K48" s="9">
        <v>13</v>
      </c>
      <c r="L48" s="10">
        <f>'17-08'!$K48+('17-08'!$J48/90)</f>
        <v>14.111111111111111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687</v>
      </c>
      <c r="J49" s="8">
        <v>40</v>
      </c>
      <c r="K49" s="9"/>
      <c r="L49" s="10">
        <f>'17-08'!$K49+('17-08'!$J49/90)</f>
        <v>0.44444444444444442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2510</v>
      </c>
      <c r="J50" s="8"/>
      <c r="K50" s="9">
        <v>69</v>
      </c>
      <c r="L50" s="10">
        <f>'17-08'!$K50+('17-08'!$J50/90)</f>
        <v>69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'17-08'!$K51+('17-08'!$J51/90)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'17-08'!$K52+('17-08'!$J52/90)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'17-08'!$K53+('17-08'!$J53/90)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'17-08'!$K54+('17-08'!$J54/90)</f>
        <v>6.6666666666666661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10</v>
      </c>
      <c r="L55" s="10">
        <f>'17-08'!$K55+('17-08'!$J55/90)</f>
        <v>12.222222222222221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513</v>
      </c>
      <c r="J56" s="8">
        <v>230</v>
      </c>
      <c r="K56" s="9"/>
      <c r="L56" s="10">
        <f>'17-08'!$K56+('17-08'!$J56/90)</f>
        <v>2.5555555555555554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147</v>
      </c>
      <c r="J57" s="8">
        <v>300</v>
      </c>
      <c r="K57" s="9"/>
      <c r="L57" s="10">
        <f>'17-08'!$K57+('17-08'!$J57/90)</f>
        <v>3.3333333333333335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200</v>
      </c>
      <c r="K58" s="9"/>
      <c r="L58" s="10">
        <f>'17-08'!$K58+('17-08'!$J58/90)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12</v>
      </c>
      <c r="L59" s="10">
        <f>'17-08'!$K59+('17-08'!$J59/90)</f>
        <v>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2511</v>
      </c>
      <c r="J60" s="8">
        <v>900</v>
      </c>
      <c r="K60" s="9"/>
      <c r="L60" s="10">
        <f>'17-08'!$K60+('17-08'!$J60/90)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2512</v>
      </c>
      <c r="J61" s="8"/>
      <c r="K61" s="9">
        <v>9</v>
      </c>
      <c r="L61" s="10">
        <f>'17-08'!$K61+('17-08'!$J61/90)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84</v>
      </c>
      <c r="J62" s="8"/>
      <c r="K62" s="9">
        <v>200</v>
      </c>
      <c r="L62" s="10">
        <f>'17-08'!$K62+('17-08'!$J62/90)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440</v>
      </c>
      <c r="J63" s="8">
        <v>180</v>
      </c>
      <c r="K63" s="9">
        <v>125</v>
      </c>
      <c r="L63" s="10">
        <f>'17-08'!$K63+('17-08'!$J63/90)</f>
        <v>127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-225</v>
      </c>
      <c r="K64" s="9">
        <v>5</v>
      </c>
      <c r="L64" s="10">
        <f>'17-08'!$K64+('17-08'!$J64/90)</f>
        <v>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2513</v>
      </c>
      <c r="J65" s="35">
        <v>-150</v>
      </c>
      <c r="K65" s="36">
        <v>5</v>
      </c>
      <c r="L65" s="37">
        <f>'17-08'!$K65+('17-08'!$J65/90)</f>
        <v>3.333333333333333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1763</v>
      </c>
      <c r="J66" s="38"/>
      <c r="K66" s="39">
        <v>-198</v>
      </c>
      <c r="L66" s="37">
        <f>'17-08'!$K66+('17-08'!$J66/90)</f>
        <v>-198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'17-08'!$K67+('17-08'!$J67/90)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1372</v>
      </c>
      <c r="J68" s="38">
        <v>300</v>
      </c>
      <c r="K68" s="39"/>
      <c r="L68" s="37">
        <f>'17-08'!$K68+('17-08'!$J68/90)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2514</v>
      </c>
      <c r="J69" s="35"/>
      <c r="K69" s="36">
        <v>10</v>
      </c>
      <c r="L69" s="37">
        <f>'17-08'!$K69+('17-08'!$J69/90)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257</v>
      </c>
      <c r="J70" s="35">
        <v>-200</v>
      </c>
      <c r="K70" s="36">
        <v>70</v>
      </c>
      <c r="L70" s="37">
        <f>'17-08'!$K70+('17-08'!$J70/90)</f>
        <v>67.777777777777771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9</v>
      </c>
      <c r="L71" s="10">
        <f>'17-08'!$K71+('17-08'!$J71/90)</f>
        <v>6.7777777777777777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720</v>
      </c>
      <c r="K72" s="9"/>
      <c r="L72" s="10">
        <f>'17-08'!$K72+('17-08'!$J72/90)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1846</v>
      </c>
      <c r="J73" s="8">
        <v>100</v>
      </c>
      <c r="K73" s="9"/>
      <c r="L73" s="10">
        <f>'17-08'!$K73+('17-08'!$J73/90)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50</v>
      </c>
      <c r="L74" s="10">
        <f>'17-08'!$K74+('17-08'!$J74/90)</f>
        <v>48.888888888888886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135</v>
      </c>
      <c r="K75" s="9"/>
      <c r="L75" s="10">
        <f>'17-08'!$K75+('17-08'!$J75/90)</f>
        <v>1.5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456</v>
      </c>
      <c r="J76" s="8">
        <v>-100</v>
      </c>
      <c r="K76" s="9"/>
      <c r="L76" s="10">
        <f>'17-08'!$K76+('17-08'!$J76/90)</f>
        <v>-1.1111111111111112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135</v>
      </c>
      <c r="K77" s="9">
        <v>30</v>
      </c>
      <c r="L77" s="10">
        <f>'17-08'!$K77+('17-08'!$J77/90)</f>
        <v>31.5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2515</v>
      </c>
      <c r="J78" s="8"/>
      <c r="K78" s="9">
        <v>20</v>
      </c>
      <c r="L78" s="10">
        <f>'17-08'!$K78+('17-08'!$J78/90)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395</v>
      </c>
      <c r="J79" s="8">
        <v>-200</v>
      </c>
      <c r="K79" s="9">
        <v>10</v>
      </c>
      <c r="L79" s="10">
        <f>'17-08'!$K79+('17-08'!$J79/90)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30</v>
      </c>
      <c r="L80" s="10">
        <f>'17-08'!$K80+('17-08'!$J80/90)</f>
        <v>28.888888888888889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-470</v>
      </c>
      <c r="K81" s="9">
        <v>10</v>
      </c>
      <c r="L81" s="10">
        <f>'17-08'!$K81+('17-08'!$J81/90)</f>
        <v>4.7777777777777777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25</v>
      </c>
      <c r="L82" s="10">
        <f>'17-08'!$K82+('17-08'!$J82/90)</f>
        <v>22.777777777777779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40</v>
      </c>
      <c r="L83" s="10">
        <f>'17-08'!$K83+('17-08'!$J83/90)</f>
        <v>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'17-08'!$K84+('17-08'!$J84/90)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120</v>
      </c>
      <c r="K85" s="9">
        <v>1</v>
      </c>
      <c r="L85" s="10">
        <f>'17-08'!$K85+('17-08'!$J85/90)</f>
        <v>2.333333333333333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'17-08'!$K86+('17-08'!$J86/90)</f>
        <v>3.8888888888888888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78</v>
      </c>
      <c r="J87" s="8">
        <v>500</v>
      </c>
      <c r="K87" s="9"/>
      <c r="L87" s="10">
        <f>'17-08'!$K87+('17-08'!$J87/90)</f>
        <v>5.5555555555555554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-100</v>
      </c>
      <c r="K88" s="9">
        <v>10</v>
      </c>
      <c r="L88" s="10">
        <f>'17-08'!$K88+('17-08'!$J88/90)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78</v>
      </c>
      <c r="J89" s="8">
        <v>100</v>
      </c>
      <c r="K89" s="9"/>
      <c r="L89" s="10">
        <f>'17-08'!$K89+('17-08'!$J89/90)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10</v>
      </c>
      <c r="L90" s="10">
        <f>'17-08'!$K90+('17-08'!$J90/90)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'17-08'!$K91+('17-08'!$J91/90)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150</v>
      </c>
      <c r="K92" s="9"/>
      <c r="L92" s="10">
        <f>'17-08'!$K92+('17-08'!$J92/90)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'17-08'!$K93+('17-08'!$J93/90)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-50</v>
      </c>
      <c r="K94" s="9">
        <v>4</v>
      </c>
      <c r="L94" s="10">
        <f>'17-08'!$K94+('17-08'!$J94/90)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'17-08'!$K95+('17-08'!$J95/90)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'17-08'!$K96+('17-08'!$J96/90)</f>
        <v>1.3333333333333333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2</v>
      </c>
      <c r="L97" s="10">
        <f>'17-08'!$K97+('17-08'!$J97/90)</f>
        <v>4.2222222222222223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500</v>
      </c>
      <c r="K98" s="9"/>
      <c r="L98" s="10">
        <f>'17-08'!$K98+('17-08'!$J98/90)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1763</v>
      </c>
      <c r="J99" s="8">
        <v>600</v>
      </c>
      <c r="K99" s="9"/>
      <c r="L99" s="10">
        <f>'17-08'!$K99+('17-08'!$J99/90)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</v>
      </c>
      <c r="K100" s="9">
        <v>6</v>
      </c>
      <c r="L100" s="10">
        <f>'17-08'!$K100+('17-08'!$J100/90)</f>
        <v>5.4444444444444446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10</v>
      </c>
      <c r="L101" s="10">
        <f>'17-08'!$K101+('17-08'!$J101/90)</f>
        <v>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-30</v>
      </c>
      <c r="K102" s="9">
        <v>130</v>
      </c>
      <c r="L102" s="10">
        <f>'17-08'!$K102+('17-08'!$J102/90)</f>
        <v>129.66666666666666</v>
      </c>
      <c r="M102" s="3"/>
      <c r="N102" s="45" t="s">
        <v>118</v>
      </c>
      <c r="O102" s="9"/>
      <c r="P102" s="84">
        <v>3086</v>
      </c>
      <c r="Q102" s="9"/>
      <c r="R102" s="9"/>
      <c r="S102" s="85">
        <v>5075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'17-08'!$K103+('17-08'!$J103/90)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2042</v>
      </c>
      <c r="J104" s="8"/>
      <c r="K104" s="9">
        <v>-5</v>
      </c>
      <c r="L104" s="10">
        <f>'17-08'!$K104+('17-08'!$J104/90)</f>
        <v>-5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'17-08'!$K105+('17-08'!$J105/90)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-60</v>
      </c>
      <c r="K106" s="9">
        <v>20</v>
      </c>
      <c r="L106" s="10">
        <f>'17-08'!$K106+('17-08'!$J106/90)</f>
        <v>19.333333333333332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849</v>
      </c>
      <c r="J107" s="8">
        <v>790</v>
      </c>
      <c r="K107" s="9"/>
      <c r="L107" s="10">
        <f>'17-08'!$K107+('17-08'!$J107/90)</f>
        <v>8.7777777777777786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849</v>
      </c>
      <c r="J108" s="8">
        <v>500</v>
      </c>
      <c r="K108" s="9"/>
      <c r="L108" s="10">
        <f>'17-08'!$K108+('17-08'!$J108/90)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</v>
      </c>
      <c r="L109" s="10">
        <f>'17-08'!$K109+('17-08'!$J109/90)</f>
        <v>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19</v>
      </c>
      <c r="L110" s="10">
        <f>'17-08'!$K110+('17-08'!$J110/90)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18</v>
      </c>
      <c r="L111" s="10">
        <f>'17-08'!$K111+('17-08'!$J111/90)</f>
        <v>18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'17-08'!$K112+('17-08'!$J112/90)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'17-08'!$K113+('17-08'!$J113/90)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17</v>
      </c>
      <c r="L114" s="10">
        <f>'17-08'!$K114+('17-08'!$J114/90)</f>
        <v>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400</v>
      </c>
      <c r="K115" s="9"/>
      <c r="L115" s="10">
        <f>'17-08'!$K115+('17-08'!$J115/90)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>
        <v>5</v>
      </c>
      <c r="L116" s="10">
        <f>'17-08'!$K116+('17-08'!$J116/90)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'17-08'!$K117+('17-08'!$J117/90)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>
        <v>35</v>
      </c>
      <c r="L118" s="10">
        <f>'17-08'!$K118+('17-08'!$J118/90)</f>
        <v>36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180</v>
      </c>
      <c r="L119" s="10">
        <f>'17-08'!$K119+('17-08'!$J119/90)</f>
        <v>180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948</v>
      </c>
      <c r="J120" s="8"/>
      <c r="K120" s="9">
        <v>100</v>
      </c>
      <c r="L120" s="10">
        <f>'17-08'!$K120+('17-08'!$J120/90)</f>
        <v>100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'17-08'!$K121+('17-08'!$J121/90)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40</v>
      </c>
      <c r="L122" s="10">
        <f>'17-08'!$K122+('17-08'!$J122/90)</f>
        <v>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-130</v>
      </c>
      <c r="K123" s="9">
        <v>10</v>
      </c>
      <c r="L123" s="10">
        <f>'17-08'!$K123+('17-08'!$J123/90)</f>
        <v>8.5555555555555554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'17-08'!$K124+('17-08'!$J124/90)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1144</v>
      </c>
      <c r="J125" s="8"/>
      <c r="K125" s="9">
        <v>60</v>
      </c>
      <c r="L125" s="10">
        <f>'17-08'!$K125+('17-08'!$J125/90)</f>
        <v>60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-60</v>
      </c>
      <c r="L126" s="10">
        <f>'17-08'!$K126+('17-08'!$J126/90)</f>
        <v>-60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82</v>
      </c>
      <c r="J127" s="8"/>
      <c r="K127" s="9">
        <v>70</v>
      </c>
      <c r="L127" s="10">
        <f>'17-08'!$K127+('17-08'!$J127/90)</f>
        <v>70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580</v>
      </c>
      <c r="K128" s="9">
        <v>30</v>
      </c>
      <c r="L128" s="10">
        <f>'17-08'!$K128+('17-08'!$J128/90)</f>
        <v>36.444444444444443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2516</v>
      </c>
      <c r="J129" s="8"/>
      <c r="K129" s="9">
        <v>443</v>
      </c>
      <c r="L129" s="10">
        <f>'17-08'!$K129+('17-08'!$J129/90)</f>
        <v>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-443</v>
      </c>
      <c r="L130" s="10">
        <f>'17-08'!$K130+('17-08'!$J130/90)</f>
        <v>-443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35</v>
      </c>
      <c r="J131" s="8">
        <v>-300</v>
      </c>
      <c r="K131" s="9"/>
      <c r="L131" s="10">
        <f>'17-08'!$K131+('17-08'!$J131/90)</f>
        <v>-3.3333333333333335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8</v>
      </c>
      <c r="L132" s="10">
        <f>'17-08'!$K132+('17-08'!$J132/90)</f>
        <v>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'17-08'!$K133+('17-08'!$J133/90)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200</v>
      </c>
      <c r="L134" s="10">
        <f>'17-08'!$K134+('17-08'!$J134/90)</f>
        <v>200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-200</v>
      </c>
      <c r="L135" s="10">
        <f>'17-08'!$K135+('17-08'!$J135/90)</f>
        <v>-200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8"/>
      <c r="K136" s="9">
        <v>200</v>
      </c>
      <c r="L136" s="10">
        <f>'17-08'!$K136+('17-08'!$J136/90)</f>
        <v>200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-110</v>
      </c>
      <c r="K137" s="9">
        <v>75</v>
      </c>
      <c r="L137" s="10">
        <f>'17-08'!$K137+('17-08'!$J137/90)</f>
        <v>73.777777777777771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200</v>
      </c>
      <c r="L138" s="10">
        <f>'17-08'!$K138+('17-08'!$J138/90)</f>
        <v>200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2042</v>
      </c>
      <c r="J139" s="8">
        <v>-200</v>
      </c>
      <c r="K139" s="9"/>
      <c r="L139" s="10">
        <f>'17-08'!$K139+('17-08'!$J139/90)</f>
        <v>-2.2222222222222223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250</v>
      </c>
      <c r="K140" s="9">
        <v>10</v>
      </c>
      <c r="L140" s="10">
        <f>'17-08'!$K140+('17-08'!$J140/90)</f>
        <v>12.777777777777779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-100</v>
      </c>
      <c r="K141" s="9">
        <v>40</v>
      </c>
      <c r="L141" s="10">
        <f>'17-08'!$K141+('17-08'!$J141/90)</f>
        <v>38.888888888888886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453</v>
      </c>
      <c r="J142" s="8"/>
      <c r="K142" s="9">
        <v>150</v>
      </c>
      <c r="L142" s="10">
        <f>'17-08'!$K142+('17-08'!$J142/90)</f>
        <v>150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80</v>
      </c>
      <c r="K143" s="9"/>
      <c r="L143" s="10">
        <f>'17-08'!$K143+('17-08'!$J143/90)</f>
        <v>0.88888888888888884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7</v>
      </c>
      <c r="L144" s="10">
        <f>'17-08'!$K144+('17-08'!$J144/90)</f>
        <v>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-200</v>
      </c>
      <c r="K145" s="9">
        <v>5</v>
      </c>
      <c r="L145" s="10">
        <f>'17-08'!$K145+('17-08'!$J145/90)</f>
        <v>2.7777777777777777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-10</v>
      </c>
      <c r="L146" s="10">
        <f>'17-08'!$K146+('17-08'!$J146/90)</f>
        <v>-10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72</v>
      </c>
      <c r="L147" s="10">
        <f>'17-08'!$K147+('17-08'!$J147/90)</f>
        <v>72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8</v>
      </c>
      <c r="L148" s="10">
        <f>'17-08'!$K148+('17-08'!$J148/90)</f>
        <v>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200</v>
      </c>
      <c r="K149" s="9"/>
      <c r="L149" s="10">
        <f>'17-08'!$K149+('17-08'!$J149/90)</f>
        <v>2.2222222222222223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180</v>
      </c>
      <c r="K150" s="9">
        <v>20</v>
      </c>
      <c r="L150" s="10">
        <f>'17-08'!$K150+('17-08'!$J150/90)</f>
        <v>22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95</v>
      </c>
      <c r="J151" s="8"/>
      <c r="K151" s="9">
        <v>60</v>
      </c>
      <c r="L151" s="10">
        <f>'17-08'!$K151+('17-08'!$J151/90)</f>
        <v>60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 t="s">
        <v>95</v>
      </c>
      <c r="J152" s="8"/>
      <c r="K152" s="9">
        <v>-60</v>
      </c>
      <c r="L152" s="10">
        <f>'17-08'!$K152+('17-08'!$J152/90)</f>
        <v>-60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60</v>
      </c>
      <c r="K153" s="9"/>
      <c r="L153" s="10">
        <f>'17-08'!$K153+('17-08'!$J153/90)</f>
        <v>0.66666666666666663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-250</v>
      </c>
      <c r="K154" s="9">
        <v>5</v>
      </c>
      <c r="L154" s="10">
        <f>'17-08'!$K154+('17-08'!$J154/90)</f>
        <v>2.2222222222222223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20</v>
      </c>
      <c r="L155" s="10">
        <f>'17-08'!$K155+('17-08'!$J155/90)</f>
        <v>20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150</v>
      </c>
      <c r="K156" s="9">
        <v>20</v>
      </c>
      <c r="L156" s="10">
        <f>'17-08'!$K156+('17-08'!$J156/90)</f>
        <v>21.666666666666668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>
        <v>18</v>
      </c>
      <c r="L157" s="10">
        <f>'17-08'!$K157+('17-08'!$J157/90)</f>
        <v>18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-50</v>
      </c>
      <c r="K158" s="9">
        <v>4</v>
      </c>
      <c r="L158" s="10">
        <f>'17-08'!$K158+('17-08'!$J158/90)</f>
        <v>3.4444444444444446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2500</v>
      </c>
      <c r="K159" s="9"/>
      <c r="L159" s="10">
        <f>'17-08'!$K159+('17-08'!$J159/90)</f>
        <v>27.777777777777779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43</v>
      </c>
      <c r="J160" s="8">
        <v>-2500</v>
      </c>
      <c r="K160" s="9"/>
      <c r="L160" s="10">
        <f>'17-08'!$K160+('17-08'!$J160/90)</f>
        <v>-27.777777777777779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/>
      <c r="L161" s="10">
        <f>'17-08'!$K161+('17-08'!$J161/90)</f>
        <v>4.4444444444444446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1280</v>
      </c>
      <c r="K162" s="9">
        <v>20</v>
      </c>
      <c r="L162" s="10">
        <f>'17-08'!$K162+('17-08'!$J162/90)</f>
        <v>34.222222222222221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-180</v>
      </c>
      <c r="K163" s="9">
        <v>10</v>
      </c>
      <c r="L163" s="10">
        <f>'17-08'!$K163+('17-08'!$J163/90)</f>
        <v>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-130</v>
      </c>
      <c r="K164" s="9">
        <v>5</v>
      </c>
      <c r="L164" s="10">
        <f>'17-08'!$K164+('17-08'!$J164/90)</f>
        <v>3.5555555555555554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-180</v>
      </c>
      <c r="K165" s="9">
        <v>10</v>
      </c>
      <c r="L165" s="10">
        <f>'17-08'!$K165+('17-08'!$J165/90)</f>
        <v>8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56</v>
      </c>
      <c r="J166" s="8">
        <v>-1285</v>
      </c>
      <c r="K166" s="9"/>
      <c r="L166" s="10">
        <f>'17-08'!$K166+('17-08'!$J166/90)</f>
        <v>-14.277777777777779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270</v>
      </c>
      <c r="K167" s="9">
        <v>5</v>
      </c>
      <c r="L167" s="10">
        <f>'17-08'!$K167+('17-08'!$J167/90)</f>
        <v>8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397</v>
      </c>
      <c r="L168" s="10">
        <f>'17-08'!$K168+('17-08'!$J168/90)</f>
        <v>397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>
        <v>-397</v>
      </c>
      <c r="L169" s="10">
        <f>'17-08'!$K169+('17-08'!$J169/90)</f>
        <v>-397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'17-08'!$K170+('17-08'!$J170/90)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'17-08'!$K171+('17-08'!$J171/90)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'17-08'!$K172+('17-08'!$J172/90)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'17-08'!$K173+('17-08'!$J173/90)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3" xr:uid="{383F2DB9-CD74-4AB8-9017-22555C04F8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90D0F-CD26-47D7-B28D-8F89FBEB59B0}">
  <sheetPr codeName="Sheet121">
    <pageSetUpPr fitToPage="1"/>
  </sheetPr>
  <dimension ref="A1:Z145"/>
  <sheetViews>
    <sheetView rightToLeft="1" topLeftCell="A133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-535</v>
      </c>
      <c r="K1" s="3">
        <f t="shared" si="0"/>
        <v>50</v>
      </c>
      <c r="L1" s="3">
        <f t="shared" si="0"/>
        <v>44.055555555555564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2102</v>
      </c>
      <c r="J3" s="8">
        <v>-150</v>
      </c>
      <c r="K3" s="9">
        <v>20</v>
      </c>
      <c r="L3" s="10">
        <f t="shared" ref="L3:L18" si="1">K3+(J3/90)</f>
        <v>18.333333333333332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1167</v>
      </c>
      <c r="J5" s="8"/>
      <c r="K5" s="9">
        <v>86</v>
      </c>
      <c r="L5" s="10">
        <f t="shared" si="1"/>
        <v>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270</v>
      </c>
      <c r="K6" s="9"/>
      <c r="L6" s="10">
        <f t="shared" si="1"/>
        <v>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-130</v>
      </c>
      <c r="K10" s="9">
        <v>4</v>
      </c>
      <c r="L10" s="10">
        <f t="shared" si="1"/>
        <v>2.5555555555555554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90</v>
      </c>
      <c r="K11" s="9">
        <v>10</v>
      </c>
      <c r="L11" s="10">
        <f t="shared" si="1"/>
        <v>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-105</v>
      </c>
      <c r="K13" s="9"/>
      <c r="L13" s="10">
        <f t="shared" si="1"/>
        <v>-1.1666666666666667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SUM('18-08'!$J$22:$J$145)</f>
        <v>-3915</v>
      </c>
      <c r="K20" s="3">
        <f>SUM('18-08'!$K$22:$K$145)</f>
        <v>-3973</v>
      </c>
      <c r="L20" s="3">
        <f>SUM('18-08'!$L$22:$L$145)</f>
        <v>-4016.5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87</v>
      </c>
      <c r="F22" s="16">
        <f t="shared" ref="F22:F26" si="3">D22*E22</f>
        <v>435</v>
      </c>
      <c r="G22" s="7"/>
      <c r="H22" s="7" t="s">
        <v>6</v>
      </c>
      <c r="I22" s="2"/>
      <c r="J22" s="8"/>
      <c r="K22" s="9">
        <v>397</v>
      </c>
      <c r="L22" s="10">
        <f>'18-08'!$K22+('18-08'!$J22/90)</f>
        <v>397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90</v>
      </c>
      <c r="S22" s="16">
        <f t="shared" ref="S22:S26" si="5">Q22*R22</f>
        <v>450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74</v>
      </c>
      <c r="F23" s="16">
        <f t="shared" si="3"/>
        <v>740</v>
      </c>
      <c r="G23" s="7"/>
      <c r="H23" s="7" t="s">
        <v>40</v>
      </c>
      <c r="I23" s="2" t="s">
        <v>95</v>
      </c>
      <c r="J23" s="8"/>
      <c r="K23" s="9">
        <v>-397</v>
      </c>
      <c r="L23" s="10">
        <f>'18-08'!$K23+('18-08'!$J23/90)</f>
        <v>-397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63</v>
      </c>
      <c r="S23" s="16">
        <f t="shared" si="5"/>
        <v>630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53</v>
      </c>
      <c r="F24" s="16">
        <f t="shared" si="3"/>
        <v>1060</v>
      </c>
      <c r="G24" s="7"/>
      <c r="H24" s="7" t="s">
        <v>6</v>
      </c>
      <c r="I24" s="2"/>
      <c r="J24" s="8">
        <v>-225</v>
      </c>
      <c r="K24" s="9"/>
      <c r="L24" s="10">
        <f>'18-08'!$K24+('18-08'!$J24/90)</f>
        <v>-2.5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-360</v>
      </c>
      <c r="K25" s="9">
        <v>20</v>
      </c>
      <c r="L25" s="10">
        <f>'18-08'!$K25+('18-08'!$J25/90)</f>
        <v>16</v>
      </c>
      <c r="M25" s="3"/>
      <c r="N25" s="13">
        <v>20</v>
      </c>
      <c r="O25" s="1">
        <v>60</v>
      </c>
      <c r="P25" s="14">
        <f t="shared" si="4"/>
        <v>1200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2"/>
      <c r="J26" s="8"/>
      <c r="K26" s="9">
        <v>10</v>
      </c>
      <c r="L26" s="10">
        <f>'18-08'!$K26+('18-08'!$J26/90)</f>
        <v>10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/>
      <c r="J27" s="8">
        <v>-270</v>
      </c>
      <c r="K27" s="9">
        <v>10</v>
      </c>
      <c r="L27" s="10">
        <f>'18-08'!$K27+('18-08'!$J27/90)</f>
        <v>7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7800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4590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15</v>
      </c>
      <c r="L28" s="10">
        <f>'18-08'!$K28+('18-08'!$J28/90)</f>
        <v>13.777777777777779</v>
      </c>
      <c r="M28" s="3"/>
      <c r="N28" s="12" t="s">
        <v>11</v>
      </c>
      <c r="O28" s="12"/>
      <c r="P28" s="6">
        <f>SUM(P22:P27)</f>
        <v>6755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5910</v>
      </c>
      <c r="G29" s="1"/>
      <c r="H29" s="7" t="s">
        <v>6</v>
      </c>
      <c r="I29" s="2"/>
      <c r="J29" s="8">
        <v>180</v>
      </c>
      <c r="K29" s="9">
        <v>10</v>
      </c>
      <c r="L29" s="10">
        <f>'18-08'!$K29+('18-08'!$J29/90)</f>
        <v>12</v>
      </c>
      <c r="M29" s="3"/>
      <c r="N29" s="1"/>
      <c r="O29" s="1"/>
      <c r="P29" s="18"/>
      <c r="Q29" s="159" t="s">
        <v>21</v>
      </c>
      <c r="R29" s="160"/>
      <c r="S29" s="17">
        <f>SUM('18-08'!$J$22:$J$145)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3778</v>
      </c>
      <c r="D30" s="1"/>
      <c r="E30" s="1"/>
      <c r="F30" s="8"/>
      <c r="G30" s="1"/>
      <c r="H30" s="7" t="s">
        <v>40</v>
      </c>
      <c r="I30" s="40" t="s">
        <v>2518</v>
      </c>
      <c r="J30" s="8"/>
      <c r="K30" s="9">
        <v>-10</v>
      </c>
      <c r="L30" s="10">
        <f>'18-08'!$K30+('18-08'!$J30/90)</f>
        <v>-10</v>
      </c>
      <c r="M30" s="3"/>
      <c r="N30" s="159" t="s">
        <v>23</v>
      </c>
      <c r="O30" s="160"/>
      <c r="P30" s="6">
        <f>SUM('18-08'!$K$22:$K$145)</f>
        <v>-3973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-270</v>
      </c>
      <c r="K31" s="9">
        <v>5</v>
      </c>
      <c r="L31" s="10">
        <f>'18-08'!$K31+('18-08'!$J31/90)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3830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</v>
      </c>
      <c r="K32" s="9"/>
      <c r="L32" s="10">
        <f>'18-08'!$K32+('18-08'!$J32/90)</f>
        <v>0.55555555555555558</v>
      </c>
      <c r="M32" s="3"/>
      <c r="N32" s="12" t="s">
        <v>25</v>
      </c>
      <c r="O32" s="12"/>
      <c r="P32" s="6">
        <f>P28-P30-C28</f>
        <v>6138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20</v>
      </c>
      <c r="L33" s="10">
        <f>'18-08'!$K33+('18-08'!$J33/90)</f>
        <v>19.444444444444443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90</v>
      </c>
      <c r="K34" s="9"/>
      <c r="L34" s="10">
        <f>'18-08'!$K34+('18-08'!$J34/90)</f>
        <v>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58</v>
      </c>
      <c r="L35" s="10">
        <f>'18-08'!$K35+('18-08'!$J35/90)</f>
        <v>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-58</v>
      </c>
      <c r="L36" s="10">
        <f>'18-08'!$K36+('18-08'!$J36/90)</f>
        <v>-58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430</v>
      </c>
      <c r="K37" s="9"/>
      <c r="L37" s="10">
        <f>'18-08'!$K37+('18-08'!$J37/90)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'18-08'!$K38+('18-08'!$J38/90)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15</v>
      </c>
      <c r="L39" s="10">
        <f>'18-08'!$K39+('18-08'!$J39/90)</f>
        <v>14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'18-08'!$K40+('18-08'!$J40/90)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'18-08'!$K41+('18-08'!$J41/90)</f>
        <v>25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'18-08'!$K42+('18-08'!$J42/90)</f>
        <v>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'18-08'!$K43+('18-08'!$J43/90)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-700</v>
      </c>
      <c r="K44" s="9">
        <v>10</v>
      </c>
      <c r="L44" s="10">
        <f>'18-08'!$K44+('18-08'!$J44/90)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5</v>
      </c>
      <c r="L45" s="10">
        <f>'18-08'!$K45+('18-08'!$J45/90)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605</v>
      </c>
      <c r="J46" s="8"/>
      <c r="K46" s="9">
        <v>-10</v>
      </c>
      <c r="L46" s="10">
        <f>'18-08'!$K46+('18-08'!$J46/90)</f>
        <v>-10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311</v>
      </c>
      <c r="J47" s="8"/>
      <c r="K47" s="9">
        <v>-20</v>
      </c>
      <c r="L47" s="10">
        <f>'18-08'!$K47+('18-08'!$J47/90)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10</v>
      </c>
      <c r="L48" s="10">
        <f>'18-08'!$K48+('18-08'!$J48/90)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>
        <v>30</v>
      </c>
      <c r="L49" s="10">
        <f>'18-08'!$K49+('18-08'!$J49/90)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-100</v>
      </c>
      <c r="K50" s="9">
        <v>10</v>
      </c>
      <c r="L50" s="10">
        <f>'18-08'!$K50+('18-08'!$J50/90)</f>
        <v>8.8888888888888893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'18-08'!$K51+('18-08'!$J51/90)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'18-08'!$K52+('18-08'!$J52/90)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-550</v>
      </c>
      <c r="K53" s="9">
        <v>10</v>
      </c>
      <c r="L53" s="10">
        <f>'18-08'!$K53+('18-08'!$J53/90)</f>
        <v>3.8888888888888893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90</v>
      </c>
      <c r="K54" s="9"/>
      <c r="L54" s="10">
        <f>'18-08'!$K54+('18-08'!$J54/90)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'18-08'!$K55+('18-08'!$J55/90)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43</v>
      </c>
      <c r="J56" s="8"/>
      <c r="K56" s="9">
        <v>-20</v>
      </c>
      <c r="L56" s="10">
        <f>'18-08'!$K56+('18-08'!$J56/90)</f>
        <v>-20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50</v>
      </c>
      <c r="L57" s="10">
        <f>'18-08'!$K57+('18-08'!$J57/90)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2" t="s">
        <v>1797</v>
      </c>
      <c r="J58" s="8"/>
      <c r="K58" s="9">
        <v>148</v>
      </c>
      <c r="L58" s="10">
        <f>'18-08'!$K58+('18-08'!$J58/90)</f>
        <v>148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-148</v>
      </c>
      <c r="L59" s="10">
        <f>'18-08'!$K59+('18-08'!$J59/90)</f>
        <v>-148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20</v>
      </c>
      <c r="L60" s="10">
        <f>'18-08'!$K60+('18-08'!$J60/90)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95</v>
      </c>
      <c r="J61" s="8"/>
      <c r="K61" s="9">
        <v>374</v>
      </c>
      <c r="L61" s="10">
        <f>'18-08'!$K61+('18-08'!$J61/90)</f>
        <v>374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-374</v>
      </c>
      <c r="L62" s="10">
        <f>'18-08'!$K62+('18-08'!$J62/90)</f>
        <v>-374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10</v>
      </c>
      <c r="L63" s="10">
        <f>'18-08'!$K63+('18-08'!$J63/90)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350</v>
      </c>
      <c r="K64" s="9"/>
      <c r="L64" s="10">
        <f>'18-08'!$K64+('18-08'!$J64/90)</f>
        <v>3.8888888888888888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'18-08'!$K65+('18-08'!$J65/90)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'18-08'!$K66+('18-08'!$J66/90)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'18-08'!$K67+('18-08'!$J67/90)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'18-08'!$K68+('18-08'!$J68/90)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/>
      <c r="L69" s="37">
        <f>'18-08'!$K69+('18-08'!$J69/90)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-310</v>
      </c>
      <c r="K70" s="36">
        <v>10</v>
      </c>
      <c r="L70" s="37">
        <f>'18-08'!$K70+('18-08'!$J70/90)</f>
        <v>6.5555555555555554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900</v>
      </c>
      <c r="J71" s="8"/>
      <c r="K71" s="9">
        <v>-100</v>
      </c>
      <c r="L71" s="10">
        <f>'18-08'!$K71+('18-08'!$J71/90)</f>
        <v>-100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2042</v>
      </c>
      <c r="J72" s="8">
        <v>-200</v>
      </c>
      <c r="K72" s="9"/>
      <c r="L72" s="10">
        <f>'18-08'!$K72+('18-08'!$J72/90)</f>
        <v>-2.2222222222222223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'18-08'!$K73+('18-08'!$J73/90)</f>
        <v>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292</v>
      </c>
      <c r="J74" s="8">
        <v>1350</v>
      </c>
      <c r="K74" s="9">
        <v>135</v>
      </c>
      <c r="L74" s="10">
        <f>'18-08'!$K74+('18-08'!$J74/90)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-220</v>
      </c>
      <c r="K75" s="9">
        <v>30</v>
      </c>
      <c r="L75" s="10">
        <f>'18-08'!$K75+('18-08'!$J75/90)</f>
        <v>27.555555555555557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'18-08'!$K76+('18-08'!$J76/90)</f>
        <v>6.1111111111111107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1497</v>
      </c>
      <c r="J77" s="8"/>
      <c r="K77" s="9">
        <v>-135</v>
      </c>
      <c r="L77" s="10">
        <f>'18-08'!$K77+('18-08'!$J77/90)</f>
        <v>-135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'18-08'!$K78+('18-08'!$J78/90)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-650</v>
      </c>
      <c r="K79" s="9">
        <v>10</v>
      </c>
      <c r="L79" s="10">
        <f>'18-08'!$K79+('18-08'!$J79/90)</f>
        <v>2.7777777777777777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'18-08'!$K80+('18-08'!$J80/90)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154</v>
      </c>
      <c r="J81" s="8">
        <v>100</v>
      </c>
      <c r="K81" s="9"/>
      <c r="L81" s="10">
        <f>'18-08'!$K81+('18-08'!$J81/90)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'18-08'!$K82+('18-08'!$J82/90)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120</v>
      </c>
      <c r="L83" s="10">
        <f>'18-08'!$K83+('18-08'!$J83/90)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335</v>
      </c>
      <c r="J84" s="8">
        <v>-50</v>
      </c>
      <c r="K84" s="9"/>
      <c r="L84" s="10">
        <f>'18-08'!$K84+('18-08'!$J84/90)</f>
        <v>-0.55555555555555558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>
        <v>20</v>
      </c>
      <c r="L85" s="10">
        <f>'18-08'!$K85+('18-08'!$J85/90)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f>250+60+20</f>
        <v>330</v>
      </c>
      <c r="K86" s="9">
        <v>20</v>
      </c>
      <c r="L86" s="10">
        <f>'18-08'!$K86+('18-08'!$J86/90)</f>
        <v>23.666666666666668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154</v>
      </c>
      <c r="J87" s="8">
        <v>20</v>
      </c>
      <c r="K87" s="9"/>
      <c r="L87" s="10">
        <f>'18-08'!$K87+('18-08'!$J87/90)</f>
        <v>0.22222222222222221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'18-08'!$K88+('18-08'!$J88/90)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2519</v>
      </c>
      <c r="J89" s="8"/>
      <c r="K89" s="9">
        <v>260</v>
      </c>
      <c r="L89" s="10">
        <f>'18-08'!$K89+('18-08'!$J89/90)</f>
        <v>260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-260</v>
      </c>
      <c r="L90" s="10">
        <f>'18-08'!$K90+('18-08'!$J90/90)</f>
        <v>-260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'18-08'!$K91+('18-08'!$J91/90)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40</v>
      </c>
      <c r="L92" s="10">
        <f>'18-08'!$K92+('18-08'!$J92/90)</f>
        <v>39.444444444444443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699</v>
      </c>
      <c r="J93" s="8"/>
      <c r="K93" s="9">
        <v>80</v>
      </c>
      <c r="L93" s="10">
        <f>'18-08'!$K93+('18-08'!$J93/90)</f>
        <v>80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39</v>
      </c>
      <c r="J94" s="8">
        <v>-270</v>
      </c>
      <c r="K94" s="9">
        <v>-10</v>
      </c>
      <c r="L94" s="10">
        <f>'18-08'!$K94+('18-08'!$J94/90)</f>
        <v>-13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10</v>
      </c>
      <c r="L95" s="10">
        <f>'18-08'!$K95+('18-08'!$J95/90)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20</v>
      </c>
      <c r="L96" s="10">
        <f>'18-08'!$K96+('18-08'!$J96/90)</f>
        <v>21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-450</v>
      </c>
      <c r="K97" s="9">
        <v>20</v>
      </c>
      <c r="L97" s="10">
        <f>'18-08'!$K97+('18-08'!$J97/90)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1150</v>
      </c>
      <c r="K98" s="9"/>
      <c r="L98" s="10">
        <f>'18-08'!$K98+('18-08'!$J98/90)</f>
        <v>12.777777777777779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-700</v>
      </c>
      <c r="K99" s="9">
        <v>10</v>
      </c>
      <c r="L99" s="10">
        <f>'18-08'!$K99+('18-08'!$J99/90)</f>
        <v>2.2222222222222223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2520</v>
      </c>
      <c r="J100" s="8">
        <v>-360</v>
      </c>
      <c r="K100" s="9">
        <v>-340</v>
      </c>
      <c r="L100" s="10">
        <f>'18-08'!$K100+('18-08'!$J100/90)</f>
        <v>-344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500</v>
      </c>
      <c r="K101" s="9"/>
      <c r="L101" s="10">
        <f>'18-08'!$K101+('18-08'!$J101/90)</f>
        <v>5.5555555555555554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57</v>
      </c>
      <c r="J102" s="8">
        <v>2000</v>
      </c>
      <c r="K102" s="9"/>
      <c r="L102" s="10">
        <f>'18-08'!$K102+('18-08'!$J102/90)</f>
        <v>22.222222222222221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648</v>
      </c>
      <c r="J103" s="8">
        <v>-2000</v>
      </c>
      <c r="K103" s="9"/>
      <c r="L103" s="10">
        <f>'18-08'!$K103+('18-08'!$J103/90)</f>
        <v>-22.222222222222221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'18-08'!$K104+('18-08'!$J104/90)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'18-08'!$K105+('18-08'!$J105/90)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'18-08'!$K106+('18-08'!$J106/90)</f>
        <v>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'18-08'!$K107+('18-08'!$J107/90)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354</v>
      </c>
      <c r="J108" s="8">
        <v>-100</v>
      </c>
      <c r="K108" s="9">
        <v>5</v>
      </c>
      <c r="L108" s="10">
        <f>'18-08'!$K108+('18-08'!$J108/90)</f>
        <v>3.8888888888888888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2521</v>
      </c>
      <c r="J109" s="8"/>
      <c r="K109" s="9">
        <v>1170</v>
      </c>
      <c r="L109" s="10">
        <f>'18-08'!$K109+('18-08'!$J109/90)</f>
        <v>1170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1497</v>
      </c>
      <c r="J110" s="8"/>
      <c r="K110" s="9">
        <v>5</v>
      </c>
      <c r="L110" s="10">
        <f>'18-08'!$K110+('18-08'!$J110/90)</f>
        <v>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1497</v>
      </c>
      <c r="J111" s="8">
        <v>-300</v>
      </c>
      <c r="K111" s="9">
        <v>10</v>
      </c>
      <c r="L111" s="10">
        <f>'18-08'!$K111+('18-08'!$J111/90)</f>
        <v>6.6666666666666661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2522</v>
      </c>
      <c r="J112" s="8"/>
      <c r="K112" s="9">
        <v>24</v>
      </c>
      <c r="L112" s="10">
        <f>'18-08'!$K112+('18-08'!$J112/90)</f>
        <v>24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-50</v>
      </c>
      <c r="K113" s="9">
        <v>3</v>
      </c>
      <c r="L113" s="10">
        <f>'18-08'!$K113+('18-08'!$J113/90)</f>
        <v>2.4444444444444446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400</v>
      </c>
      <c r="K114" s="9"/>
      <c r="L114" s="10">
        <f>'18-08'!$K114+('18-08'!$J114/90)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240</v>
      </c>
      <c r="K115" s="9"/>
      <c r="L115" s="10">
        <f>'18-08'!$K115+('18-08'!$J115/90)</f>
        <v>2.6666666666666665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1309</v>
      </c>
      <c r="J116" s="8"/>
      <c r="K116" s="9">
        <v>100</v>
      </c>
      <c r="L116" s="10">
        <f>'18-08'!$K116+('18-08'!$J116/90)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-100</v>
      </c>
      <c r="L117" s="10">
        <f>'18-08'!$K117+('18-08'!$J117/90)</f>
        <v>-100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/>
      <c r="L118" s="10">
        <f>'18-08'!$K118+('18-08'!$J118/90)</f>
        <v>0</v>
      </c>
      <c r="M118" s="3"/>
      <c r="N118" s="45" t="s">
        <v>118</v>
      </c>
      <c r="O118" s="9"/>
      <c r="P118" s="84">
        <v>380</v>
      </c>
      <c r="Q118" s="9"/>
      <c r="R118" s="9"/>
      <c r="S118" s="85">
        <v>688</v>
      </c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'18-08'!$K119+('18-08'!$J119/90)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160</v>
      </c>
      <c r="K120" s="9"/>
      <c r="L120" s="10">
        <f>'18-08'!$K120+('18-08'!$J120/90)</f>
        <v>1.7777777777777777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49</v>
      </c>
      <c r="L121" s="10">
        <f>'18-08'!$K121+('18-08'!$J121/90)</f>
        <v>49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20</v>
      </c>
      <c r="L122" s="10">
        <f>'18-08'!$K122+('18-08'!$J122/90)</f>
        <v>15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-540</v>
      </c>
      <c r="K123" s="9">
        <v>30</v>
      </c>
      <c r="L123" s="10">
        <f>'18-08'!$K123+('18-08'!$J123/90)</f>
        <v>24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500</v>
      </c>
      <c r="K124" s="9"/>
      <c r="L124" s="10">
        <f>'18-08'!$K124+('18-08'!$J124/90)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214</v>
      </c>
      <c r="J125" s="8"/>
      <c r="K125" s="9">
        <v>25</v>
      </c>
      <c r="L125" s="10">
        <f>'18-08'!$K125+('18-08'!$J125/90)</f>
        <v>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214</v>
      </c>
      <c r="J126" s="8">
        <v>250</v>
      </c>
      <c r="K126" s="9">
        <v>70</v>
      </c>
      <c r="L126" s="10">
        <f>'18-08'!$K126+('18-08'!$J126/90)</f>
        <v>72.777777777777771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874</v>
      </c>
      <c r="J127" s="8"/>
      <c r="K127" s="9">
        <v>55</v>
      </c>
      <c r="L127" s="10">
        <f>'18-08'!$K127+('18-08'!$J127/90)</f>
        <v>55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60</v>
      </c>
      <c r="K128" s="9"/>
      <c r="L128" s="10">
        <f>'18-08'!$K128+('18-08'!$J128/90)</f>
        <v>0.66666666666666663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10</v>
      </c>
      <c r="L129" s="10">
        <f>'18-08'!$K129+('18-08'!$J129/90)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'18-08'!$K130+('18-08'!$J130/90)</f>
        <v>8.8888888888888893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-1780</v>
      </c>
      <c r="K131" s="9">
        <v>20</v>
      </c>
      <c r="L131" s="10">
        <f>'18-08'!$K131+('18-08'!$J131/90)</f>
        <v>0.22222222222222143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'18-08'!$K132+('18-08'!$J132/90)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/>
      <c r="L133" s="10">
        <f>'18-08'!$K133+('18-08'!$J133/90)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64</v>
      </c>
      <c r="J134" s="8"/>
      <c r="K134" s="9">
        <v>100</v>
      </c>
      <c r="L134" s="10">
        <f>'18-08'!$K134+('18-08'!$J134/90)</f>
        <v>100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2523</v>
      </c>
      <c r="J135" s="8">
        <v>50</v>
      </c>
      <c r="K135" s="9"/>
      <c r="L135" s="10">
        <f>'18-08'!$K135+('18-08'!$J135/90)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180</v>
      </c>
      <c r="K136" s="9"/>
      <c r="L136" s="10">
        <f>'18-08'!$K136+('18-08'!$J136/90)</f>
        <v>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120</v>
      </c>
      <c r="K137" s="9"/>
      <c r="L137" s="10">
        <f>'18-08'!$K137+('18-08'!$J137/90)</f>
        <v>1.3333333333333333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/>
      <c r="J138" s="8"/>
      <c r="K138" s="9">
        <v>-5</v>
      </c>
      <c r="L138" s="10">
        <f>'18-08'!$K138+('18-08'!$J138/90)</f>
        <v>-5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>
        <v>-3000</v>
      </c>
      <c r="K139" s="9">
        <v>-6000</v>
      </c>
      <c r="L139" s="10">
        <f>'18-08'!$K139+('18-08'!$J139/90)</f>
        <v>-6033.333333333333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100</v>
      </c>
      <c r="L140" s="10">
        <f>'18-08'!$K140+('18-08'!$J140/90)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16</v>
      </c>
      <c r="L141" s="10">
        <f>'18-08'!$K141+('18-08'!$J141/90)</f>
        <v>16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'18-08'!$K142+('18-08'!$J142/90)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'18-08'!$K143+('18-08'!$J143/90)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'18-08'!$K144+('18-08'!$J144/90)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'18-08'!$K145+('18-08'!$J145/90)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49F767FE-157F-4759-B613-5A06BCFA294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066F4-76F5-42F2-AFA6-1BB9C398ADAB}">
  <sheetPr codeName="Sheet122">
    <pageSetUpPr fitToPage="1"/>
  </sheetPr>
  <dimension ref="A1:Z129"/>
  <sheetViews>
    <sheetView rightToLeft="1" topLeftCell="A117" workbookViewId="0">
      <selection activeCell="I118" sqref="I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555</v>
      </c>
      <c r="K1" s="3">
        <f t="shared" si="0"/>
        <v>272</v>
      </c>
      <c r="L1" s="3">
        <f t="shared" si="0"/>
        <v>278.16666666666669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4</v>
      </c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240</v>
      </c>
      <c r="K5" s="9"/>
      <c r="L5" s="10">
        <f t="shared" si="1"/>
        <v>2.6666666666666665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105</v>
      </c>
      <c r="L6" s="10">
        <f t="shared" si="1"/>
        <v>105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-20</v>
      </c>
      <c r="K7" s="9">
        <v>10</v>
      </c>
      <c r="L7" s="10">
        <f t="shared" si="1"/>
        <v>9.7777777777777786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50</v>
      </c>
      <c r="L9" s="10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35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-70</v>
      </c>
      <c r="K12" s="9">
        <v>10</v>
      </c>
      <c r="L12" s="10">
        <f t="shared" si="1"/>
        <v>9.2222222222222214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-225</v>
      </c>
      <c r="K13" s="9">
        <v>5</v>
      </c>
      <c r="L13" s="10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420</v>
      </c>
      <c r="K14" s="9">
        <v>88</v>
      </c>
      <c r="L14" s="10">
        <f t="shared" si="1"/>
        <v>92.666666666666671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SUM('19-08'!$J$22:$J$129)</f>
        <v>-175</v>
      </c>
      <c r="K20" s="3">
        <f>SUM('19-08'!$K$22:$K$129)</f>
        <v>2</v>
      </c>
      <c r="L20" s="3">
        <f>SUM('19-08'!$L$22:$L$129)</f>
        <v>5.5555555555400815E-2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93</v>
      </c>
      <c r="F22" s="16">
        <f t="shared" ref="F22:F26" si="3">D22*E22</f>
        <v>465</v>
      </c>
      <c r="G22" s="7"/>
      <c r="H22" s="7" t="s">
        <v>6</v>
      </c>
      <c r="I22" s="2" t="s">
        <v>95</v>
      </c>
      <c r="J22" s="8"/>
      <c r="K22" s="9">
        <v>80</v>
      </c>
      <c r="L22" s="10">
        <f>'19-08'!$K22+('19-08'!$J22/90)</f>
        <v>80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70</v>
      </c>
      <c r="F23" s="16">
        <f t="shared" si="3"/>
        <v>700</v>
      </c>
      <c r="G23" s="7"/>
      <c r="H23" s="7" t="s">
        <v>40</v>
      </c>
      <c r="I23" s="2" t="s">
        <v>95</v>
      </c>
      <c r="J23" s="8"/>
      <c r="K23" s="9">
        <v>-80</v>
      </c>
      <c r="L23" s="10">
        <f>'19-08'!$K23+('19-08'!$J23/90)</f>
        <v>-80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38</v>
      </c>
      <c r="F24" s="16">
        <f t="shared" si="3"/>
        <v>760</v>
      </c>
      <c r="G24" s="7"/>
      <c r="H24" s="7" t="s">
        <v>6</v>
      </c>
      <c r="I24" s="2" t="s">
        <v>95</v>
      </c>
      <c r="J24" s="8"/>
      <c r="K24" s="9">
        <v>68</v>
      </c>
      <c r="L24" s="10">
        <f>'19-08'!$K24+('19-08'!$J24/90)</f>
        <v>68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4</v>
      </c>
      <c r="F25" s="16">
        <f t="shared" si="3"/>
        <v>200</v>
      </c>
      <c r="G25" s="7"/>
      <c r="H25" s="7" t="s">
        <v>40</v>
      </c>
      <c r="I25" s="2" t="s">
        <v>95</v>
      </c>
      <c r="J25" s="8"/>
      <c r="K25" s="9">
        <v>-68</v>
      </c>
      <c r="L25" s="10">
        <f>'19-08'!$K25+('19-08'!$J25/90)</f>
        <v>-68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150</v>
      </c>
      <c r="K26" s="9"/>
      <c r="L26" s="10">
        <f>'19-08'!$K26+('19-08'!$J26/90)</f>
        <v>1.6666666666666667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24</v>
      </c>
      <c r="S26" s="16">
        <f t="shared" si="5"/>
        <v>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4525</v>
      </c>
      <c r="G27" s="7"/>
      <c r="H27" s="7" t="s">
        <v>1796</v>
      </c>
      <c r="I27" s="40" t="s">
        <v>1520</v>
      </c>
      <c r="J27" s="8"/>
      <c r="K27" s="9">
        <v>15</v>
      </c>
      <c r="L27" s="10">
        <f>'19-08'!$K27+('19-08'!$J27/90)</f>
        <v>15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889</v>
      </c>
      <c r="D28" s="1"/>
      <c r="E28" s="1"/>
      <c r="F28" s="1"/>
      <c r="G28" s="1"/>
      <c r="H28" s="7" t="s">
        <v>6</v>
      </c>
      <c r="I28" s="2"/>
      <c r="J28" s="8">
        <v>-340</v>
      </c>
      <c r="K28" s="9">
        <v>10</v>
      </c>
      <c r="L28" s="10">
        <f>'19-08'!$K28+('19-08'!$J28/90)</f>
        <v>6.2222222222222223</v>
      </c>
      <c r="M28" s="3"/>
      <c r="N28" s="12" t="s">
        <v>11</v>
      </c>
      <c r="O28" s="12"/>
      <c r="P28" s="6">
        <f>SUM(P22:P27)</f>
        <v>891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-3360</v>
      </c>
      <c r="G29" s="1"/>
      <c r="H29" s="7" t="s">
        <v>6</v>
      </c>
      <c r="I29" s="2"/>
      <c r="J29" s="8">
        <v>400</v>
      </c>
      <c r="K29" s="9"/>
      <c r="L29" s="10">
        <f>'19-08'!$K29+('19-08'!$J29/90)</f>
        <v>4.4444444444444446</v>
      </c>
      <c r="M29" s="3"/>
      <c r="N29" s="1"/>
      <c r="O29" s="1"/>
      <c r="P29" s="18"/>
      <c r="Q29" s="159" t="s">
        <v>21</v>
      </c>
      <c r="R29" s="160"/>
      <c r="S29" s="17">
        <f>SUM('19-08'!$J$22:$J$129)</f>
        <v>-175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-3701</v>
      </c>
      <c r="D30" s="1"/>
      <c r="E30" s="1"/>
      <c r="F30" s="8"/>
      <c r="G30" s="1"/>
      <c r="H30" s="7" t="s">
        <v>6</v>
      </c>
      <c r="I30" s="2"/>
      <c r="J30" s="8"/>
      <c r="K30" s="9">
        <v>108</v>
      </c>
      <c r="L30" s="10">
        <f>'19-08'!$K30+('19-08'!$J30/90)</f>
        <v>108</v>
      </c>
      <c r="M30" s="3"/>
      <c r="N30" s="159" t="s">
        <v>23</v>
      </c>
      <c r="O30" s="160"/>
      <c r="P30" s="6">
        <f>SUM('19-08'!$K$22:$K$129)</f>
        <v>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2126</v>
      </c>
      <c r="J31" s="8"/>
      <c r="K31" s="9">
        <v>250</v>
      </c>
      <c r="L31" s="10">
        <f>'19-08'!$K31+('19-08'!$J31/90)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-250</v>
      </c>
      <c r="L32" s="10">
        <f>'19-08'!$K32+('19-08'!$J32/90)</f>
        <v>-250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8</v>
      </c>
      <c r="L33" s="10">
        <f>'19-08'!$K33+('19-08'!$J33/90)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4</v>
      </c>
      <c r="L34" s="10">
        <f>'19-08'!$K34+('19-08'!$J34/90)</f>
        <v>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50</v>
      </c>
      <c r="L35" s="10">
        <f>'19-08'!$K35+('19-08'!$J35/90)</f>
        <v>46.666666666666664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270</v>
      </c>
      <c r="K36" s="9"/>
      <c r="L36" s="10">
        <f>'19-08'!$K36+('19-08'!$J36/90)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95</v>
      </c>
      <c r="J37" s="8"/>
      <c r="K37" s="9">
        <v>97</v>
      </c>
      <c r="L37" s="10">
        <f>'19-08'!$K37+('19-08'!$J37/90)</f>
        <v>97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43" t="s">
        <v>40</v>
      </c>
      <c r="I38" s="40" t="s">
        <v>95</v>
      </c>
      <c r="J38" s="8"/>
      <c r="K38" s="9">
        <v>-97</v>
      </c>
      <c r="L38" s="10">
        <f>'19-08'!$K38+('19-08'!$J38/90)</f>
        <v>-97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25</v>
      </c>
      <c r="L39" s="10">
        <f>'19-08'!$K39+('19-08'!$J39/90)</f>
        <v>25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-25</v>
      </c>
      <c r="L40" s="10">
        <f>'19-08'!$K40+('19-08'!$J40/90)</f>
        <v>-25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450</v>
      </c>
      <c r="L41" s="10">
        <f>'19-08'!$K41+('19-08'!$J41/90)</f>
        <v>450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-450</v>
      </c>
      <c r="L42" s="10">
        <f>'19-08'!$K42+('19-08'!$J42/90)</f>
        <v>-450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'19-08'!$K43+('19-08'!$J43/90)</f>
        <v>1.1111111111111112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1520</v>
      </c>
      <c r="J44" s="8"/>
      <c r="K44" s="9">
        <v>55</v>
      </c>
      <c r="L44" s="10">
        <f>'19-08'!$K44+('19-08'!$J44/90)</f>
        <v>55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847</v>
      </c>
      <c r="J45" s="8"/>
      <c r="K45" s="9">
        <v>17</v>
      </c>
      <c r="L45" s="10">
        <f>'19-08'!$K45+('19-08'!$J45/90)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847</v>
      </c>
      <c r="J46" s="8">
        <v>-100</v>
      </c>
      <c r="K46" s="9">
        <v>29</v>
      </c>
      <c r="L46" s="10">
        <f>'19-08'!$K46+('19-08'!$J46/90)</f>
        <v>27.888888888888889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626</v>
      </c>
      <c r="J47" s="8">
        <v>-225</v>
      </c>
      <c r="K47" s="9">
        <v>-20</v>
      </c>
      <c r="L47" s="10">
        <f>'19-08'!$K47+('19-08'!$J47/90)</f>
        <v>-22.5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2525</v>
      </c>
      <c r="J48" s="8"/>
      <c r="K48" s="9">
        <v>100</v>
      </c>
      <c r="L48" s="10">
        <f>'19-08'!$K48+('19-08'!$J48/90)</f>
        <v>100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40" t="s">
        <v>43</v>
      </c>
      <c r="J49" s="8"/>
      <c r="K49" s="9">
        <v>-20</v>
      </c>
      <c r="L49" s="10">
        <f>'19-08'!$K49+('19-08'!$J49/90)</f>
        <v>-20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990</v>
      </c>
      <c r="K50" s="9"/>
      <c r="L50" s="10">
        <f>'19-08'!$K50+('19-08'!$J50/90)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'19-08'!$K51+('19-08'!$J51/90)</f>
        <v>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437</v>
      </c>
      <c r="J52" s="8">
        <v>-300</v>
      </c>
      <c r="K52" s="9"/>
      <c r="L52" s="10">
        <f>'19-08'!$K52+('19-08'!$J52/90)</f>
        <v>-3.3333333333333335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1355</v>
      </c>
      <c r="J53" s="8"/>
      <c r="K53" s="9">
        <v>5</v>
      </c>
      <c r="L53" s="10">
        <f>'19-08'!$K53+('19-08'!$J53/90)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110</v>
      </c>
      <c r="K54" s="9"/>
      <c r="L54" s="10">
        <f>'19-08'!$K54+('19-08'!$J54/90)</f>
        <v>1.2222222222222223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756</v>
      </c>
      <c r="J55" s="8">
        <v>-100</v>
      </c>
      <c r="K55" s="9">
        <v>9</v>
      </c>
      <c r="L55" s="10">
        <f>'19-08'!$K55+('19-08'!$J55/90)</f>
        <v>7.8888888888888893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2418</v>
      </c>
      <c r="J56" s="8"/>
      <c r="K56" s="9">
        <v>16</v>
      </c>
      <c r="L56" s="10">
        <f>'19-08'!$K56+('19-08'!$J56/90)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'19-08'!$K57+('19-08'!$J57/90)</f>
        <v>0.55555555555555558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984</v>
      </c>
      <c r="J58" s="8">
        <v>-360</v>
      </c>
      <c r="K58" s="9">
        <v>130</v>
      </c>
      <c r="L58" s="10">
        <f>'19-08'!$K58+('19-08'!$J58/90)</f>
        <v>126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'19-08'!$K59+('19-08'!$J59/90)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15</v>
      </c>
      <c r="L60" s="10">
        <f>'19-08'!$K60+('19-08'!$J60/90)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95</v>
      </c>
      <c r="J61" s="8"/>
      <c r="K61" s="9">
        <v>140</v>
      </c>
      <c r="L61" s="10">
        <f>'19-08'!$K61+('19-08'!$J61/90)</f>
        <v>140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2126</v>
      </c>
      <c r="J62" s="8"/>
      <c r="K62" s="9">
        <v>50</v>
      </c>
      <c r="L62" s="10">
        <f>'19-08'!$K62+('19-08'!$J62/90)</f>
        <v>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-140</v>
      </c>
      <c r="L63" s="10">
        <f>'19-08'!$K63+('19-08'!$J63/90)</f>
        <v>-140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-50</v>
      </c>
      <c r="L64" s="10">
        <f>'19-08'!$K64+('19-08'!$J64/90)</f>
        <v>-50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500</v>
      </c>
      <c r="K65" s="36"/>
      <c r="L65" s="37">
        <f>'19-08'!$K65+('19-08'!$J65/90)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</v>
      </c>
      <c r="J66" s="38"/>
      <c r="K66" s="39">
        <v>110</v>
      </c>
      <c r="L66" s="37">
        <f>'19-08'!$K66+('19-08'!$J66/90)</f>
        <v>110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-110</v>
      </c>
      <c r="L67" s="37">
        <f>'19-08'!$K67+('19-08'!$J67/90)</f>
        <v>-110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1796</v>
      </c>
      <c r="I68" s="44" t="s">
        <v>95</v>
      </c>
      <c r="J68" s="38"/>
      <c r="K68" s="39">
        <v>165</v>
      </c>
      <c r="L68" s="37">
        <f>'19-08'!$K68+('19-08'!$J68/90)</f>
        <v>165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-165</v>
      </c>
      <c r="L69" s="37">
        <f>'19-08'!$K69+('19-08'!$J69/90)</f>
        <v>-165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'19-08'!$K70+('19-08'!$J70/90)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220</v>
      </c>
      <c r="K71" s="9">
        <v>20</v>
      </c>
      <c r="L71" s="10">
        <f>'19-08'!$K71+('19-08'!$J71/90)</f>
        <v>22.444444444444443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125</v>
      </c>
      <c r="K72" s="9"/>
      <c r="L72" s="10">
        <f>'19-08'!$K72+('19-08'!$J72/90)</f>
        <v>1.3888888888888888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230</v>
      </c>
      <c r="K73" s="9"/>
      <c r="L73" s="10">
        <f>'19-08'!$K73+('19-08'!$J73/90)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'19-08'!$K74+('19-08'!$J74/90)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1497</v>
      </c>
      <c r="J75" s="8"/>
      <c r="K75" s="9">
        <v>35</v>
      </c>
      <c r="L75" s="10">
        <f>'19-08'!$K75+('19-08'!$J75/90)</f>
        <v>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-360</v>
      </c>
      <c r="K76" s="9">
        <v>280</v>
      </c>
      <c r="L76" s="10">
        <f>'19-08'!$K76+('19-08'!$J76/90)</f>
        <v>276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699</v>
      </c>
      <c r="J77" s="8">
        <v>-270</v>
      </c>
      <c r="K77" s="9">
        <v>20</v>
      </c>
      <c r="L77" s="10">
        <f>'19-08'!$K77+('19-08'!$J77/90)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335</v>
      </c>
      <c r="J78" s="8">
        <v>-50</v>
      </c>
      <c r="K78" s="9"/>
      <c r="L78" s="10">
        <f>'19-08'!$K78+('19-08'!$J78/90)</f>
        <v>-0.55555555555555558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'19-08'!$K79+('19-08'!$J79/90)</f>
        <v>30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13</v>
      </c>
      <c r="L80" s="10">
        <f>'19-08'!$K80+('19-08'!$J80/90)</f>
        <v>13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20</v>
      </c>
      <c r="L81" s="10">
        <f>'19-08'!$K81+('19-08'!$J81/90)</f>
        <v>19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-180</v>
      </c>
      <c r="K82" s="9">
        <v>15</v>
      </c>
      <c r="L82" s="10">
        <f>'19-08'!$K82+('19-08'!$J82/90)</f>
        <v>13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65</v>
      </c>
      <c r="K83" s="9"/>
      <c r="L83" s="10">
        <f>'19-08'!$K83+('19-08'!$J83/90)</f>
        <v>0.72222222222222221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'19-08'!$K84+('19-08'!$J84/90)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10</v>
      </c>
      <c r="L85" s="10">
        <f>'19-08'!$K85+('19-08'!$J85/90)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486</v>
      </c>
      <c r="J86" s="8"/>
      <c r="K86" s="9">
        <v>30</v>
      </c>
      <c r="L86" s="10">
        <f>'19-08'!$K86+('19-08'!$J86/90)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445</v>
      </c>
      <c r="K87" s="9">
        <v>10</v>
      </c>
      <c r="L87" s="10">
        <f>'19-08'!$K87+('19-08'!$J87/90)</f>
        <v>14.944444444444445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200</v>
      </c>
      <c r="K88" s="9"/>
      <c r="L88" s="10">
        <f>'19-08'!$K88+('19-08'!$J88/90)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154</v>
      </c>
      <c r="J89" s="8">
        <v>50</v>
      </c>
      <c r="K89" s="9"/>
      <c r="L89" s="10">
        <f>'19-08'!$K89+('19-08'!$J89/90)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30</v>
      </c>
      <c r="L90" s="10">
        <f>'19-08'!$K90+('19-08'!$J90/90)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648</v>
      </c>
      <c r="J91" s="8">
        <v>-2000</v>
      </c>
      <c r="K91" s="9"/>
      <c r="L91" s="10">
        <f>'19-08'!$K91+('19-08'!$J91/90)</f>
        <v>-22.222222222222221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-180</v>
      </c>
      <c r="K92" s="9">
        <v>50</v>
      </c>
      <c r="L92" s="10">
        <f>'19-08'!$K92+('19-08'!$J92/90)</f>
        <v>48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-180</v>
      </c>
      <c r="K93" s="9">
        <v>35</v>
      </c>
      <c r="L93" s="10">
        <f>'19-08'!$K93+('19-08'!$J93/90)</f>
        <v>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1073</v>
      </c>
      <c r="J94" s="8">
        <v>200</v>
      </c>
      <c r="K94" s="9">
        <v>526</v>
      </c>
      <c r="L94" s="10">
        <f>'19-08'!$K94+('19-08'!$J94/90)</f>
        <v>528.22222222222217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5</v>
      </c>
      <c r="L95" s="10">
        <f>'19-08'!$K95+('19-08'!$J95/90)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130</v>
      </c>
      <c r="K96" s="9"/>
      <c r="L96" s="10">
        <f>'19-08'!$K96+('19-08'!$J96/90)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2111</v>
      </c>
      <c r="J97" s="8">
        <v>800</v>
      </c>
      <c r="K97" s="9"/>
      <c r="L97" s="10">
        <f>'19-08'!$K97+('19-08'!$J97/90)</f>
        <v>8.8888888888888893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260</v>
      </c>
      <c r="L98" s="10">
        <f>'19-08'!$K98+('19-08'!$J98/90)</f>
        <v>260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2526</v>
      </c>
      <c r="J99" s="8">
        <v>70</v>
      </c>
      <c r="K99" s="9"/>
      <c r="L99" s="10">
        <f>'19-08'!$K99+('19-08'!$J99/90)</f>
        <v>0.77777777777777779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120</v>
      </c>
      <c r="L100" s="10">
        <f>'19-08'!$K100+('19-08'!$J100/90)</f>
        <v>120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10</v>
      </c>
      <c r="L101" s="10">
        <f>'19-08'!$K101+('19-08'!$J101/90)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/>
      <c r="L102" s="10">
        <f>'19-08'!$K102+('19-08'!$J102/90)</f>
        <v>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2527</v>
      </c>
      <c r="J103" s="8"/>
      <c r="K103" s="9">
        <v>40</v>
      </c>
      <c r="L103" s="10">
        <f>'19-08'!$K103+('19-08'!$J103/90)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2528</v>
      </c>
      <c r="J104" s="8"/>
      <c r="K104" s="9">
        <v>615</v>
      </c>
      <c r="L104" s="10">
        <f>'19-08'!$K104+('19-08'!$J104/90)</f>
        <v>615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-180</v>
      </c>
      <c r="K105" s="9">
        <v>20</v>
      </c>
      <c r="L105" s="10">
        <f>'19-08'!$K105+('19-08'!$J105/90)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'19-08'!$K106+('19-08'!$J106/90)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'19-08'!$K107+('19-08'!$J107/90)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'19-08'!$K108+('19-08'!$J108/90)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</v>
      </c>
      <c r="L109" s="10">
        <f>'19-08'!$K109+('19-08'!$J109/90)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-8</v>
      </c>
      <c r="L110" s="10">
        <f>'19-08'!$K110+('19-08'!$J110/90)</f>
        <v>-8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-60</v>
      </c>
      <c r="K111" s="9"/>
      <c r="L111" s="10">
        <f>'19-08'!$K111+('19-08'!$J111/90)</f>
        <v>-0.66666666666666663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'19-08'!$K112+('19-08'!$J112/90)</f>
        <v>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1019</v>
      </c>
      <c r="J113" s="8">
        <v>600</v>
      </c>
      <c r="K113" s="9"/>
      <c r="L113" s="10">
        <f>'19-08'!$K113+('19-08'!$J113/90)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2529</v>
      </c>
      <c r="J114" s="8"/>
      <c r="K114" s="9">
        <v>300</v>
      </c>
      <c r="L114" s="10">
        <f>'19-08'!$K114+('19-08'!$J114/90)</f>
        <v>300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95</v>
      </c>
      <c r="J115" s="8"/>
      <c r="K115" s="9">
        <v>-300</v>
      </c>
      <c r="L115" s="10">
        <f>'19-08'!$K115+('19-08'!$J115/90)</f>
        <v>-300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40</v>
      </c>
      <c r="L116" s="10">
        <f>'19-08'!$K116+('19-08'!$J116/90)</f>
        <v>36.666666666666664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/>
      <c r="K117" s="9">
        <v>-2800</v>
      </c>
      <c r="L117" s="10">
        <f>'19-08'!$K117+('19-08'!$J117/90)</f>
        <v>-2800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953</v>
      </c>
      <c r="J118" s="8"/>
      <c r="K118" s="9">
        <v>-50</v>
      </c>
      <c r="L118" s="10">
        <f>'19-08'!$K118+('19-08'!$J118/90)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50</v>
      </c>
      <c r="L119" s="10">
        <f>'19-08'!$K119+('19-08'!$J119/90)</f>
        <v>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40" t="s">
        <v>95</v>
      </c>
      <c r="J120" s="8"/>
      <c r="K120" s="9">
        <v>-50</v>
      </c>
      <c r="L120" s="10">
        <f>'19-08'!$K120+('19-08'!$J120/90)</f>
        <v>-50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-505</v>
      </c>
      <c r="K121" s="9">
        <v>52</v>
      </c>
      <c r="L121" s="10">
        <f>'19-08'!$K121+('19-08'!$J121/90)</f>
        <v>46.388888888888886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'19-08'!$K122+('19-08'!$J122/90)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'19-08'!$K123+('19-08'!$J123/90)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'19-08'!$K124+('19-08'!$J124/90)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'19-08'!$K125+('19-08'!$J125/90)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'19-08'!$K126+('19-08'!$J126/90)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'19-08'!$K127+('19-08'!$J127/90)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'19-08'!$K128+('19-08'!$J128/90)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'19-08'!$K129+('19-08'!$J129/90)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29" xr:uid="{938242D4-A834-42F5-B95C-D84E400597D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70C46-AB45-44AD-96F0-FAD272881424}">
  <sheetPr codeName="Sheet123">
    <pageSetUpPr fitToPage="1"/>
  </sheetPr>
  <dimension ref="A1:Z140"/>
  <sheetViews>
    <sheetView rightToLeft="1" topLeftCell="A122" workbookViewId="0">
      <selection activeCell="I135" sqref="I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-490</v>
      </c>
      <c r="K1" s="3">
        <f t="shared" si="0"/>
        <v>-31</v>
      </c>
      <c r="L1" s="3">
        <f t="shared" si="0"/>
        <v>-36.444444444444599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156</v>
      </c>
      <c r="J3" s="8">
        <v>-270</v>
      </c>
      <c r="K3" s="9">
        <v>20</v>
      </c>
      <c r="L3" s="10">
        <f t="shared" ref="L3:L18" si="1">K3+(J3/90)</f>
        <v>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1841</v>
      </c>
      <c r="J4" s="8">
        <v>-270</v>
      </c>
      <c r="K4" s="9">
        <v>20</v>
      </c>
      <c r="L4" s="10">
        <f t="shared" si="1"/>
        <v>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2286</v>
      </c>
      <c r="J5" s="8"/>
      <c r="K5" s="9">
        <v>2170</v>
      </c>
      <c r="L5" s="10">
        <f t="shared" si="1"/>
        <v>2170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137</v>
      </c>
      <c r="J7" s="8">
        <v>-200</v>
      </c>
      <c r="K7" s="9">
        <v>50</v>
      </c>
      <c r="L7" s="10">
        <f t="shared" si="1"/>
        <v>47.777777777777779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785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9</v>
      </c>
      <c r="L9" s="10">
        <f t="shared" si="1"/>
        <v>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2531</v>
      </c>
      <c r="J10" s="8"/>
      <c r="K10" s="9">
        <v>-2300</v>
      </c>
      <c r="L10" s="10">
        <f t="shared" si="1"/>
        <v>-2300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2532</v>
      </c>
      <c r="J11" s="8">
        <v>-500</v>
      </c>
      <c r="K11" s="9"/>
      <c r="L11" s="10">
        <f t="shared" si="1"/>
        <v>-5.5555555555555554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-180</v>
      </c>
      <c r="K13" s="9">
        <v>20</v>
      </c>
      <c r="L13" s="10">
        <f t="shared" si="1"/>
        <v>18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1672</v>
      </c>
      <c r="J14" s="8"/>
      <c r="K14" s="9">
        <v>-20</v>
      </c>
      <c r="L14" s="10">
        <f t="shared" si="1"/>
        <v>-20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480</v>
      </c>
      <c r="K15" s="9">
        <v>-10</v>
      </c>
      <c r="L15" s="10">
        <f t="shared" si="1"/>
        <v>-4.666666666666667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SUM('20-08'!$J$22:$J$140)</f>
        <v>0</v>
      </c>
      <c r="K20" s="3">
        <f>SUM('20-08'!$K$22:$K$140)</f>
        <v>4996</v>
      </c>
      <c r="L20" s="3">
        <f>SUM('20-08'!$L$22:$L$140)</f>
        <v>4996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90</v>
      </c>
      <c r="F22" s="16">
        <f t="shared" ref="F22:F26" si="3">D22*E22</f>
        <v>450</v>
      </c>
      <c r="G22" s="7"/>
      <c r="H22" s="7" t="s">
        <v>6</v>
      </c>
      <c r="I22" s="2"/>
      <c r="J22" s="8">
        <v>160</v>
      </c>
      <c r="K22" s="9"/>
      <c r="L22" s="10">
        <f>'20-08'!$K22+('20-08'!$J22/90)</f>
        <v>1.7777777777777777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94</v>
      </c>
      <c r="S22" s="16">
        <f t="shared" ref="S22:S26" si="5">Q22*R22</f>
        <v>470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64</v>
      </c>
      <c r="F23" s="16">
        <f t="shared" si="3"/>
        <v>640</v>
      </c>
      <c r="G23" s="7"/>
      <c r="H23" s="43" t="s">
        <v>1796</v>
      </c>
      <c r="I23" s="40" t="s">
        <v>1683</v>
      </c>
      <c r="J23" s="8">
        <v>360</v>
      </c>
      <c r="K23" s="9">
        <v>750</v>
      </c>
      <c r="L23" s="10">
        <f>'20-08'!$K23+('20-08'!$J23/90)</f>
        <v>754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68</v>
      </c>
      <c r="C24" s="14">
        <f t="shared" si="2"/>
        <v>680</v>
      </c>
      <c r="D24" s="15">
        <v>20</v>
      </c>
      <c r="E24" s="1">
        <v>31</v>
      </c>
      <c r="F24" s="16">
        <f t="shared" si="3"/>
        <v>620</v>
      </c>
      <c r="G24" s="7"/>
      <c r="H24" s="7" t="s">
        <v>1796</v>
      </c>
      <c r="I24" s="40" t="s">
        <v>713</v>
      </c>
      <c r="J24" s="8"/>
      <c r="K24" s="9">
        <v>754</v>
      </c>
      <c r="L24" s="10">
        <f>'20-08'!$K24+('20-08'!$J24/90)</f>
        <v>754</v>
      </c>
      <c r="M24" s="3"/>
      <c r="N24" s="13">
        <v>10</v>
      </c>
      <c r="O24" s="1">
        <v>83</v>
      </c>
      <c r="P24" s="14">
        <f t="shared" si="4"/>
        <v>830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40</v>
      </c>
      <c r="I25" s="40" t="s">
        <v>95</v>
      </c>
      <c r="J25" s="8"/>
      <c r="K25" s="9">
        <v>-754</v>
      </c>
      <c r="L25" s="10">
        <f>'20-08'!$K25+('20-08'!$J25/90)</f>
        <v>-754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40" t="s">
        <v>95</v>
      </c>
      <c r="J26" s="8"/>
      <c r="K26" s="9">
        <v>100</v>
      </c>
      <c r="L26" s="10">
        <f>'20-08'!$K26+('20-08'!$J26/90)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3860</v>
      </c>
      <c r="G27" s="7"/>
      <c r="H27" s="7" t="s">
        <v>40</v>
      </c>
      <c r="I27" s="40" t="s">
        <v>95</v>
      </c>
      <c r="J27" s="8"/>
      <c r="K27" s="9">
        <v>-100</v>
      </c>
      <c r="L27" s="10">
        <f>'20-08'!$K27+('20-08'!$J27/90)</f>
        <v>-100</v>
      </c>
      <c r="M27" s="3"/>
      <c r="N27" s="13">
        <v>100</v>
      </c>
      <c r="O27" s="1">
        <v>45</v>
      </c>
      <c r="P27" s="14">
        <f t="shared" si="4"/>
        <v>4500</v>
      </c>
      <c r="Q27" s="12" t="s">
        <v>11</v>
      </c>
      <c r="R27" s="12"/>
      <c r="S27" s="17">
        <f>SUM(S22:S26)</f>
        <v>5180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860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20</v>
      </c>
      <c r="L28" s="10">
        <f>'20-08'!$K28+('20-08'!$J28/90)</f>
        <v>18</v>
      </c>
      <c r="M28" s="3"/>
      <c r="N28" s="12" t="s">
        <v>11</v>
      </c>
      <c r="O28" s="12"/>
      <c r="P28" s="6">
        <f>SUM(P22:P27)</f>
        <v>5596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-665</v>
      </c>
      <c r="G29" s="1"/>
      <c r="H29" s="7" t="s">
        <v>6</v>
      </c>
      <c r="I29" s="40" t="s">
        <v>1924</v>
      </c>
      <c r="J29" s="8">
        <v>-300</v>
      </c>
      <c r="K29" s="9">
        <v>10</v>
      </c>
      <c r="L29" s="10">
        <f>'20-08'!$K29+('20-08'!$J29/90)</f>
        <v>6.6666666666666661</v>
      </c>
      <c r="M29" s="3"/>
      <c r="N29" s="1"/>
      <c r="O29" s="1"/>
      <c r="P29" s="18"/>
      <c r="Q29" s="159" t="s">
        <v>21</v>
      </c>
      <c r="R29" s="160"/>
      <c r="S29" s="17">
        <f>SUM('20-08'!$J$22:$J$140)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-29</v>
      </c>
      <c r="D30" s="1"/>
      <c r="E30" s="1"/>
      <c r="F30" s="8"/>
      <c r="G30" s="1"/>
      <c r="H30" s="7" t="s">
        <v>6</v>
      </c>
      <c r="I30" s="40" t="s">
        <v>1924</v>
      </c>
      <c r="J30" s="8">
        <v>180</v>
      </c>
      <c r="K30" s="9"/>
      <c r="L30" s="10">
        <f>'20-08'!$K30+('20-08'!$J30/90)</f>
        <v>2</v>
      </c>
      <c r="M30" s="3"/>
      <c r="N30" s="159" t="s">
        <v>23</v>
      </c>
      <c r="O30" s="160"/>
      <c r="P30" s="6">
        <f>SUM('20-08'!$K$22:$K$140)</f>
        <v>4996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8"/>
      <c r="K31" s="9">
        <v>19</v>
      </c>
      <c r="L31" s="10">
        <f>'20-08'!$K31+('20-08'!$J31/90)</f>
        <v>19</v>
      </c>
      <c r="M31" s="3"/>
      <c r="N31" s="1"/>
      <c r="O31" s="1"/>
      <c r="P31" s="18"/>
      <c r="Q31" s="12" t="s">
        <v>25</v>
      </c>
      <c r="R31" s="12"/>
      <c r="S31" s="17">
        <f>S27-S29-F27</f>
        <v>1320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-19</v>
      </c>
      <c r="L32" s="10">
        <f>'20-08'!$K32+('20-08'!$J32/90)</f>
        <v>-19</v>
      </c>
      <c r="M32" s="3"/>
      <c r="N32" s="12" t="s">
        <v>25</v>
      </c>
      <c r="O32" s="12"/>
      <c r="P32" s="6">
        <f>P28-P30-C28</f>
        <v>-260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75</v>
      </c>
      <c r="J33" s="8"/>
      <c r="K33" s="9">
        <v>250</v>
      </c>
      <c r="L33" s="10">
        <f>'20-08'!$K33+('20-08'!$J33/90)</f>
        <v>250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-270</v>
      </c>
      <c r="K34" s="9">
        <v>55</v>
      </c>
      <c r="L34" s="10">
        <f>'20-08'!$K34+('20-08'!$J34/90)</f>
        <v>52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-220</v>
      </c>
      <c r="K35" s="9">
        <v>40</v>
      </c>
      <c r="L35" s="10">
        <f>'20-08'!$K35+('20-08'!$J35/90)</f>
        <v>37.555555555555557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-110</v>
      </c>
      <c r="K36" s="9">
        <v>30</v>
      </c>
      <c r="L36" s="10">
        <f>'20-08'!$K36+('20-08'!$J36/90)</f>
        <v>28.777777777777779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180</v>
      </c>
      <c r="K37" s="9"/>
      <c r="L37" s="10">
        <f>'20-08'!$K37+('20-08'!$J37/90)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'20-08'!$K38+('20-08'!$J38/90)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</v>
      </c>
      <c r="K39" s="9"/>
      <c r="L39" s="10">
        <f>'20-08'!$K39+('20-08'!$J39/90)</f>
        <v>0.33333333333333331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>
        <v>1</v>
      </c>
      <c r="L40" s="10">
        <f>'20-08'!$K40+('20-08'!$J40/90)</f>
        <v>1.5555555555555556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500</v>
      </c>
      <c r="L41" s="10">
        <f>'20-08'!$K41+('20-08'!$J41/90)</f>
        <v>500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-500</v>
      </c>
      <c r="L42" s="10">
        <f>'20-08'!$K42+('20-08'!$J42/90)</f>
        <v>-500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'20-08'!$K43+('20-08'!$J43/90)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20</v>
      </c>
      <c r="L44" s="10">
        <f>'20-08'!$K44+('20-08'!$J44/90)</f>
        <v>17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1796</v>
      </c>
      <c r="I45" s="40" t="s">
        <v>2533</v>
      </c>
      <c r="J45" s="8"/>
      <c r="K45" s="9">
        <v>603</v>
      </c>
      <c r="L45" s="10">
        <f>'20-08'!$K45+('20-08'!$J45/90)</f>
        <v>603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-603</v>
      </c>
      <c r="L46" s="10">
        <f>'20-08'!$K46+('20-08'!$J46/90)</f>
        <v>-603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630</v>
      </c>
      <c r="K47" s="9"/>
      <c r="L47" s="10">
        <f>'20-08'!$K47+('20-08'!$J47/90)</f>
        <v>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-120</v>
      </c>
      <c r="K48" s="9">
        <v>5</v>
      </c>
      <c r="L48" s="10">
        <f>'20-08'!$K48+('20-08'!$J48/90)</f>
        <v>3.666666666666667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-130</v>
      </c>
      <c r="K49" s="9">
        <v>30</v>
      </c>
      <c r="L49" s="10">
        <f>'20-08'!$K49+('20-08'!$J49/90)</f>
        <v>28.555555555555557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'20-08'!$K50+('20-08'!$J50/90)</f>
        <v>15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1520</v>
      </c>
      <c r="J51" s="8"/>
      <c r="K51" s="9">
        <v>23</v>
      </c>
      <c r="L51" s="10">
        <f>'20-08'!$K51+('20-08'!$J51/90)</f>
        <v>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/>
      <c r="K52" s="9">
        <v>-23</v>
      </c>
      <c r="L52" s="10">
        <f>'20-08'!$K52+('20-08'!$J52/90)</f>
        <v>-23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'20-08'!$K53+('20-08'!$J53/90)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2534</v>
      </c>
      <c r="J54" s="8"/>
      <c r="K54" s="9">
        <v>185</v>
      </c>
      <c r="L54" s="10">
        <f>'20-08'!$K54+('20-08'!$J54/90)</f>
        <v>185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437</v>
      </c>
      <c r="J55" s="8">
        <v>-300</v>
      </c>
      <c r="K55" s="9"/>
      <c r="L55" s="10">
        <f>'20-08'!$K55+('20-08'!$J55/90)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1675</v>
      </c>
      <c r="J56" s="8"/>
      <c r="K56" s="9">
        <v>5164</v>
      </c>
      <c r="L56" s="10">
        <f>'20-08'!$K56+('20-08'!$J56/90)</f>
        <v>5164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2535</v>
      </c>
      <c r="J57" s="8">
        <v>4100</v>
      </c>
      <c r="K57" s="9"/>
      <c r="L57" s="10">
        <f>'20-08'!$K57+('20-08'!$J57/90)</f>
        <v>45.555555555555557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2536</v>
      </c>
      <c r="J58" s="8"/>
      <c r="K58" s="9">
        <v>-450</v>
      </c>
      <c r="L58" s="10">
        <f>'20-08'!$K58+('20-08'!$J58/90)</f>
        <v>-450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'20-08'!$K59+('20-08'!$J59/90)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70</v>
      </c>
      <c r="K60" s="9">
        <v>10</v>
      </c>
      <c r="L60" s="10">
        <f>'20-08'!$K60+('20-08'!$J60/90)</f>
        <v>10.777777777777779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648</v>
      </c>
      <c r="J61" s="8">
        <v>-2000</v>
      </c>
      <c r="K61" s="9"/>
      <c r="L61" s="10">
        <f>'20-08'!$K61+('20-08'!$J61/90)</f>
        <v>-22.222222222222221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10</v>
      </c>
      <c r="L62" s="10">
        <f>'20-08'!$K62+('20-08'!$J62/90)</f>
        <v>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845</v>
      </c>
      <c r="J63" s="8"/>
      <c r="K63" s="9">
        <v>-1000</v>
      </c>
      <c r="L63" s="10">
        <f>'20-08'!$K63+('20-08'!$J63/90)</f>
        <v>-1000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48</v>
      </c>
      <c r="L64" s="10">
        <f>'20-08'!$K64+('20-08'!$J64/90)</f>
        <v>48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2537</v>
      </c>
      <c r="J65" s="35">
        <v>-3000</v>
      </c>
      <c r="K65" s="36"/>
      <c r="L65" s="37">
        <f>'20-08'!$K65+('20-08'!$J65/90)</f>
        <v>-33.333333333333336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'20-08'!$K66+('20-08'!$J66/90)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'20-08'!$K67+('20-08'!$J67/90)</f>
        <v>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130</v>
      </c>
      <c r="K68" s="39"/>
      <c r="L68" s="37">
        <f>'20-08'!$K68+('20-08'!$J68/90)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'20-08'!$K69+('20-08'!$J69/90)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-120</v>
      </c>
      <c r="K70" s="36">
        <v>20</v>
      </c>
      <c r="L70" s="37">
        <f>'20-08'!$K70+('20-08'!$J70/90)</f>
        <v>18.666666666666668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130</v>
      </c>
      <c r="K71" s="9"/>
      <c r="L71" s="10">
        <f>'20-08'!$K71+('20-08'!$J71/90)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10</v>
      </c>
      <c r="L72" s="10">
        <f>'20-08'!$K72+('20-08'!$J72/90)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-220</v>
      </c>
      <c r="K73" s="9">
        <v>5</v>
      </c>
      <c r="L73" s="10">
        <f>'20-08'!$K73+('20-08'!$J73/90)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220</v>
      </c>
      <c r="K74" s="9"/>
      <c r="L74" s="10">
        <f>'20-08'!$K74+('20-08'!$J74/90)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487</v>
      </c>
      <c r="J75" s="8"/>
      <c r="K75" s="9">
        <v>28</v>
      </c>
      <c r="L75" s="10">
        <f>'20-08'!$K75+('20-08'!$J75/90)</f>
        <v>28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8">
        <v>2500</v>
      </c>
      <c r="K76" s="9"/>
      <c r="L76" s="10">
        <f>'20-08'!$K76+('20-08'!$J76/90)</f>
        <v>27.777777777777779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99</v>
      </c>
      <c r="J77" s="8">
        <v>-2500</v>
      </c>
      <c r="K77" s="9"/>
      <c r="L77" s="10">
        <f>'20-08'!$K77+('20-08'!$J77/90)</f>
        <v>-27.777777777777779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99</v>
      </c>
      <c r="L78" s="10">
        <f>'20-08'!$K78+('20-08'!$J78/90)</f>
        <v>99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1080</v>
      </c>
      <c r="K79" s="9"/>
      <c r="L79" s="10">
        <f>'20-08'!$K79+('20-08'!$J79/90)</f>
        <v>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'20-08'!$K80+('20-08'!$J80/90)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1683</v>
      </c>
      <c r="J81" s="8"/>
      <c r="K81" s="9">
        <v>510</v>
      </c>
      <c r="L81" s="10">
        <f>'20-08'!$K81+('20-08'!$J81/90)</f>
        <v>510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40</v>
      </c>
      <c r="I82" s="40" t="s">
        <v>95</v>
      </c>
      <c r="J82" s="8"/>
      <c r="K82" s="9">
        <v>-510</v>
      </c>
      <c r="L82" s="10">
        <f>'20-08'!$K82+('20-08'!$J82/90)</f>
        <v>-510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540</v>
      </c>
      <c r="K83" s="9"/>
      <c r="L83" s="10">
        <f>'20-08'!$K83+('20-08'!$J83/90)</f>
        <v>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-200</v>
      </c>
      <c r="K84" s="9">
        <v>60</v>
      </c>
      <c r="L84" s="10">
        <f>'20-08'!$K84+('20-08'!$J84/90)</f>
        <v>57.777777777777779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'20-08'!$K85+('20-08'!$J85/90)</f>
        <v>0.88888888888888884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'20-08'!$K86+('20-08'!$J86/90)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'20-08'!$K87+('20-08'!$J87/90)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'20-08'!$K88+('20-08'!$J88/90)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560</v>
      </c>
      <c r="K89" s="9"/>
      <c r="L89" s="10">
        <f>'20-08'!$K89+('20-08'!$J89/90)</f>
        <v>6.2222222222222223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'20-08'!$K90+('20-08'!$J90/90)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>
        <v>10</v>
      </c>
      <c r="L91" s="10">
        <f>'20-08'!$K91+('20-08'!$J91/90)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20</v>
      </c>
      <c r="L92" s="10">
        <f>'20-08'!$K92+('20-08'!$J92/90)</f>
        <v>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64</v>
      </c>
      <c r="L93" s="10">
        <f>'20-08'!$K93+('20-08'!$J93/90)</f>
        <v>64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'20-08'!$K94+('20-08'!$J94/90)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95</v>
      </c>
      <c r="J95" s="8"/>
      <c r="K95" s="9">
        <v>100</v>
      </c>
      <c r="L95" s="10">
        <f>'20-08'!$K95+('20-08'!$J95/90)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-100</v>
      </c>
      <c r="L96" s="10">
        <f>'20-08'!$K96+('20-08'!$J96/90)</f>
        <v>-100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13</v>
      </c>
      <c r="J97" s="8">
        <v>150</v>
      </c>
      <c r="K97" s="9"/>
      <c r="L97" s="10">
        <f>'20-08'!$K97+('20-08'!$J97/90)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'20-08'!$K98+('20-08'!$J98/90)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'20-08'!$K99+('20-08'!$J99/90)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'20-08'!$K100+('20-08'!$J100/90)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'20-08'!$K101+('20-08'!$J101/90)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>
        <v>100</v>
      </c>
      <c r="L102" s="10">
        <f>'20-08'!$K102+('20-08'!$J102/90)</f>
        <v>101.11111111111111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'20-08'!$K103+('20-08'!$J103/90)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-360</v>
      </c>
      <c r="K104" s="9">
        <v>50</v>
      </c>
      <c r="L104" s="10">
        <f>'20-08'!$K104+('20-08'!$J104/90)</f>
        <v>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14</v>
      </c>
      <c r="L105" s="10">
        <f>'20-08'!$K105+('20-08'!$J105/90)</f>
        <v>14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>
        <v>10</v>
      </c>
      <c r="L106" s="10">
        <f>'20-08'!$K106+('20-08'!$J106/90)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5</v>
      </c>
      <c r="L107" s="10">
        <f>'20-08'!$K107+('20-08'!$J107/90)</f>
        <v>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'20-08'!$K108+('20-08'!$J108/90)</f>
        <v>1.5555555555555556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2471</v>
      </c>
      <c r="J109" s="8"/>
      <c r="K109" s="9">
        <v>-1000</v>
      </c>
      <c r="L109" s="10">
        <f>'20-08'!$K109+('20-08'!$J109/90)</f>
        <v>-1000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350</v>
      </c>
      <c r="K110" s="9"/>
      <c r="L110" s="10">
        <f>'20-08'!$K110+('20-08'!$J110/90)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-180</v>
      </c>
      <c r="K111" s="9">
        <v>30</v>
      </c>
      <c r="L111" s="10">
        <f>'20-08'!$K111+('20-08'!$J111/90)</f>
        <v>28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45</v>
      </c>
      <c r="K112" s="9"/>
      <c r="L112" s="10">
        <f>'20-08'!$K112+('20-08'!$J112/90)</f>
        <v>0.5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100</v>
      </c>
      <c r="L113" s="10">
        <f>'20-08'!$K113+('20-08'!$J113/90)</f>
        <v>100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-270</v>
      </c>
      <c r="K114" s="9">
        <v>50</v>
      </c>
      <c r="L114" s="10">
        <f>'20-08'!$K114+('20-08'!$J114/90)</f>
        <v>47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-360</v>
      </c>
      <c r="K115" s="9">
        <v>10</v>
      </c>
      <c r="L115" s="10">
        <f>'20-08'!$K115+('20-08'!$J115/90)</f>
        <v>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62</v>
      </c>
      <c r="J116" s="8"/>
      <c r="K116" s="9">
        <v>20</v>
      </c>
      <c r="L116" s="10">
        <f>'20-08'!$K116+('20-08'!$J116/90)</f>
        <v>20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-170</v>
      </c>
      <c r="K117" s="9">
        <v>5</v>
      </c>
      <c r="L117" s="10">
        <f>'20-08'!$K117+('20-08'!$J117/90)</f>
        <v>3.1111111111111112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>
        <v>20</v>
      </c>
      <c r="L118" s="10">
        <f>'20-08'!$K118+('20-08'!$J118/90)</f>
        <v>20.777777777777779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295</v>
      </c>
      <c r="K119" s="9">
        <v>-285</v>
      </c>
      <c r="L119" s="10">
        <f>'20-08'!$K119+('20-08'!$J119/90)</f>
        <v>-281.72222222222223</v>
      </c>
      <c r="M119" s="3"/>
      <c r="N119" s="45" t="s">
        <v>118</v>
      </c>
      <c r="O119" s="9"/>
      <c r="P119" s="84">
        <v>5596</v>
      </c>
      <c r="Q119" s="9"/>
      <c r="R119" s="9"/>
      <c r="S119" s="85">
        <v>5180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'20-08'!$K120+('20-08'!$J120/90)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700</v>
      </c>
      <c r="L121" s="10">
        <f>'20-08'!$K121+('20-08'!$J121/90)</f>
        <v>700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/>
      <c r="J122" s="8"/>
      <c r="K122" s="9">
        <v>-700</v>
      </c>
      <c r="L122" s="10">
        <f>'20-08'!$K122+('20-08'!$J122/90)</f>
        <v>-700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-200</v>
      </c>
      <c r="K123" s="9">
        <v>35</v>
      </c>
      <c r="L123" s="10">
        <f>'20-08'!$K123+('20-08'!$J123/90)</f>
        <v>32.777777777777779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-360</v>
      </c>
      <c r="K124" s="9">
        <v>50</v>
      </c>
      <c r="L124" s="10">
        <f>'20-08'!$K124+('20-08'!$J124/90)</f>
        <v>46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-300</v>
      </c>
      <c r="K125" s="9">
        <v>30</v>
      </c>
      <c r="L125" s="10">
        <f>'20-08'!$K125+('20-08'!$J125/90)</f>
        <v>26.666666666666668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-100</v>
      </c>
      <c r="K126" s="9">
        <v>15</v>
      </c>
      <c r="L126" s="10">
        <f>'20-08'!$K126+('20-08'!$J126/90)</f>
        <v>13.888888888888889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'20-08'!$K127+('20-08'!$J127/90)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-360</v>
      </c>
      <c r="K128" s="9">
        <v>20</v>
      </c>
      <c r="L128" s="10">
        <f>'20-08'!$K128+('20-08'!$J128/90)</f>
        <v>16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135</v>
      </c>
      <c r="L129" s="10">
        <f>'20-08'!$K129+('20-08'!$J129/90)</f>
        <v>135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-450</v>
      </c>
      <c r="K130" s="9">
        <v>20</v>
      </c>
      <c r="L130" s="10">
        <f>'20-08'!$K130+('20-08'!$J130/90)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'20-08'!$K131+('20-08'!$J131/90)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437</v>
      </c>
      <c r="J132" s="8">
        <v>-300</v>
      </c>
      <c r="K132" s="9"/>
      <c r="L132" s="10">
        <f>'20-08'!$K132+('20-08'!$J132/90)</f>
        <v>-3.3333333333333335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/>
      <c r="K133" s="9">
        <v>-20</v>
      </c>
      <c r="L133" s="10">
        <f>'20-08'!$K133+('20-08'!$J133/90)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78</v>
      </c>
      <c r="J134" s="8">
        <v>180</v>
      </c>
      <c r="K134" s="9"/>
      <c r="L134" s="10">
        <f>'20-08'!$K134+('20-08'!$J134/90)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605</v>
      </c>
      <c r="J135" s="8"/>
      <c r="K135" s="9">
        <v>-10</v>
      </c>
      <c r="L135" s="10">
        <f>'20-08'!$K135+('20-08'!$J135/90)</f>
        <v>-10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70</v>
      </c>
      <c r="K136" s="9"/>
      <c r="L136" s="10">
        <f>'20-08'!$K136+('20-08'!$J136/90)</f>
        <v>0.77777777777777779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'20-08'!$K137+('20-08'!$J137/90)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648</v>
      </c>
      <c r="J138" s="8">
        <v>-2000</v>
      </c>
      <c r="K138" s="9"/>
      <c r="L138" s="10">
        <f>'20-08'!$K138+('20-08'!$J138/90)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'20-08'!$K139+('20-08'!$J139/90)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'20-08'!$K140+('20-08'!$J140/90)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53A7A37-2870-49C3-9C31-29530D7AB15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2E58A-7F19-4A8F-80BE-A64909ECBC79}">
  <sheetPr codeName="Sheet124">
    <pageSetUpPr fitToPage="1"/>
  </sheetPr>
  <dimension ref="A1:Z131"/>
  <sheetViews>
    <sheetView rightToLeft="1" topLeftCell="A110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-120</v>
      </c>
      <c r="K1" s="3">
        <f t="shared" si="0"/>
        <v>37</v>
      </c>
      <c r="L1" s="3">
        <f t="shared" si="0"/>
        <v>35.666666666666664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-400</v>
      </c>
      <c r="K3" s="9">
        <v>10</v>
      </c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100</v>
      </c>
      <c r="K4" s="9"/>
      <c r="L4" s="10">
        <f t="shared" si="1"/>
        <v>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/>
      <c r="K6" s="9">
        <v>27</v>
      </c>
      <c r="L6" s="10">
        <f t="shared" si="1"/>
        <v>27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SUM('21-08'!$J$22:$J$131)</f>
        <v>-1460</v>
      </c>
      <c r="K20" s="3">
        <f>SUM('21-08'!$K$22:$K$131)</f>
        <v>-4983</v>
      </c>
      <c r="L20" s="3">
        <f>SUM('21-08'!$L$22:$L$131)</f>
        <v>-4999.2222222222226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94</v>
      </c>
      <c r="F22" s="16">
        <f t="shared" ref="F22:F26" si="3">D22*E22</f>
        <v>470</v>
      </c>
      <c r="G22" s="7"/>
      <c r="H22" s="7" t="s">
        <v>6</v>
      </c>
      <c r="I22" s="2" t="s">
        <v>190</v>
      </c>
      <c r="J22" s="8"/>
      <c r="K22" s="9">
        <v>145</v>
      </c>
      <c r="L22" s="10">
        <f>'21-08'!$K22+('21-08'!$J22/90)</f>
        <v>145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44</v>
      </c>
      <c r="S22" s="16">
        <f t="shared" ref="S22:S26" si="5">Q22*R22</f>
        <v>220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92</v>
      </c>
      <c r="F23" s="16">
        <f t="shared" si="3"/>
        <v>920</v>
      </c>
      <c r="G23" s="7"/>
      <c r="H23" s="7" t="s">
        <v>6</v>
      </c>
      <c r="I23" s="2" t="s">
        <v>1664</v>
      </c>
      <c r="J23" s="8"/>
      <c r="K23" s="9">
        <v>50</v>
      </c>
      <c r="L23" s="10">
        <f>'21-08'!$K23+('21-08'!$J23/90)</f>
        <v>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68</v>
      </c>
      <c r="S23" s="16">
        <f t="shared" si="5"/>
        <v>680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78</v>
      </c>
      <c r="C24" s="14">
        <f t="shared" si="2"/>
        <v>780</v>
      </c>
      <c r="D24" s="15">
        <v>20</v>
      </c>
      <c r="E24" s="1">
        <v>5</v>
      </c>
      <c r="F24" s="16">
        <f t="shared" si="3"/>
        <v>100</v>
      </c>
      <c r="G24" s="7"/>
      <c r="H24" s="7" t="s">
        <v>40</v>
      </c>
      <c r="I24" s="2" t="s">
        <v>95</v>
      </c>
      <c r="J24" s="8"/>
      <c r="K24" s="9">
        <v>-50</v>
      </c>
      <c r="L24" s="10">
        <f>'21-08'!$K24+('21-08'!$J24/90)</f>
        <v>-50</v>
      </c>
      <c r="M24" s="3"/>
      <c r="N24" s="13">
        <v>10</v>
      </c>
      <c r="O24" s="1">
        <v>78</v>
      </c>
      <c r="P24" s="14">
        <f t="shared" si="4"/>
        <v>780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-720</v>
      </c>
      <c r="K25" s="9">
        <v>20</v>
      </c>
      <c r="L25" s="10">
        <f>'21-08'!$K25+('21-08'!$J25/90)</f>
        <v>12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300</v>
      </c>
      <c r="K26" s="9"/>
      <c r="L26" s="10">
        <f>'21-08'!$K26+('21-08'!$J26/90)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49</v>
      </c>
      <c r="C27" s="14">
        <f t="shared" si="2"/>
        <v>4900</v>
      </c>
      <c r="D27" s="12" t="s">
        <v>11</v>
      </c>
      <c r="E27" s="12"/>
      <c r="F27" s="17">
        <f>SUM(F22:F26)</f>
        <v>3740</v>
      </c>
      <c r="G27" s="7"/>
      <c r="H27" s="7" t="s">
        <v>28</v>
      </c>
      <c r="I27" s="2" t="s">
        <v>335</v>
      </c>
      <c r="J27" s="8">
        <v>-100</v>
      </c>
      <c r="K27" s="9"/>
      <c r="L27" s="10">
        <f>'21-08'!$K27+('21-08'!$J27/90)</f>
        <v>-1.1111111111111112</v>
      </c>
      <c r="M27" s="3"/>
      <c r="N27" s="13">
        <v>100</v>
      </c>
      <c r="O27" s="1">
        <v>59</v>
      </c>
      <c r="P27" s="14">
        <f t="shared" si="4"/>
        <v>5900</v>
      </c>
      <c r="Q27" s="12" t="s">
        <v>11</v>
      </c>
      <c r="R27" s="12"/>
      <c r="S27" s="17">
        <f>SUM(S22:S26)</f>
        <v>1700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5893</v>
      </c>
      <c r="D28" s="1"/>
      <c r="E28" s="1"/>
      <c r="F28" s="1"/>
      <c r="G28" s="1"/>
      <c r="H28" s="7" t="s">
        <v>6</v>
      </c>
      <c r="I28" s="2"/>
      <c r="J28" s="8">
        <v>-630</v>
      </c>
      <c r="K28" s="9">
        <v>30</v>
      </c>
      <c r="L28" s="10">
        <f>'21-08'!$K28+('21-08'!$J28/90)</f>
        <v>23</v>
      </c>
      <c r="M28" s="3"/>
      <c r="N28" s="12" t="s">
        <v>11</v>
      </c>
      <c r="O28" s="12"/>
      <c r="P28" s="6">
        <f>SUM(P22:P27)</f>
        <v>7100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-120</v>
      </c>
      <c r="G29" s="1"/>
      <c r="H29" s="7" t="s">
        <v>6</v>
      </c>
      <c r="I29" s="2"/>
      <c r="J29" s="8">
        <v>300</v>
      </c>
      <c r="K29" s="9">
        <v>20</v>
      </c>
      <c r="L29" s="10">
        <f>'21-08'!$K29+('21-08'!$J29/90)</f>
        <v>23.333333333333332</v>
      </c>
      <c r="M29" s="3"/>
      <c r="N29" s="1"/>
      <c r="O29" s="1"/>
      <c r="P29" s="18"/>
      <c r="Q29" s="159" t="s">
        <v>21</v>
      </c>
      <c r="R29" s="160"/>
      <c r="S29" s="17">
        <f>SUM('21-08'!$J$22:$J$131)</f>
        <v>-1460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5033</v>
      </c>
      <c r="D30" s="1"/>
      <c r="E30" s="1"/>
      <c r="F30" s="8"/>
      <c r="G30" s="1"/>
      <c r="H30" s="7" t="s">
        <v>6</v>
      </c>
      <c r="I30" s="2" t="s">
        <v>2539</v>
      </c>
      <c r="J30" s="8">
        <v>-290</v>
      </c>
      <c r="K30" s="9">
        <v>-60</v>
      </c>
      <c r="L30" s="10">
        <f>'21-08'!$K30+('21-08'!$J30/90)</f>
        <v>-63.222222222222221</v>
      </c>
      <c r="M30" s="3"/>
      <c r="N30" s="159" t="s">
        <v>23</v>
      </c>
      <c r="O30" s="160"/>
      <c r="P30" s="6">
        <f>SUM('21-08'!$K$22:$K$131)</f>
        <v>-4983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95</v>
      </c>
      <c r="J31" s="8"/>
      <c r="K31" s="9">
        <v>200</v>
      </c>
      <c r="L31" s="10">
        <f>'21-08'!$K31+('21-08'!$J31/90)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-580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-200</v>
      </c>
      <c r="L32" s="10">
        <f>'21-08'!$K32+('21-08'!$J32/90)</f>
        <v>-200</v>
      </c>
      <c r="M32" s="3"/>
      <c r="N32" s="12" t="s">
        <v>25</v>
      </c>
      <c r="O32" s="12"/>
      <c r="P32" s="6">
        <f>P28-P30-C28</f>
        <v>6190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'21-08'!$K33+('21-08'!$J33/90)</f>
        <v>0.88888888888888884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176</v>
      </c>
      <c r="J34" s="8"/>
      <c r="K34" s="9">
        <v>-300</v>
      </c>
      <c r="L34" s="10">
        <f>'21-08'!$K34+('21-08'!$J34/90)</f>
        <v>-300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724</v>
      </c>
      <c r="J35" s="8">
        <v>40</v>
      </c>
      <c r="K35" s="9">
        <v>-6</v>
      </c>
      <c r="L35" s="10">
        <f>'21-08'!$K35+('21-08'!$J35/90)</f>
        <v>-5.5555555555555554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8"/>
      <c r="K36" s="9">
        <v>-4</v>
      </c>
      <c r="L36" s="10">
        <f>'21-08'!$K36+('21-08'!$J36/90)</f>
        <v>-4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-220</v>
      </c>
      <c r="K37" s="9">
        <v>10</v>
      </c>
      <c r="L37" s="10">
        <f>'21-08'!$K37+('21-08'!$J37/90)</f>
        <v>7.5555555555555554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800</v>
      </c>
      <c r="K38" s="9"/>
      <c r="L38" s="10">
        <f>'21-08'!$K38+('21-08'!$J38/90)</f>
        <v>8.8888888888888893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540</v>
      </c>
      <c r="K39" s="9"/>
      <c r="L39" s="10">
        <f>'21-08'!$K39+('21-08'!$J39/90)</f>
        <v>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953</v>
      </c>
      <c r="J40" s="8">
        <v>-900</v>
      </c>
      <c r="K40" s="9">
        <v>10</v>
      </c>
      <c r="L40" s="10">
        <f>'21-08'!$K40+('21-08'!$J40/90)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700</v>
      </c>
      <c r="K41" s="9"/>
      <c r="L41" s="10">
        <f>'21-08'!$K41+('21-08'!$J41/90)</f>
        <v>7.7777777777777777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'21-08'!$K42+('21-08'!$J42/90)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'21-08'!$K43+('21-08'!$J43/90)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92</v>
      </c>
      <c r="L44" s="10">
        <f>'21-08'!$K44+('21-08'!$J44/90)</f>
        <v>92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30</v>
      </c>
      <c r="L45" s="10">
        <f>'21-08'!$K45+('21-08'!$J45/90)</f>
        <v>30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75</v>
      </c>
      <c r="L46" s="10">
        <f>'21-08'!$K46+('21-08'!$J46/90)</f>
        <v>75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/>
      <c r="J47" s="8"/>
      <c r="K47" s="9">
        <v>-75</v>
      </c>
      <c r="L47" s="10">
        <f>'21-08'!$K47+('21-08'!$J47/90)</f>
        <v>-75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206</v>
      </c>
      <c r="J48" s="8">
        <v>100</v>
      </c>
      <c r="K48" s="9"/>
      <c r="L48" s="10">
        <f>'21-08'!$K48+('21-08'!$J48/90)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1447</v>
      </c>
      <c r="J49" s="8"/>
      <c r="K49" s="9">
        <v>100</v>
      </c>
      <c r="L49" s="10">
        <f>'21-08'!$K49+('21-08'!$J49/90)</f>
        <v>100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>
        <v>-100</v>
      </c>
      <c r="K50" s="9">
        <v>-42</v>
      </c>
      <c r="L50" s="10">
        <f>'21-08'!$K50+('21-08'!$J50/90)</f>
        <v>-43.111111111111114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2541</v>
      </c>
      <c r="J51" s="8">
        <v>90</v>
      </c>
      <c r="K51" s="9">
        <v>40</v>
      </c>
      <c r="L51" s="10">
        <f>'21-08'!$K51+('21-08'!$J51/90)</f>
        <v>41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2540</v>
      </c>
      <c r="J52" s="8">
        <v>90</v>
      </c>
      <c r="K52" s="9"/>
      <c r="L52" s="10">
        <f>'21-08'!$K52+('21-08'!$J52/90)</f>
        <v>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90</v>
      </c>
      <c r="J53" s="8"/>
      <c r="K53" s="9">
        <v>120</v>
      </c>
      <c r="L53" s="10">
        <f>'21-08'!$K53+('21-08'!$J53/90)</f>
        <v>120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-120</v>
      </c>
      <c r="L54" s="10">
        <f>'21-08'!$K54+('21-08'!$J54/90)</f>
        <v>-120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-310</v>
      </c>
      <c r="K55" s="9">
        <v>5</v>
      </c>
      <c r="L55" s="10">
        <f>'21-08'!$K55+('21-08'!$J55/90)</f>
        <v>1.5555555555555554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229</v>
      </c>
      <c r="J56" s="8">
        <v>-400</v>
      </c>
      <c r="K56" s="9">
        <v>-20</v>
      </c>
      <c r="L56" s="10">
        <f>'21-08'!$K56+('21-08'!$J56/90)</f>
        <v>-24.444444444444443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/>
      <c r="J57" s="8"/>
      <c r="K57" s="9">
        <v>84</v>
      </c>
      <c r="L57" s="10">
        <f>'21-08'!$K57+('21-08'!$J57/90)</f>
        <v>84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-300</v>
      </c>
      <c r="K58" s="9">
        <v>37</v>
      </c>
      <c r="L58" s="10">
        <f>'21-08'!$K58+('21-08'!$J58/90)</f>
        <v>33.666666666666664</v>
      </c>
      <c r="M58" s="3"/>
      <c r="N58" s="45" t="s">
        <v>118</v>
      </c>
      <c r="O58" s="9"/>
      <c r="P58" s="84">
        <v>6094</v>
      </c>
      <c r="Q58" s="9"/>
      <c r="R58" s="9"/>
      <c r="S58" s="85">
        <v>2960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-220</v>
      </c>
      <c r="K59" s="9">
        <v>10</v>
      </c>
      <c r="L59" s="10">
        <f>'21-08'!$K59+('21-08'!$J59/90)</f>
        <v>7.5555555555555554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'21-08'!$K60+('21-08'!$J60/90)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</v>
      </c>
      <c r="L61" s="10">
        <f>'21-08'!$K61+('21-08'!$J61/90)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88</v>
      </c>
      <c r="L62" s="10">
        <f>'21-08'!$K62+('21-08'!$J62/90)</f>
        <v>86.888888888888886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'21-08'!$K63+('21-08'!$J63/90)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'21-08'!$K64+('21-08'!$J64/90)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270</v>
      </c>
      <c r="K65" s="36">
        <v>20</v>
      </c>
      <c r="L65" s="37">
        <f>'21-08'!$K65+('21-08'!$J65/90)</f>
        <v>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/>
      <c r="L66" s="37">
        <f>'21-08'!$K66+('21-08'!$J66/90)</f>
        <v>0.33333333333333331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'21-08'!$K67+('21-08'!$J67/90)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'21-08'!$K68+('21-08'!$J68/90)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2542</v>
      </c>
      <c r="J69" s="35">
        <v>200</v>
      </c>
      <c r="K69" s="36">
        <v>20</v>
      </c>
      <c r="L69" s="37">
        <f>'21-08'!$K69+('21-08'!$J69/90)</f>
        <v>22.222222222222221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90</v>
      </c>
      <c r="L70" s="37">
        <f>'21-08'!$K70+('21-08'!$J70/90)</f>
        <v>88.888888888888886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50</v>
      </c>
      <c r="L71" s="10">
        <f>'21-08'!$K71+('21-08'!$J71/90)</f>
        <v>47.777777777777779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'21-08'!$K72+('21-08'!$J72/90)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-760</v>
      </c>
      <c r="K73" s="9">
        <v>10</v>
      </c>
      <c r="L73" s="10">
        <f>'21-08'!$K73+('21-08'!$J73/90)</f>
        <v>1.5555555555555554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-450</v>
      </c>
      <c r="K74" s="9">
        <v>10</v>
      </c>
      <c r="L74" s="10">
        <f>'21-08'!$K74+('21-08'!$J74/90)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-360</v>
      </c>
      <c r="K75" s="9">
        <v>60</v>
      </c>
      <c r="L75" s="10">
        <f>'21-08'!$K75+('21-08'!$J75/90)</f>
        <v>56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450</v>
      </c>
      <c r="K76" s="9">
        <v>10</v>
      </c>
      <c r="L76" s="10">
        <f>'21-08'!$K76+('21-08'!$J76/90)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230</v>
      </c>
      <c r="K77" s="9"/>
      <c r="L77" s="10">
        <f>'21-08'!$K77+('21-08'!$J77/90)</f>
        <v>2.5555555555555554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400</v>
      </c>
      <c r="K78" s="9"/>
      <c r="L78" s="10">
        <f>'21-08'!$K78+('21-08'!$J78/90)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'21-08'!$K79+('21-08'!$J79/90)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280</v>
      </c>
      <c r="K80" s="9"/>
      <c r="L80" s="10">
        <f>'21-08'!$K80+('21-08'!$J80/90)</f>
        <v>3.1111111111111112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'21-08'!$K81+('21-08'!$J81/90)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'21-08'!$K82+('21-08'!$J82/90)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'21-08'!$K83+('21-08'!$J83/90)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-420</v>
      </c>
      <c r="K84" s="9">
        <v>10</v>
      </c>
      <c r="L84" s="10">
        <f>'21-08'!$K84+('21-08'!$J84/90)</f>
        <v>5.333333333333333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'21-08'!$K85+('21-08'!$J85/90)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'21-08'!$K86+('21-08'!$J86/90)</f>
        <v>15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-90</v>
      </c>
      <c r="K87" s="9">
        <v>10</v>
      </c>
      <c r="L87" s="10">
        <f>'21-08'!$K87+('21-08'!$J87/90)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'21-08'!$K88+('21-08'!$J88/90)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'21-08'!$K89+('21-08'!$J89/90)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10</v>
      </c>
      <c r="L90" s="10">
        <f>'21-08'!$K90+('21-08'!$J90/90)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11</v>
      </c>
      <c r="L91" s="10">
        <f>'21-08'!$K91+('21-08'!$J91/90)</f>
        <v>11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</v>
      </c>
      <c r="K92" s="9">
        <v>1</v>
      </c>
      <c r="L92" s="10">
        <f>'21-08'!$K92+('21-08'!$J92/90)</f>
        <v>1.6666666666666665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</v>
      </c>
      <c r="L93" s="10">
        <f>'21-08'!$K93+('21-08'!$J93/90)</f>
        <v>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-350</v>
      </c>
      <c r="K94" s="9">
        <v>5</v>
      </c>
      <c r="L94" s="10">
        <f>'21-08'!$K94+('21-08'!$J94/90)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'21-08'!$K95+('21-08'!$J95/90)</f>
        <v>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20</v>
      </c>
      <c r="L96" s="10">
        <f>'21-08'!$K96+('21-08'!$J96/90)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30</v>
      </c>
      <c r="L97" s="10">
        <f>'21-08'!$K97+('21-08'!$J97/90)</f>
        <v>30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710</v>
      </c>
      <c r="K98" s="9">
        <v>-244</v>
      </c>
      <c r="L98" s="10">
        <f>'21-08'!$K98+('21-08'!$J98/90)</f>
        <v>-236.11111111111111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</v>
      </c>
      <c r="L99" s="10">
        <f>'21-08'!$K99+('21-08'!$J99/90)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16</v>
      </c>
      <c r="L100" s="10">
        <f>'21-08'!$K100+('21-08'!$J100/90)</f>
        <v>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13</v>
      </c>
      <c r="L101" s="10">
        <f>'21-08'!$K101+('21-08'!$J101/90)</f>
        <v>13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-130</v>
      </c>
      <c r="K102" s="9">
        <v>10</v>
      </c>
      <c r="L102" s="10">
        <f>'21-08'!$K102+('21-08'!$J102/90)</f>
        <v>8.5555555555555554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292</v>
      </c>
      <c r="J103" s="8"/>
      <c r="K103" s="9">
        <v>215</v>
      </c>
      <c r="L103" s="10">
        <f>'21-08'!$K103+('21-08'!$J103/90)</f>
        <v>215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300</v>
      </c>
      <c r="K104" s="9"/>
      <c r="L104" s="10">
        <f>'21-08'!$K104+('21-08'!$J104/90)</f>
        <v>3.3333333333333335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141</v>
      </c>
      <c r="J105" s="8"/>
      <c r="K105" s="9">
        <v>18</v>
      </c>
      <c r="L105" s="10">
        <f>'21-08'!$K105+('21-08'!$J105/90)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'21-08'!$K106+('21-08'!$J106/90)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>
        <v>90</v>
      </c>
      <c r="L107" s="10">
        <f>'21-08'!$K107+('21-08'!$J107/90)</f>
        <v>88.888888888888886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>
        <v>60</v>
      </c>
      <c r="L108" s="10">
        <f>'21-08'!$K108+('21-08'!$J108/90)</f>
        <v>57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129</v>
      </c>
      <c r="J109" s="8"/>
      <c r="K109" s="9">
        <v>75</v>
      </c>
      <c r="L109" s="10">
        <f>'21-08'!$K109+('21-08'!$J109/90)</f>
        <v>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'21-08'!$K110+('21-08'!$J110/90)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310</v>
      </c>
      <c r="K111" s="9"/>
      <c r="L111" s="10">
        <f>'21-08'!$K111+('21-08'!$J111/90)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25</v>
      </c>
      <c r="L112" s="10">
        <f>'21-08'!$K112+('21-08'!$J112/90)</f>
        <v>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-450</v>
      </c>
      <c r="K113" s="9">
        <v>20</v>
      </c>
      <c r="L113" s="10">
        <f>'21-08'!$K113+('21-08'!$J113/90)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'21-08'!$K114+('21-08'!$J114/90)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8"/>
      <c r="K115" s="9">
        <v>30</v>
      </c>
      <c r="L115" s="10">
        <f>'21-08'!$K115+('21-08'!$J115/90)</f>
        <v>30</v>
      </c>
      <c r="M115" s="3"/>
      <c r="N115" s="45" t="s">
        <v>118</v>
      </c>
      <c r="O115" s="9"/>
      <c r="P115" s="84">
        <v>7100</v>
      </c>
      <c r="Q115" s="9"/>
      <c r="R115" s="9"/>
      <c r="S115" s="85">
        <v>1700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20</v>
      </c>
      <c r="K116" s="9"/>
      <c r="L116" s="10">
        <f>'21-08'!$K116+('21-08'!$J116/90)</f>
        <v>0.22222222222222221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'21-08'!$K117+('21-08'!$J117/90)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'21-08'!$K118+('21-08'!$J118/90)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225</v>
      </c>
      <c r="K119" s="9"/>
      <c r="L119" s="10">
        <f>'21-08'!$K119+('21-08'!$J119/90)</f>
        <v>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70</v>
      </c>
      <c r="L120" s="10">
        <f>'21-08'!$K120+('21-08'!$J120/90)</f>
        <v>70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1210</v>
      </c>
      <c r="K121" s="9"/>
      <c r="L121" s="10">
        <f>'21-08'!$K121+('21-08'!$J121/90)</f>
        <v>13.444444444444445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55</v>
      </c>
      <c r="K122" s="9"/>
      <c r="L122" s="10">
        <f>'21-08'!$K122+('21-08'!$J122/90)</f>
        <v>0.61111111111111116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'21-08'!$K123+('21-08'!$J123/90)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90</v>
      </c>
      <c r="K124" s="9"/>
      <c r="L124" s="10">
        <f>'21-08'!$K124+('21-08'!$J124/90)</f>
        <v>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'21-08'!$K125+('21-08'!$J125/90)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-70</v>
      </c>
      <c r="K126" s="9">
        <v>15</v>
      </c>
      <c r="L126" s="10">
        <f>'21-08'!$K126+('21-08'!$J126/90)</f>
        <v>14.222222222222221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250</v>
      </c>
      <c r="K127" s="9"/>
      <c r="L127" s="10">
        <f>'21-08'!$K127+('21-08'!$J127/90)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/>
      <c r="J128" s="8">
        <v>-1500</v>
      </c>
      <c r="K128" s="9">
        <v>-6300</v>
      </c>
      <c r="L128" s="10">
        <f>'21-08'!$K128+('21-08'!$J128/90)</f>
        <v>-6316.666666666667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'21-08'!$K129+('21-08'!$J129/90)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'21-08'!$K130+('21-08'!$J130/90)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'21-08'!$K131+('21-08'!$J131/90)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7A8559F0-B962-4FEF-82D1-A3DC9579D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3EC2-19A4-457B-A77C-F92C5ECC3F71}">
  <sheetPr codeName="Sheet125">
    <pageSetUpPr fitToPage="1"/>
  </sheetPr>
  <dimension ref="A1:Z153"/>
  <sheetViews>
    <sheetView rightToLeft="1" topLeftCell="A135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-655</v>
      </c>
      <c r="K1" s="3">
        <f t="shared" si="0"/>
        <v>695</v>
      </c>
      <c r="L1" s="3">
        <f t="shared" si="0"/>
        <v>687.72222222222229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737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553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541</v>
      </c>
      <c r="J7" s="8"/>
      <c r="K7" s="9">
        <v>400</v>
      </c>
      <c r="L7" s="10">
        <f t="shared" si="1"/>
        <v>400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2544</v>
      </c>
      <c r="J8" s="8"/>
      <c r="K8" s="9">
        <v>20</v>
      </c>
      <c r="L8" s="10">
        <f t="shared" si="1"/>
        <v>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2545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30</v>
      </c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2546</v>
      </c>
      <c r="J12" s="8">
        <v>450</v>
      </c>
      <c r="K12" s="9"/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2547</v>
      </c>
      <c r="J13" s="8">
        <v>-180</v>
      </c>
      <c r="K13" s="9">
        <v>10</v>
      </c>
      <c r="L13" s="10">
        <f t="shared" si="1"/>
        <v>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35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-1175</v>
      </c>
      <c r="K15" s="9">
        <v>100</v>
      </c>
      <c r="L15" s="10">
        <f t="shared" si="1"/>
        <v>86.944444444444443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SUM('22-08'!$J$22:$J$153)</f>
        <v>2850</v>
      </c>
      <c r="K20" s="3">
        <f>SUM('22-08'!$K$22:$K$153)</f>
        <v>2676</v>
      </c>
      <c r="L20" s="3">
        <f>SUM('22-08'!$L$22:$L$153)</f>
        <v>2707.666666666667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95</v>
      </c>
      <c r="J22" s="8"/>
      <c r="K22" s="9">
        <v>200</v>
      </c>
      <c r="L22" s="10">
        <f>'22-08'!$K22+('22-08'!$J22/90)</f>
        <v>200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95</v>
      </c>
      <c r="J23" s="8"/>
      <c r="K23" s="9">
        <v>250</v>
      </c>
      <c r="L23" s="10">
        <f>'22-08'!$K23+('22-08'!$J23/90)</f>
        <v>250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70</v>
      </c>
      <c r="C24" s="14">
        <f t="shared" si="2"/>
        <v>700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-450</v>
      </c>
      <c r="L24" s="10">
        <f>'22-08'!$K24+('22-08'!$J24/90)</f>
        <v>-450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'22-08'!$K25+('22-08'!$J25/90)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2"/>
      <c r="J26" s="8"/>
      <c r="K26" s="9">
        <v>30</v>
      </c>
      <c r="L26" s="10">
        <f>'22-08'!$K26+('22-08'!$J26/90)</f>
        <v>30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1625</v>
      </c>
      <c r="G27" s="7"/>
      <c r="H27" s="7" t="s">
        <v>40</v>
      </c>
      <c r="I27" s="2"/>
      <c r="J27" s="8"/>
      <c r="K27" s="9">
        <v>-30</v>
      </c>
      <c r="L27" s="10">
        <f>'22-08'!$K27+('22-08'!$J27/90)</f>
        <v>-30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8465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1605</v>
      </c>
      <c r="D28" s="1"/>
      <c r="E28" s="1"/>
      <c r="F28" s="1"/>
      <c r="G28" s="1"/>
      <c r="H28" s="7" t="s">
        <v>6</v>
      </c>
      <c r="I28" s="2"/>
      <c r="J28" s="8">
        <v>180</v>
      </c>
      <c r="K28" s="9"/>
      <c r="L28" s="10">
        <f>'22-08'!$K28+('22-08'!$J28/90)</f>
        <v>2</v>
      </c>
      <c r="M28" s="3"/>
      <c r="N28" s="12" t="s">
        <v>11</v>
      </c>
      <c r="O28" s="12"/>
      <c r="P28" s="6">
        <f>SUM(P22:P27)</f>
        <v>4973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-2115</v>
      </c>
      <c r="G29" s="1"/>
      <c r="H29" s="7" t="s">
        <v>6</v>
      </c>
      <c r="I29" s="2"/>
      <c r="J29" s="8"/>
      <c r="K29" s="9">
        <v>30</v>
      </c>
      <c r="L29" s="10">
        <f>'22-08'!$K29+('22-08'!$J29/90)</f>
        <v>30</v>
      </c>
      <c r="M29" s="3"/>
      <c r="N29" s="1"/>
      <c r="O29" s="1"/>
      <c r="P29" s="18"/>
      <c r="Q29" s="159" t="s">
        <v>21</v>
      </c>
      <c r="R29" s="160"/>
      <c r="S29" s="17">
        <f>SUM('22-08'!$J$22:$J$153)</f>
        <v>2850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-4288</v>
      </c>
      <c r="D30" s="1"/>
      <c r="E30" s="1"/>
      <c r="F30" s="8"/>
      <c r="G30" s="1"/>
      <c r="H30" s="7" t="s">
        <v>6</v>
      </c>
      <c r="I30" s="2"/>
      <c r="J30" s="8">
        <v>-10</v>
      </c>
      <c r="K30" s="9">
        <v>10</v>
      </c>
      <c r="L30" s="10">
        <f>'22-08'!$K30+('22-08'!$J30/90)</f>
        <v>9.8888888888888893</v>
      </c>
      <c r="M30" s="3"/>
      <c r="N30" s="159" t="s">
        <v>23</v>
      </c>
      <c r="O30" s="160"/>
      <c r="P30" s="6">
        <f>SUM('22-08'!$K$22:$K$153)</f>
        <v>2676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626</v>
      </c>
      <c r="J31" s="8">
        <v>-470</v>
      </c>
      <c r="K31" s="9">
        <v>-40</v>
      </c>
      <c r="L31" s="10">
        <f>'22-08'!$K31+('22-08'!$J31/90)</f>
        <v>-45.222222222222221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</v>
      </c>
      <c r="L32" s="10">
        <f>'22-08'!$K32+('22-08'!$J32/90)</f>
        <v>1</v>
      </c>
      <c r="M32" s="3"/>
      <c r="N32" s="12" t="s">
        <v>25</v>
      </c>
      <c r="O32" s="12"/>
      <c r="P32" s="6">
        <f>P28-P30-C28</f>
        <v>692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'22-08'!$K33+('22-08'!$J33/90)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-220</v>
      </c>
      <c r="K34" s="9">
        <v>10</v>
      </c>
      <c r="L34" s="10">
        <f>'22-08'!$K34+('22-08'!$J34/90)</f>
        <v>7.5555555555555554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150</v>
      </c>
      <c r="K35" s="9"/>
      <c r="L35" s="10">
        <f>'22-08'!$K35+('22-08'!$J35/90)</f>
        <v>1.6666666666666667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'22-08'!$K36+('22-08'!$J36/90)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260</v>
      </c>
      <c r="L37" s="10">
        <f>'22-08'!$K37+('22-08'!$J37/90)</f>
        <v>260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/>
      <c r="K38" s="9">
        <v>-260</v>
      </c>
      <c r="L38" s="10">
        <f>'22-08'!$K38+('22-08'!$J38/90)</f>
        <v>-260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-240</v>
      </c>
      <c r="L39" s="10">
        <f>'22-08'!$K39+('22-08'!$J39/90)</f>
        <v>-240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'22-08'!$K40+('22-08'!$J40/90)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550</v>
      </c>
      <c r="K41" s="9">
        <v>10</v>
      </c>
      <c r="L41" s="10">
        <f>'22-08'!$K41+('22-08'!$J41/90)</f>
        <v>16.111111111111111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>
        <v>50</v>
      </c>
      <c r="L42" s="10">
        <f>'22-08'!$K42+('22-08'!$J42/90)</f>
        <v>52.222222222222221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57</v>
      </c>
      <c r="J43" s="8">
        <v>1495</v>
      </c>
      <c r="K43" s="9"/>
      <c r="L43" s="10">
        <f>'22-08'!$K43+('22-08'!$J43/90)</f>
        <v>16.611111111111111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'22-08'!$K44+('22-08'!$J44/90)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480</v>
      </c>
      <c r="K45" s="9"/>
      <c r="L45" s="10">
        <f>'22-08'!$K45+('22-08'!$J45/90)</f>
        <v>5.333333333333333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750</v>
      </c>
      <c r="J46" s="8"/>
      <c r="K46" s="9">
        <v>150</v>
      </c>
      <c r="L46" s="10">
        <f>'22-08'!$K46+('22-08'!$J46/90)</f>
        <v>150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>
        <v>-60</v>
      </c>
      <c r="K47" s="9"/>
      <c r="L47" s="10">
        <f>'22-08'!$K47+('22-08'!$J47/90)</f>
        <v>-0.66666666666666663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'22-08'!$K48+('22-08'!$J48/90)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43" t="s">
        <v>6</v>
      </c>
      <c r="I49" s="40" t="s">
        <v>190</v>
      </c>
      <c r="J49" s="8"/>
      <c r="K49" s="9">
        <v>800</v>
      </c>
      <c r="L49" s="10">
        <f>'22-08'!$K49+('22-08'!$J49/90)</f>
        <v>800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'22-08'!$K50+('22-08'!$J50/90)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225</v>
      </c>
      <c r="K51" s="9"/>
      <c r="L51" s="10">
        <f>'22-08'!$K51+('22-08'!$J51/90)</f>
        <v>2.5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-450</v>
      </c>
      <c r="K52" s="9">
        <v>80</v>
      </c>
      <c r="L52" s="10">
        <f>'22-08'!$K52+('22-08'!$J52/90)</f>
        <v>75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60</v>
      </c>
      <c r="L53" s="10">
        <f>'22-08'!$K53+('22-08'!$J53/90)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369</v>
      </c>
      <c r="J54" s="8"/>
      <c r="K54" s="9">
        <v>-390</v>
      </c>
      <c r="L54" s="10">
        <f>'22-08'!$K54+('22-08'!$J54/90)</f>
        <v>-390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-710</v>
      </c>
      <c r="K55" s="9">
        <v>10</v>
      </c>
      <c r="L55" s="10">
        <f>'22-08'!$K55+('22-08'!$J55/90)</f>
        <v>2.1111111111111107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585</v>
      </c>
      <c r="K56" s="9"/>
      <c r="L56" s="10">
        <f>'22-08'!$K56+('22-08'!$J56/90)</f>
        <v>6.5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-100</v>
      </c>
      <c r="K57" s="9"/>
      <c r="L57" s="10">
        <f>'22-08'!$K57+('22-08'!$J57/90)</f>
        <v>-1.1111111111111112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43" t="s">
        <v>40</v>
      </c>
      <c r="I58" s="40" t="s">
        <v>1657</v>
      </c>
      <c r="J58" s="8"/>
      <c r="K58" s="9">
        <v>-1000</v>
      </c>
      <c r="L58" s="10">
        <f>'22-08'!$K58+('22-08'!$J58/90)</f>
        <v>-1000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2548</v>
      </c>
      <c r="J59" s="8">
        <v>-90</v>
      </c>
      <c r="K59" s="9"/>
      <c r="L59" s="10">
        <f>'22-08'!$K59+('22-08'!$J59/90)</f>
        <v>-1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'22-08'!$K60+('22-08'!$J60/90)</f>
        <v>-0.55555555555555558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4</v>
      </c>
      <c r="L61" s="10">
        <f>'22-08'!$K61+('22-08'!$J61/90)</f>
        <v>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'22-08'!$K62+('22-08'!$J62/90)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20</v>
      </c>
      <c r="L63" s="10">
        <f>'22-08'!$K63+('22-08'!$J63/90)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50</v>
      </c>
      <c r="L64" s="10">
        <f>'22-08'!$K64+('22-08'!$J64/90)</f>
        <v>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</v>
      </c>
      <c r="L65" s="37">
        <f>'22-08'!$K65+('22-08'!$J65/90)</f>
        <v>-50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-310</v>
      </c>
      <c r="K66" s="39">
        <v>10</v>
      </c>
      <c r="L66" s="37">
        <f>'22-08'!$K66+('22-08'!$J66/90)</f>
        <v>6.5555555555555554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485</v>
      </c>
      <c r="J67" s="35"/>
      <c r="K67" s="36">
        <v>100</v>
      </c>
      <c r="L67" s="37">
        <f>'22-08'!$K67+('22-08'!$J67/90)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-100</v>
      </c>
      <c r="L68" s="37">
        <f>'22-08'!$K68+('22-08'!$J68/90)</f>
        <v>-100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460</v>
      </c>
      <c r="L69" s="37">
        <f>'22-08'!$K69+('22-08'!$J69/90)</f>
        <v>460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40</v>
      </c>
      <c r="I70" s="44" t="s">
        <v>95</v>
      </c>
      <c r="J70" s="35"/>
      <c r="K70" s="36">
        <v>-460</v>
      </c>
      <c r="L70" s="37">
        <f>'22-08'!$K70+('22-08'!$J70/90)</f>
        <v>-460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-310</v>
      </c>
      <c r="K71" s="9">
        <v>10</v>
      </c>
      <c r="L71" s="10">
        <f>'22-08'!$K71+('22-08'!$J71/90)</f>
        <v>6.5555555555555554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71">
        <v>-500</v>
      </c>
      <c r="K72" s="9">
        <v>10</v>
      </c>
      <c r="L72" s="10">
        <f>'22-08'!$K72+('22-08'!$J72/90)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'22-08'!$K73+('22-08'!$J73/90)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10</v>
      </c>
      <c r="L74" s="10">
        <f>'22-08'!$K74+('22-08'!$J74/90)</f>
        <v>5.5555555555555554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-800</v>
      </c>
      <c r="K75" s="9">
        <v>10</v>
      </c>
      <c r="L75" s="10">
        <f>'22-08'!$K75+('22-08'!$J75/90)</f>
        <v>1.1111111111111107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25</v>
      </c>
      <c r="L76" s="10">
        <f>'22-08'!$K76+('22-08'!$J76/90)</f>
        <v>25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</v>
      </c>
      <c r="K77" s="9">
        <v>5</v>
      </c>
      <c r="L77" s="10">
        <f>'22-08'!$K77+('22-08'!$J77/90)</f>
        <v>4.7777777777777777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/>
      <c r="K78" s="9"/>
      <c r="L78" s="10">
        <f>'22-08'!$K78+('22-08'!$J78/90)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'22-08'!$K79+('22-08'!$J79/90)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2549</v>
      </c>
      <c r="J80" s="8">
        <v>-270</v>
      </c>
      <c r="K80" s="9">
        <v>110</v>
      </c>
      <c r="L80" s="10">
        <f>'22-08'!$K80+('22-08'!$J80/90)</f>
        <v>107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'22-08'!$K81+('22-08'!$J81/90)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140</v>
      </c>
      <c r="K82" s="9"/>
      <c r="L82" s="10">
        <f>'22-08'!$K82+('22-08'!$J82/90)</f>
        <v>1.5555555555555556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-400</v>
      </c>
      <c r="K83" s="9">
        <v>10</v>
      </c>
      <c r="L83" s="10">
        <f>'22-08'!$K83+('22-08'!$J83/90)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936</v>
      </c>
      <c r="J84" s="8"/>
      <c r="K84" s="9">
        <v>1800</v>
      </c>
      <c r="L84" s="10">
        <f>'22-08'!$K84+('22-08'!$J84/90)</f>
        <v>1800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5</v>
      </c>
      <c r="L85" s="10">
        <f>'22-08'!$K85+('22-08'!$J85/90)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250</v>
      </c>
      <c r="K86" s="9"/>
      <c r="L86" s="10">
        <f>'22-08'!$K86+('22-08'!$J86/90)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'22-08'!$K87+('22-08'!$J87/90)</f>
        <v>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10</v>
      </c>
      <c r="L88" s="10">
        <f>'22-08'!$K88+('22-08'!$J88/90)</f>
        <v>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-300</v>
      </c>
      <c r="K89" s="9">
        <v>80</v>
      </c>
      <c r="L89" s="10">
        <f>'22-08'!$K89+('22-08'!$J89/90)</f>
        <v>76.666666666666671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5</v>
      </c>
      <c r="L90" s="10">
        <f>'22-08'!$K90+('22-08'!$J90/90)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-50</v>
      </c>
      <c r="K91" s="9">
        <v>-10</v>
      </c>
      <c r="L91" s="10">
        <f>'22-08'!$K91+('22-08'!$J91/90)</f>
        <v>-10.555555555555555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250</v>
      </c>
      <c r="K92" s="9"/>
      <c r="L92" s="10">
        <f>'22-08'!$K92+('22-08'!$J92/90)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'22-08'!$K93+('22-08'!$J93/90)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1780</v>
      </c>
      <c r="K94" s="9">
        <v>-20</v>
      </c>
      <c r="L94" s="10">
        <f>'22-08'!$K94+('22-08'!$J94/90)</f>
        <v>-0.22222222222222143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881</v>
      </c>
      <c r="J95" s="8"/>
      <c r="K95" s="9">
        <v>593</v>
      </c>
      <c r="L95" s="10">
        <f>'22-08'!$K95+('22-08'!$J95/90)</f>
        <v>593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-293</v>
      </c>
      <c r="L96" s="10">
        <f>'22-08'!$K96+('22-08'!$J96/90)</f>
        <v>-293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300</v>
      </c>
      <c r="K97" s="9"/>
      <c r="L97" s="10">
        <f>'22-08'!$K97+('22-08'!$J97/90)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'22-08'!$K98+('22-08'!$J98/90)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'22-08'!$K99+('22-08'!$J99/90)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/>
      <c r="L100" s="10">
        <f>'22-08'!$K100+('22-08'!$J100/90)</f>
        <v>1.6666666666666667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'22-08'!$K101+('22-08'!$J101/90)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700</v>
      </c>
      <c r="K102" s="9"/>
      <c r="L102" s="10">
        <f>'22-08'!$K102+('22-08'!$J102/90)</f>
        <v>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</v>
      </c>
      <c r="K103" s="9">
        <v>1</v>
      </c>
      <c r="L103" s="10">
        <f>'22-08'!$K103+('22-08'!$J103/90)</f>
        <v>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'22-08'!$K104+('22-08'!$J104/90)</f>
        <v>2.1111111111111112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-200</v>
      </c>
      <c r="K105" s="9">
        <v>-20</v>
      </c>
      <c r="L105" s="10">
        <f>'22-08'!$K105+('22-08'!$J105/90)</f>
        <v>-22.222222222222221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'22-08'!$K106+('22-08'!$J106/90)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380</v>
      </c>
      <c r="K107" s="9"/>
      <c r="L107" s="10">
        <f>'22-08'!$K107+('22-08'!$J107/90)</f>
        <v>4.2222222222222223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56</v>
      </c>
      <c r="J108" s="8">
        <v>-655</v>
      </c>
      <c r="K108" s="9">
        <v>94</v>
      </c>
      <c r="L108" s="10">
        <f>'22-08'!$K108+('22-08'!$J108/90)</f>
        <v>86.722222222222229</v>
      </c>
      <c r="M108" s="3"/>
      <c r="N108" s="45" t="s">
        <v>118</v>
      </c>
      <c r="O108" s="9"/>
      <c r="P108" s="84">
        <v>3751</v>
      </c>
      <c r="Q108" s="9"/>
      <c r="R108" s="9"/>
      <c r="S108" s="85">
        <v>4890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</v>
      </c>
      <c r="K109" s="9">
        <v>1</v>
      </c>
      <c r="L109" s="10">
        <f>'22-08'!$K109+('22-08'!$J109/90)</f>
        <v>0.66666666666666674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250</v>
      </c>
      <c r="K110" s="9"/>
      <c r="L110" s="10">
        <f>'22-08'!$K110+('22-08'!$J110/90)</f>
        <v>2.7777777777777777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270</v>
      </c>
      <c r="K111" s="9">
        <v>40</v>
      </c>
      <c r="L111" s="10">
        <f>'22-08'!$K111+('22-08'!$J111/90)</f>
        <v>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-600</v>
      </c>
      <c r="K112" s="9">
        <v>10</v>
      </c>
      <c r="L112" s="10">
        <f>'22-08'!$K112+('22-08'!$J112/90)</f>
        <v>3.333333333333333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2251</v>
      </c>
      <c r="J113" s="8"/>
      <c r="K113" s="9">
        <v>250</v>
      </c>
      <c r="L113" s="10">
        <f>'22-08'!$K113+('22-08'!$J113/90)</f>
        <v>250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-720</v>
      </c>
      <c r="K114" s="9">
        <v>480</v>
      </c>
      <c r="L114" s="10">
        <f>'22-08'!$K114+('22-08'!$J114/90)</f>
        <v>472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</v>
      </c>
      <c r="L115" s="10">
        <f>'22-08'!$K115+('22-08'!$J115/90)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>
        <v>25</v>
      </c>
      <c r="L116" s="10">
        <f>'22-08'!$K116+('22-08'!$J116/90)</f>
        <v>25.666666666666668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60</v>
      </c>
      <c r="L117" s="10">
        <f>'22-08'!$K117+('22-08'!$J117/90)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'22-08'!$K118+('22-08'!$J118/90)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>
        <v>40</v>
      </c>
      <c r="L119" s="10">
        <f>'22-08'!$K119+('22-08'!$J119/90)</f>
        <v>36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1100</v>
      </c>
      <c r="K120" s="9"/>
      <c r="L120" s="10">
        <f>'22-08'!$K120+('22-08'!$J120/90)</f>
        <v>12.222222222222221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90</v>
      </c>
      <c r="L121" s="10">
        <f>'22-08'!$K121+('22-08'!$J121/90)</f>
        <v>87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/>
      <c r="K122" s="9"/>
      <c r="L122" s="10">
        <f>'22-08'!$K122+('22-08'!$J122/90)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470</v>
      </c>
      <c r="K123" s="9">
        <v>20</v>
      </c>
      <c r="L123" s="10">
        <f>'22-08'!$K123+('22-08'!$J123/90)</f>
        <v>25.222222222222221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150</v>
      </c>
      <c r="K124" s="9"/>
      <c r="L124" s="10">
        <f>'22-08'!$K124+('22-08'!$J124/90)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</v>
      </c>
      <c r="K125" s="9">
        <v>13</v>
      </c>
      <c r="L125" s="10">
        <f>'22-08'!$K125+('22-08'!$J125/90)</f>
        <v>12.777777777777779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-130</v>
      </c>
      <c r="K126" s="9">
        <v>15</v>
      </c>
      <c r="L126" s="10">
        <f>'22-08'!$K126+('22-08'!$J126/90)</f>
        <v>13.555555555555555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30</v>
      </c>
      <c r="L127" s="10">
        <f>'22-08'!$K127+('22-08'!$J127/90)</f>
        <v>30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-30</v>
      </c>
      <c r="L128" s="10">
        <f>'22-08'!$K128+('22-08'!$J128/90)</f>
        <v>-30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620</v>
      </c>
      <c r="K129" s="9"/>
      <c r="L129" s="10">
        <f>'22-08'!$K129+('22-08'!$J129/90)</f>
        <v>6.8888888888888893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280</v>
      </c>
      <c r="L130" s="10">
        <f>'22-08'!$K130+('22-08'!$J130/90)</f>
        <v>280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95</v>
      </c>
      <c r="J131" s="8"/>
      <c r="K131" s="9">
        <v>-280</v>
      </c>
      <c r="L131" s="10">
        <f>'22-08'!$K131+('22-08'!$J131/90)</f>
        <v>-280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-20</v>
      </c>
      <c r="L132" s="10">
        <f>'22-08'!$K132+('22-08'!$J132/90)</f>
        <v>-20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608</v>
      </c>
      <c r="J133" s="8">
        <v>500</v>
      </c>
      <c r="K133" s="9">
        <v>100</v>
      </c>
      <c r="L133" s="10">
        <f>'22-08'!$K133+('22-08'!$J133/90)</f>
        <v>105.55555555555556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33</v>
      </c>
      <c r="L134" s="10">
        <f>'22-08'!$K134+('22-08'!$J134/90)</f>
        <v>33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45</v>
      </c>
      <c r="K135" s="9"/>
      <c r="L135" s="10">
        <f>'22-08'!$K135+('22-08'!$J135/90)</f>
        <v>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'22-08'!$K136+('22-08'!$J136/90)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750</v>
      </c>
      <c r="K137" s="9"/>
      <c r="L137" s="10">
        <f>'22-08'!$K137+('22-08'!$J137/90)</f>
        <v>8.3333333333333339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'22-08'!$K138+('22-08'!$J138/90)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-360</v>
      </c>
      <c r="K139" s="9">
        <v>60</v>
      </c>
      <c r="L139" s="10">
        <f>'22-08'!$K139+('22-08'!$J139/90)</f>
        <v>56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'22-08'!$K140+('22-08'!$J140/90)</f>
        <v>1.1111111111111112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630</v>
      </c>
      <c r="K141" s="9"/>
      <c r="L141" s="10">
        <f>'22-08'!$K141+('22-08'!$J141/90)</f>
        <v>7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>
        <v>50</v>
      </c>
      <c r="K142" s="9"/>
      <c r="L142" s="10">
        <f>'22-08'!$K142+('22-08'!$J142/90)</f>
        <v>0.55555555555555558</v>
      </c>
      <c r="M142" s="3"/>
      <c r="N142" s="45" t="s">
        <v>118</v>
      </c>
      <c r="O142" s="9"/>
      <c r="P142" s="84">
        <v>4973</v>
      </c>
      <c r="Q142" s="9"/>
      <c r="R142" s="9"/>
      <c r="S142" s="85">
        <v>8465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'22-08'!$K143+('22-08'!$J143/90)</f>
        <v>0</v>
      </c>
      <c r="M143" s="3"/>
      <c r="N143" s="45" t="s">
        <v>399</v>
      </c>
      <c r="O143" s="9"/>
      <c r="P143" s="84"/>
      <c r="Q143" s="9"/>
      <c r="R143" s="9"/>
      <c r="S143" s="85">
        <v>4500</v>
      </c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165</v>
      </c>
      <c r="J144" s="8">
        <v>-4500</v>
      </c>
      <c r="K144" s="9">
        <v>-750</v>
      </c>
      <c r="L144" s="10">
        <f>'22-08'!$K144+('22-08'!$J144/90)</f>
        <v>-800</v>
      </c>
      <c r="M144" s="3"/>
      <c r="N144" s="45" t="s">
        <v>605</v>
      </c>
      <c r="O144" s="9"/>
      <c r="P144" s="84">
        <v>80</v>
      </c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2552</v>
      </c>
      <c r="J145" s="8"/>
      <c r="K145" s="9">
        <v>-12</v>
      </c>
      <c r="L145" s="10">
        <f>'22-08'!$K145+('22-08'!$J145/90)</f>
        <v>-12</v>
      </c>
      <c r="M145" s="3"/>
      <c r="N145" s="45" t="s">
        <v>2550</v>
      </c>
      <c r="O145" s="9"/>
      <c r="P145" s="84">
        <v>80</v>
      </c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240</v>
      </c>
      <c r="K146" s="9"/>
      <c r="L146" s="10">
        <f>'22-08'!$K146+('22-08'!$J146/90)</f>
        <v>2.6666666666666665</v>
      </c>
      <c r="M146" s="3"/>
      <c r="N146" s="45" t="s">
        <v>833</v>
      </c>
      <c r="O146" s="9"/>
      <c r="P146" s="84">
        <v>90</v>
      </c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70</v>
      </c>
      <c r="L147" s="10">
        <f>'22-08'!$K147+('22-08'!$J147/90)</f>
        <v>70</v>
      </c>
      <c r="M147" s="3"/>
      <c r="N147" s="45" t="s">
        <v>1110</v>
      </c>
      <c r="O147" s="9"/>
      <c r="P147" s="84">
        <v>150</v>
      </c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270</v>
      </c>
      <c r="K148" s="9"/>
      <c r="L148" s="10">
        <f>'22-08'!$K148+('22-08'!$J148/90)</f>
        <v>3</v>
      </c>
      <c r="M148" s="3"/>
      <c r="N148" s="45" t="s">
        <v>2376</v>
      </c>
      <c r="O148" s="9"/>
      <c r="P148" s="84">
        <v>150</v>
      </c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57</v>
      </c>
      <c r="J149" s="8">
        <v>2000</v>
      </c>
      <c r="K149" s="9"/>
      <c r="L149" s="10">
        <f>'22-08'!$K149+('22-08'!$J149/90)</f>
        <v>22.222222222222221</v>
      </c>
      <c r="M149" s="3"/>
      <c r="N149" s="45" t="s">
        <v>2551</v>
      </c>
      <c r="O149" s="9"/>
      <c r="P149" s="84">
        <v>100</v>
      </c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28</v>
      </c>
      <c r="I150" s="2" t="s">
        <v>437</v>
      </c>
      <c r="J150" s="8">
        <v>-2000</v>
      </c>
      <c r="K150" s="9"/>
      <c r="L150" s="10">
        <f>'22-08'!$K150+('22-08'!$J150/90)</f>
        <v>-22.222222222222221</v>
      </c>
      <c r="M150" s="3"/>
      <c r="N150" s="45" t="s">
        <v>953</v>
      </c>
      <c r="O150" s="9"/>
      <c r="P150" s="84">
        <v>100</v>
      </c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'22-08'!$K151+('22-08'!$J151/90)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'22-08'!$K152+('22-08'!$J152/90)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'22-08'!$K153+('22-08'!$J153/90)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4175F202-CF39-4220-8B40-6EBCAA4C0EC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5C9CE-CC0D-44E5-8D30-641843854053}">
  <sheetPr codeName="Sheet126">
    <pageSetUpPr fitToPage="1"/>
  </sheetPr>
  <dimension ref="A1:Z151"/>
  <sheetViews>
    <sheetView rightToLeft="1" topLeftCell="A64" workbookViewId="0">
      <selection activeCell="L76" sqref="L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650</v>
      </c>
      <c r="K1" s="3">
        <f t="shared" si="0"/>
        <v>225</v>
      </c>
      <c r="L1" s="3">
        <f t="shared" si="0"/>
        <v>232.2222222222222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-400</v>
      </c>
      <c r="K4" s="9">
        <v>10</v>
      </c>
      <c r="L4" s="10">
        <f t="shared" si="1"/>
        <v>5.5555555555555554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2554</v>
      </c>
      <c r="J5" s="8">
        <v>-180</v>
      </c>
      <c r="K5" s="9">
        <v>5</v>
      </c>
      <c r="L5" s="10">
        <f t="shared" si="1"/>
        <v>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2555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2556</v>
      </c>
      <c r="J7" s="8">
        <v>140</v>
      </c>
      <c r="K7" s="9">
        <v>10</v>
      </c>
      <c r="L7" s="10">
        <f t="shared" si="1"/>
        <v>11.555555555555555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73</v>
      </c>
      <c r="J9" s="8">
        <v>315</v>
      </c>
      <c r="K9" s="9"/>
      <c r="L9" s="10">
        <f t="shared" si="1"/>
        <v>3.5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1044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145</v>
      </c>
      <c r="K12" s="9"/>
      <c r="L12" s="10">
        <f t="shared" si="1"/>
        <v>1.6111111111111112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SUM('24-08'!$J$22:$J$151)</f>
        <v>900</v>
      </c>
      <c r="K20" s="3">
        <f>SUM('24-08'!$K$22:$K$151)</f>
        <v>-4027</v>
      </c>
      <c r="L20" s="3">
        <f>SUM('24-08'!$L$22:$L$151)</f>
        <v>-4017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'24-08'!$K22+('24-08'!$J22/90)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37</v>
      </c>
      <c r="S22" s="16">
        <f t="shared" ref="S22:S26" si="5">Q22*R22</f>
        <v>185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1666</v>
      </c>
      <c r="J23" s="8"/>
      <c r="K23" s="91">
        <v>1000</v>
      </c>
      <c r="L23" s="10">
        <f>'24-08'!$K23+('24-08'!$J23/90)</f>
        <v>1000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36</v>
      </c>
      <c r="S23" s="16">
        <f t="shared" si="5"/>
        <v>360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>
        <v>10</v>
      </c>
      <c r="F24" s="16">
        <f t="shared" si="3"/>
        <v>200</v>
      </c>
      <c r="G24" s="7"/>
      <c r="H24" s="7" t="s">
        <v>40</v>
      </c>
      <c r="I24" s="2" t="s">
        <v>95</v>
      </c>
      <c r="J24" s="8"/>
      <c r="K24" s="91">
        <v>-1000</v>
      </c>
      <c r="L24" s="10">
        <f>'24-08'!$K24+('24-08'!$J24/90)</f>
        <v>-1000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</v>
      </c>
      <c r="J25" s="8">
        <v>150</v>
      </c>
      <c r="K25" s="9"/>
      <c r="L25" s="10">
        <f>'24-08'!$K25+('24-08'!$J25/90)</f>
        <v>1.6666666666666667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-270</v>
      </c>
      <c r="K26" s="9">
        <v>120</v>
      </c>
      <c r="L26" s="10">
        <f>'24-08'!$K26+('24-08'!$J26/90)</f>
        <v>117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42</v>
      </c>
      <c r="C27" s="14">
        <f t="shared" si="2"/>
        <v>4200</v>
      </c>
      <c r="D27" s="12" t="s">
        <v>11</v>
      </c>
      <c r="E27" s="12"/>
      <c r="F27" s="17">
        <f>SUM(F22:F26)</f>
        <v>5125</v>
      </c>
      <c r="G27" s="7"/>
      <c r="H27" s="7" t="s">
        <v>6</v>
      </c>
      <c r="I27" s="40" t="s">
        <v>95</v>
      </c>
      <c r="J27" s="8"/>
      <c r="K27" s="91">
        <v>24</v>
      </c>
      <c r="L27" s="10">
        <f>'24-08'!$K27+('24-08'!$J27/90)</f>
        <v>24</v>
      </c>
      <c r="M27" s="3"/>
      <c r="N27" s="13">
        <v>100</v>
      </c>
      <c r="O27" s="1">
        <v>57</v>
      </c>
      <c r="P27" s="14">
        <f t="shared" si="4"/>
        <v>5700</v>
      </c>
      <c r="Q27" s="12" t="s">
        <v>11</v>
      </c>
      <c r="R27" s="12"/>
      <c r="S27" s="17">
        <f>SUM(S22:S26)</f>
        <v>5625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4506</v>
      </c>
      <c r="D28" s="1"/>
      <c r="E28" s="1"/>
      <c r="F28" s="1"/>
      <c r="G28" s="1"/>
      <c r="H28" s="7" t="s">
        <v>40</v>
      </c>
      <c r="I28" s="40" t="s">
        <v>95</v>
      </c>
      <c r="J28" s="8"/>
      <c r="K28" s="91">
        <v>-24</v>
      </c>
      <c r="L28" s="10">
        <f>'24-08'!$K28+('24-08'!$J28/90)</f>
        <v>-24</v>
      </c>
      <c r="M28" s="3"/>
      <c r="N28" s="12" t="s">
        <v>11</v>
      </c>
      <c r="O28" s="12"/>
      <c r="P28" s="6">
        <f>SUM(P22:P27)</f>
        <v>6000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3500</v>
      </c>
      <c r="G29" s="1"/>
      <c r="H29" s="7" t="s">
        <v>6</v>
      </c>
      <c r="I29" s="2"/>
      <c r="J29" s="8">
        <v>30</v>
      </c>
      <c r="K29" s="9">
        <v>5</v>
      </c>
      <c r="L29" s="10">
        <f>'24-08'!$K29+('24-08'!$J29/90)</f>
        <v>5.333333333333333</v>
      </c>
      <c r="M29" s="3"/>
      <c r="N29" s="1"/>
      <c r="O29" s="1"/>
      <c r="P29" s="18"/>
      <c r="Q29" s="159" t="s">
        <v>21</v>
      </c>
      <c r="R29" s="160"/>
      <c r="S29" s="17">
        <f>SUM('24-08'!$J$22:$J$151)</f>
        <v>900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2901</v>
      </c>
      <c r="D30" s="1"/>
      <c r="E30" s="1"/>
      <c r="F30" s="8"/>
      <c r="G30" s="1"/>
      <c r="H30" s="7" t="s">
        <v>6</v>
      </c>
      <c r="I30" s="2"/>
      <c r="J30" s="8">
        <v>-70</v>
      </c>
      <c r="K30" s="9">
        <v>20</v>
      </c>
      <c r="L30" s="10">
        <f>'24-08'!$K30+('24-08'!$J30/90)</f>
        <v>19.222222222222221</v>
      </c>
      <c r="M30" s="3"/>
      <c r="N30" s="159" t="s">
        <v>23</v>
      </c>
      <c r="O30" s="160"/>
      <c r="P30" s="6">
        <f>SUM('24-08'!$K$22:$K$151)</f>
        <v>-4027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'24-08'!$K31+('24-08'!$J31/90)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150</v>
      </c>
      <c r="J32" s="8">
        <v>-270</v>
      </c>
      <c r="K32" s="9">
        <v>230</v>
      </c>
      <c r="L32" s="10">
        <f>'24-08'!$K32+('24-08'!$J32/90)</f>
        <v>227</v>
      </c>
      <c r="M32" s="3"/>
      <c r="N32" s="12" t="s">
        <v>25</v>
      </c>
      <c r="O32" s="12"/>
      <c r="P32" s="6">
        <f>P28-P30-C28</f>
        <v>5521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153</v>
      </c>
      <c r="J33" s="8"/>
      <c r="K33" s="9">
        <v>100</v>
      </c>
      <c r="L33" s="10">
        <f>'24-08'!$K33+('24-08'!$J33/90)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2" t="s">
        <v>75</v>
      </c>
      <c r="J34" s="8"/>
      <c r="K34" s="91">
        <v>38</v>
      </c>
      <c r="L34" s="10">
        <f>'24-08'!$K34+('24-08'!$J34/90)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</v>
      </c>
      <c r="J35" s="8"/>
      <c r="K35" s="91">
        <v>-38</v>
      </c>
      <c r="L35" s="10">
        <f>'24-08'!$K35+('24-08'!$J35/90)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220</v>
      </c>
      <c r="K36" s="9"/>
      <c r="L36" s="10">
        <f>'24-08'!$K36+('24-08'!$J36/90)</f>
        <v>2.4444444444444446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95</v>
      </c>
      <c r="J37" s="8"/>
      <c r="K37" s="91">
        <v>162</v>
      </c>
      <c r="L37" s="10">
        <f>'24-08'!$K37+('24-08'!$J37/90)</f>
        <v>162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1">
        <v>-162</v>
      </c>
      <c r="L38" s="10">
        <f>'24-08'!$K38+('24-08'!$J38/90)</f>
        <v>-162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2557</v>
      </c>
      <c r="J39" s="8"/>
      <c r="K39" s="91">
        <v>70</v>
      </c>
      <c r="L39" s="10">
        <f>'24-08'!$K39+('24-08'!$J39/90)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1">
        <v>-70</v>
      </c>
      <c r="L40" s="10">
        <f>'24-08'!$K40+('24-08'!$J40/90)</f>
        <v>-70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900</v>
      </c>
      <c r="K41" s="9"/>
      <c r="L41" s="10">
        <f>'24-08'!$K41+('24-08'!$J41/90)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1298</v>
      </c>
      <c r="J42" s="8">
        <v>-180</v>
      </c>
      <c r="K42" s="9">
        <v>10</v>
      </c>
      <c r="L42" s="10">
        <f>'24-08'!$K42+('24-08'!$J42/90)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/>
      <c r="K43" s="91">
        <v>20</v>
      </c>
      <c r="L43" s="10">
        <f>'24-08'!$K43+('24-08'!$J43/90)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1">
        <v>-20</v>
      </c>
      <c r="L44" s="10">
        <f>'24-08'!$K44+('24-08'!$J44/90)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648</v>
      </c>
      <c r="J45" s="8">
        <v>-2000</v>
      </c>
      <c r="K45" s="9"/>
      <c r="L45" s="10">
        <f>'24-08'!$K45+('24-08'!$J45/90)</f>
        <v>-22.222222222222221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1">
        <v>5.5</v>
      </c>
      <c r="L46" s="10">
        <f>'24-08'!$K46+('24-08'!$J46/90)</f>
        <v>5.5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>
        <v>-40</v>
      </c>
      <c r="K47" s="91">
        <v>-5.5</v>
      </c>
      <c r="L47" s="10">
        <f>'24-08'!$K47+('24-08'!$J47/90)</f>
        <v>-5.9444444444444446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85</v>
      </c>
      <c r="J48" s="8">
        <v>900</v>
      </c>
      <c r="K48" s="9">
        <v>-10</v>
      </c>
      <c r="L48" s="10">
        <f>'24-08'!$K48+('24-08'!$J48/90)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299</v>
      </c>
      <c r="J49" s="8">
        <v>-180</v>
      </c>
      <c r="K49" s="9">
        <v>140</v>
      </c>
      <c r="L49" s="10">
        <f>'24-08'!$K49+('24-08'!$J49/90)</f>
        <v>138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2558</v>
      </c>
      <c r="J50" s="8"/>
      <c r="K50" s="9">
        <v>-10</v>
      </c>
      <c r="L50" s="10">
        <f>'24-08'!$K50+('24-08'!$J50/90)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-300</v>
      </c>
      <c r="K51" s="9">
        <v>10</v>
      </c>
      <c r="L51" s="10">
        <f>'24-08'!$K51+('24-08'!$J51/90)</f>
        <v>6.6666666666666661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'24-08'!$K52+('24-08'!$J52/90)</f>
        <v>10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</v>
      </c>
      <c r="J53" s="8"/>
      <c r="K53" s="91">
        <v>67</v>
      </c>
      <c r="L53" s="10">
        <f>'24-08'!$K53+('24-08'!$J53/90)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1">
        <v>-67</v>
      </c>
      <c r="L54" s="10">
        <f>'24-08'!$K54+('24-08'!$J54/90)</f>
        <v>-67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'24-08'!$K55+('24-08'!$J55/90)</f>
        <v>5.5555555555555554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2559</v>
      </c>
      <c r="J56" s="8"/>
      <c r="K56" s="9">
        <v>50</v>
      </c>
      <c r="L56" s="10">
        <f>'24-08'!$K56+('24-08'!$J56/90)</f>
        <v>50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'24-08'!$K57+('24-08'!$J57/90)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2560</v>
      </c>
      <c r="J58" s="8"/>
      <c r="K58" s="91">
        <v>120</v>
      </c>
      <c r="L58" s="10">
        <f>'24-08'!$K58+('24-08'!$J58/90)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1">
        <v>-120</v>
      </c>
      <c r="L59" s="10">
        <f>'24-08'!$K59+('24-08'!$J59/90)</f>
        <v>-120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70</v>
      </c>
      <c r="L60" s="10">
        <f>'24-08'!$K60+('24-08'!$J60/90)</f>
        <v>68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-600</v>
      </c>
      <c r="K61" s="9">
        <v>10</v>
      </c>
      <c r="L61" s="10">
        <f>'24-08'!$K61+('24-08'!$J61/90)</f>
        <v>3.333333333333333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140</v>
      </c>
      <c r="K62" s="9"/>
      <c r="L62" s="10">
        <f>'24-08'!$K62+('24-08'!$J62/90)</f>
        <v>1.5555555555555556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800</v>
      </c>
      <c r="K63" s="9"/>
      <c r="L63" s="10">
        <f>'24-08'!$K63+('24-08'!$J63/90)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'24-08'!$K64+('24-08'!$J64/90)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85</v>
      </c>
      <c r="L65" s="37">
        <f>'24-08'!$K65+('24-08'!$J65/90)</f>
        <v>85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75</v>
      </c>
      <c r="L66" s="37">
        <f>'24-08'!$K66+('24-08'!$J66/90)</f>
        <v>75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2561</v>
      </c>
      <c r="J67" s="35"/>
      <c r="K67" s="36">
        <v>20</v>
      </c>
      <c r="L67" s="37">
        <f>'24-08'!$K67+('24-08'!$J67/90)</f>
        <v>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20</v>
      </c>
      <c r="L68" s="37">
        <f>'24-08'!$K68+('24-08'!$J68/90)</f>
        <v>14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'24-08'!$K69+('24-08'!$J69/90)</f>
        <v>16.666666666666668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4" t="s">
        <v>1448</v>
      </c>
      <c r="J70" s="35"/>
      <c r="K70" s="92">
        <v>687</v>
      </c>
      <c r="L70" s="37">
        <f>'24-08'!$K70+('24-08'!$J70/90)</f>
        <v>687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1">
        <v>-687</v>
      </c>
      <c r="L71" s="10">
        <f>'24-08'!$K71+('24-08'!$J71/90)</f>
        <v>-687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</v>
      </c>
      <c r="L72" s="10">
        <f>'24-08'!$K72+('24-08'!$J72/90)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2162</v>
      </c>
      <c r="J73" s="8"/>
      <c r="K73" s="9">
        <v>100</v>
      </c>
      <c r="L73" s="10">
        <f>'24-08'!$K73+('24-08'!$J73/90)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-90</v>
      </c>
      <c r="K74" s="9">
        <v>20</v>
      </c>
      <c r="L74" s="10">
        <f>'24-08'!$K74+('24-08'!$J74/90)</f>
        <v>19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'24-08'!$K75+('24-08'!$J75/90)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43</v>
      </c>
      <c r="J76" s="8"/>
      <c r="K76" s="9">
        <v>-20</v>
      </c>
      <c r="L76" s="10">
        <f>'24-08'!$K76+('24-08'!$J76/90)</f>
        <v>-20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140</v>
      </c>
      <c r="K77" s="9"/>
      <c r="L77" s="10">
        <f>'24-08'!$K77+('24-08'!$J77/90)</f>
        <v>1.5555555555555556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'24-08'!$K78+('24-08'!$J78/90)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'24-08'!$K79+('24-08'!$J79/90)</f>
        <v>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-90</v>
      </c>
      <c r="K80" s="9">
        <v>10</v>
      </c>
      <c r="L80" s="10">
        <f>'24-08'!$K80+('24-08'!$J80/90)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1987</v>
      </c>
      <c r="J81" s="8"/>
      <c r="K81" s="9">
        <v>-600</v>
      </c>
      <c r="L81" s="10">
        <f>'24-08'!$K81+('24-08'!$J81/90)</f>
        <v>-600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'24-08'!$K82+('24-08'!$J82/90)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9</v>
      </c>
      <c r="L83" s="10">
        <f>'24-08'!$K83+('24-08'!$J83/90)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-620</v>
      </c>
      <c r="K84" s="9">
        <v>10</v>
      </c>
      <c r="L84" s="10">
        <f>'24-08'!$K84+('24-08'!$J84/90)</f>
        <v>3.1111111111111107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39</v>
      </c>
      <c r="J85" s="8">
        <v>300</v>
      </c>
      <c r="K85" s="9">
        <v>5</v>
      </c>
      <c r="L85" s="10">
        <f>'24-08'!$K85+('24-08'!$J85/90)</f>
        <v>8.3333333333333339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'24-08'!$K86+('24-08'!$J86/90)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</v>
      </c>
      <c r="L87" s="10">
        <f>'24-08'!$K87+('24-08'!$J87/90)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'24-08'!$K88+('24-08'!$J88/90)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90</v>
      </c>
      <c r="K89" s="9">
        <v>10</v>
      </c>
      <c r="L89" s="10">
        <f>'24-08'!$K89+('24-08'!$J89/90)</f>
        <v>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'24-08'!$K90+('24-08'!$J90/90)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1374</v>
      </c>
      <c r="J91" s="8"/>
      <c r="K91" s="91">
        <v>600</v>
      </c>
      <c r="L91" s="10">
        <f>'24-08'!$K91+('24-08'!$J91/90)</f>
        <v>600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1">
        <v>-600</v>
      </c>
      <c r="L92" s="10">
        <f>'24-08'!$K92+('24-08'!$J92/90)</f>
        <v>-600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95</v>
      </c>
      <c r="J93" s="8"/>
      <c r="K93" s="91">
        <v>100</v>
      </c>
      <c r="L93" s="10">
        <f>'24-08'!$K93+('24-08'!$J93/90)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1">
        <v>-100</v>
      </c>
      <c r="L94" s="10">
        <f>'24-08'!$K94+('24-08'!$J94/90)</f>
        <v>-100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'24-08'!$K95+('24-08'!$J95/90)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357</v>
      </c>
      <c r="L96" s="10">
        <f>'24-08'!$K96+('24-08'!$J96/90)</f>
        <v>357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540</v>
      </c>
      <c r="K97" s="9"/>
      <c r="L97" s="10">
        <f>'24-08'!$K97+('24-08'!$J97/90)</f>
        <v>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78</v>
      </c>
      <c r="J98" s="8"/>
      <c r="K98" s="9">
        <v>175</v>
      </c>
      <c r="L98" s="10">
        <f>'24-08'!$K98+('24-08'!$J98/90)</f>
        <v>175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'24-08'!$K99+('24-08'!$J99/90)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27</v>
      </c>
      <c r="L100" s="10">
        <f>'24-08'!$K100+('24-08'!$J100/90)</f>
        <v>27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12</v>
      </c>
      <c r="L101" s="10">
        <f>'24-08'!$K101+('24-08'!$J101/90)</f>
        <v>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250</v>
      </c>
      <c r="K102" s="9">
        <v>-165</v>
      </c>
      <c r="L102" s="10">
        <f>'24-08'!$K102+('24-08'!$J102/90)</f>
        <v>-162.22222222222223</v>
      </c>
      <c r="M102" s="3"/>
      <c r="N102" s="45" t="s">
        <v>118</v>
      </c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65</v>
      </c>
      <c r="L103" s="10">
        <f>'24-08'!$K103+('24-08'!$J103/90)</f>
        <v>65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25</v>
      </c>
      <c r="L104" s="10">
        <f>'24-08'!$K104+('24-08'!$J104/90)</f>
        <v>25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90</v>
      </c>
      <c r="K105" s="9"/>
      <c r="L105" s="10">
        <f>'24-08'!$K105+('24-08'!$J105/90)</f>
        <v>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120</v>
      </c>
      <c r="K106" s="9"/>
      <c r="L106" s="10">
        <f>'24-08'!$K106+('24-08'!$J106/90)</f>
        <v>1.3333333333333333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/>
      <c r="L107" s="10">
        <f>'24-08'!$K107+('24-08'!$J107/90)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</v>
      </c>
      <c r="L108" s="10">
        <f>'24-08'!$K108+('24-08'!$J108/90)</f>
        <v>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28</v>
      </c>
      <c r="I109" s="2" t="s">
        <v>335</v>
      </c>
      <c r="J109" s="8">
        <v>-50</v>
      </c>
      <c r="K109" s="9"/>
      <c r="L109" s="10">
        <f>'24-08'!$K109+('24-08'!$J109/90)</f>
        <v>-0.55555555555555558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-50</v>
      </c>
      <c r="K110" s="9">
        <v>12</v>
      </c>
      <c r="L110" s="10">
        <f>'24-08'!$K110+('24-08'!$J110/90)</f>
        <v>11.444444444444445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</v>
      </c>
      <c r="J111" s="8"/>
      <c r="K111" s="9">
        <v>45</v>
      </c>
      <c r="L111" s="10">
        <f>'24-08'!$K111+('24-08'!$J111/90)</f>
        <v>45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 t="s">
        <v>95</v>
      </c>
      <c r="J112" s="8"/>
      <c r="K112" s="9">
        <v>-45</v>
      </c>
      <c r="L112" s="10">
        <f>'24-08'!$K112+('24-08'!$J112/90)</f>
        <v>-45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46</v>
      </c>
      <c r="L113" s="10">
        <f>'24-08'!$K113+('24-08'!$J113/90)</f>
        <v>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-450</v>
      </c>
      <c r="K114" s="9">
        <v>140</v>
      </c>
      <c r="L114" s="10">
        <f>'24-08'!$K114+('24-08'!$J114/90)</f>
        <v>135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170</v>
      </c>
      <c r="K115" s="9"/>
      <c r="L115" s="10">
        <f>'24-08'!$K115+('24-08'!$J115/90)</f>
        <v>1.8888888888888888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8</v>
      </c>
      <c r="L116" s="10">
        <f>'24-08'!$K116+('24-08'!$J116/90)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90</v>
      </c>
      <c r="K117" s="9"/>
      <c r="L117" s="10">
        <f>'24-08'!$K117+('24-08'!$J117/90)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'24-08'!$K118+('24-08'!$J118/90)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'24-08'!$K119+('24-08'!$J119/90)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2199</v>
      </c>
      <c r="J120" s="8">
        <v>-560</v>
      </c>
      <c r="K120" s="9"/>
      <c r="L120" s="10">
        <f>'24-08'!$K120+('24-08'!$J120/90)</f>
        <v>-6.2222222222222223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'24-08'!$K121+('24-08'!$J121/90)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-630</v>
      </c>
      <c r="K122" s="9"/>
      <c r="L122" s="10">
        <f>'24-08'!$K122+('24-08'!$J122/90)</f>
        <v>-7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</v>
      </c>
      <c r="L123" s="10">
        <f>'24-08'!$K123+('24-08'!$J123/90)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'24-08'!$K124+('24-08'!$J124/90)</f>
        <v>29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1</v>
      </c>
      <c r="L125" s="10">
        <f>'24-08'!$K125+('24-08'!$J125/90)</f>
        <v>2.1111111111111112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/>
      <c r="L126" s="10">
        <f>'24-08'!$K126+('24-08'!$J126/90)</f>
        <v>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-460</v>
      </c>
      <c r="K127" s="9">
        <v>10</v>
      </c>
      <c r="L127" s="10">
        <f>'24-08'!$K127+('24-08'!$J127/90)</f>
        <v>4.8888888888888893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-390</v>
      </c>
      <c r="K128" s="9">
        <v>5</v>
      </c>
      <c r="L128" s="10">
        <f>'24-08'!$K128+('24-08'!$J128/90)</f>
        <v>0.66666666666666696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/>
      <c r="L129" s="10">
        <f>'24-08'!$K129+('24-08'!$J129/90)</f>
        <v>2.2222222222222223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-6</v>
      </c>
      <c r="L130" s="10">
        <f>'24-08'!$K130+('24-08'!$J130/90)</f>
        <v>-6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-550</v>
      </c>
      <c r="K131" s="9">
        <v>10</v>
      </c>
      <c r="L131" s="10">
        <f>'24-08'!$K131+('24-08'!$J131/90)</f>
        <v>3.8888888888888893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713</v>
      </c>
      <c r="J132" s="8"/>
      <c r="K132" s="9">
        <v>507</v>
      </c>
      <c r="L132" s="10">
        <f>'24-08'!$K132+('24-08'!$J132/90)</f>
        <v>507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10</v>
      </c>
      <c r="L133" s="10">
        <f>'24-08'!$K133+('24-08'!$J133/90)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'24-08'!$K134+('24-08'!$J134/90)</f>
        <v>2.5555555555555554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-630</v>
      </c>
      <c r="K135" s="9">
        <v>30</v>
      </c>
      <c r="L135" s="10">
        <f>'24-08'!$K135+('24-08'!$J135/90)</f>
        <v>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'24-08'!$K136+('24-08'!$J136/90)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10</v>
      </c>
      <c r="L137" s="10">
        <f>'24-08'!$K137+('24-08'!$J137/90)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-600</v>
      </c>
      <c r="K138" s="9">
        <v>10</v>
      </c>
      <c r="L138" s="10">
        <f>'24-08'!$K138+('24-08'!$J138/90)</f>
        <v>3.333333333333333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-6000</v>
      </c>
      <c r="L139" s="10">
        <f>'24-08'!$K139+('24-08'!$J139/90)</f>
        <v>-6000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400</v>
      </c>
      <c r="K140" s="9"/>
      <c r="L140" s="10">
        <f>'24-08'!$K140+('24-08'!$J140/90)</f>
        <v>4.4444444444444446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350</v>
      </c>
      <c r="K141" s="9"/>
      <c r="L141" s="10">
        <f>'24-08'!$K141+('24-08'!$J141/90)</f>
        <v>3.8888888888888888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2100</v>
      </c>
      <c r="K142" s="9">
        <v>50</v>
      </c>
      <c r="L142" s="10">
        <f>'24-08'!$K142+('24-08'!$J142/90)</f>
        <v>73.333333333333329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250</v>
      </c>
      <c r="K143" s="9"/>
      <c r="L143" s="10">
        <f>'24-08'!$K143+('24-08'!$J143/90)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'24-08'!$K144+('24-08'!$J144/90)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'24-08'!$K145+('24-08'!$J145/90)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'24-08'!$K146+('24-08'!$J146/90)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'24-08'!$K147+('24-08'!$J147/90)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'24-08'!$K148+('24-08'!$J148/90)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'24-08'!$K149+('24-08'!$J149/90)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'24-08'!$K150+('24-08'!$J150/90)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'24-08'!$K151+('24-08'!$J151/90)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B3AF4530-D0B6-4CC5-975B-207E14AD6D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E2F1F-94EF-45E6-8C20-74AD8B2EF3C0}">
  <sheetPr codeName="Sheet127">
    <pageSetUpPr fitToPage="1"/>
  </sheetPr>
  <dimension ref="A1:Z135"/>
  <sheetViews>
    <sheetView rightToLeft="1" topLeftCell="A120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-245</v>
      </c>
      <c r="K1" s="3">
        <f t="shared" si="0"/>
        <v>425</v>
      </c>
      <c r="L1" s="3">
        <f t="shared" si="0"/>
        <v>422.27777777777777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9</v>
      </c>
      <c r="L3" s="10">
        <f t="shared" ref="L3:L18" si="1">K3+(J3/90)</f>
        <v>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275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20</v>
      </c>
      <c r="L5" s="10">
        <f t="shared" si="1"/>
        <v>16.666666666666668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</v>
      </c>
      <c r="K6" s="9">
        <v>20</v>
      </c>
      <c r="L6" s="10">
        <f t="shared" si="1"/>
        <v>19.888888888888889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2563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</v>
      </c>
      <c r="J9" s="8"/>
      <c r="K9" s="9">
        <v>80</v>
      </c>
      <c r="L9" s="10">
        <f t="shared" si="1"/>
        <v>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-80</v>
      </c>
      <c r="L10" s="10">
        <f t="shared" si="1"/>
        <v>-80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214</v>
      </c>
      <c r="J12" s="8"/>
      <c r="K12" s="9">
        <v>133</v>
      </c>
      <c r="L12" s="10">
        <f t="shared" si="1"/>
        <v>133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815</v>
      </c>
      <c r="K13" s="9"/>
      <c r="L13" s="10">
        <f t="shared" si="1"/>
        <v>9.0555555555555554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18</v>
      </c>
      <c r="L14" s="10">
        <f t="shared" si="1"/>
        <v>18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SUM('25-08'!$J$22:$J$135)</f>
        <v>3855</v>
      </c>
      <c r="K20" s="3">
        <f>SUM('25-08'!$K$22:$K$135)</f>
        <v>1712</v>
      </c>
      <c r="L20" s="3">
        <f>SUM('25-08'!$L$22:$L$135)</f>
        <v>1754.8333333333333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34</v>
      </c>
      <c r="C22" s="14">
        <f t="shared" ref="C22:C27" si="2">A22*B22</f>
        <v>34</v>
      </c>
      <c r="D22" s="15">
        <v>5</v>
      </c>
      <c r="E22" s="1">
        <v>42</v>
      </c>
      <c r="F22" s="16">
        <f t="shared" ref="F22:F26" si="3">D22*E22</f>
        <v>210</v>
      </c>
      <c r="G22" s="7"/>
      <c r="H22" s="7" t="s">
        <v>6</v>
      </c>
      <c r="I22" s="2" t="s">
        <v>953</v>
      </c>
      <c r="J22" s="8">
        <v>-900</v>
      </c>
      <c r="K22" s="9">
        <v>130</v>
      </c>
      <c r="L22" s="10">
        <f>'25-08'!$K22+('25-08'!$J22/90)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/>
      <c r="K23" s="9">
        <v>97</v>
      </c>
      <c r="L23" s="10">
        <f>'25-08'!$K23+('25-08'!$J23/90)</f>
        <v>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95</v>
      </c>
      <c r="J24" s="8"/>
      <c r="K24" s="9">
        <v>20</v>
      </c>
      <c r="L24" s="10">
        <f>'25-08'!$K24+('25-08'!$J24/90)</f>
        <v>20</v>
      </c>
      <c r="M24" s="3"/>
      <c r="N24" s="13">
        <v>10</v>
      </c>
      <c r="O24" s="1">
        <v>19</v>
      </c>
      <c r="P24" s="14">
        <f t="shared" si="4"/>
        <v>190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'25-08'!$K25+('25-08'!$J25/90)</f>
        <v>-20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129</v>
      </c>
      <c r="J26" s="8"/>
      <c r="K26" s="9">
        <v>320</v>
      </c>
      <c r="L26" s="10">
        <f>'25-08'!$K26+('25-08'!$J26/90)</f>
        <v>320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75</v>
      </c>
      <c r="S26" s="16">
        <f t="shared" si="5"/>
        <v>7500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5780</v>
      </c>
      <c r="G27" s="7"/>
      <c r="H27" s="7" t="s">
        <v>40</v>
      </c>
      <c r="I27" s="2" t="s">
        <v>95</v>
      </c>
      <c r="J27" s="8"/>
      <c r="K27" s="9">
        <v>-320</v>
      </c>
      <c r="L27" s="10">
        <f>'25-08'!$K27+('25-08'!$J27/90)</f>
        <v>-320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8935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2"/>
      <c r="J28" s="8"/>
      <c r="K28" s="9">
        <v>10</v>
      </c>
      <c r="L28" s="10">
        <f>'25-08'!$K28+('25-08'!$J28/90)</f>
        <v>10</v>
      </c>
      <c r="M28" s="3"/>
      <c r="N28" s="12" t="s">
        <v>11</v>
      </c>
      <c r="O28" s="12"/>
      <c r="P28" s="6">
        <f>SUM(P22:P27)</f>
        <v>2616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655</v>
      </c>
      <c r="G29" s="1"/>
      <c r="H29" s="7" t="s">
        <v>6</v>
      </c>
      <c r="I29" s="2"/>
      <c r="J29" s="8">
        <v>-450</v>
      </c>
      <c r="K29" s="9">
        <v>20</v>
      </c>
      <c r="L29" s="10">
        <f>'25-08'!$K29+('25-08'!$J29/90)</f>
        <v>15</v>
      </c>
      <c r="M29" s="3"/>
      <c r="N29" s="1"/>
      <c r="O29" s="1"/>
      <c r="P29" s="18"/>
      <c r="Q29" s="159" t="s">
        <v>21</v>
      </c>
      <c r="R29" s="160"/>
      <c r="S29" s="17">
        <f>SUM('25-08'!$J$22:$J$135)</f>
        <v>3855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-3602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'25-08'!$K30+('25-08'!$J30/90)</f>
        <v>2.7777777777777777</v>
      </c>
      <c r="M30" s="3"/>
      <c r="N30" s="159" t="s">
        <v>23</v>
      </c>
      <c r="O30" s="160"/>
      <c r="P30" s="6">
        <f>SUM('25-08'!$K$22:$K$135)</f>
        <v>1712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300</v>
      </c>
      <c r="K31" s="9"/>
      <c r="L31" s="10">
        <f>'25-08'!$K31+('25-08'!$J31/90)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95</v>
      </c>
      <c r="J32" s="8"/>
      <c r="K32" s="9">
        <v>69</v>
      </c>
      <c r="L32" s="10">
        <f>'25-08'!$K32+('25-08'!$J32/90)</f>
        <v>69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0" t="s">
        <v>95</v>
      </c>
      <c r="J33" s="8"/>
      <c r="K33" s="9">
        <v>-69</v>
      </c>
      <c r="L33" s="10">
        <f>'25-08'!$K33+('25-08'!$J33/90)</f>
        <v>-69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28</v>
      </c>
      <c r="I34" s="40" t="s">
        <v>605</v>
      </c>
      <c r="J34" s="8"/>
      <c r="K34" s="9">
        <v>-10</v>
      </c>
      <c r="L34" s="10">
        <f>'25-08'!$K34+('25-08'!$J34/90)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-765</v>
      </c>
      <c r="K35" s="9">
        <v>30</v>
      </c>
      <c r="L35" s="10">
        <f>'25-08'!$K35+('25-08'!$J35/90)</f>
        <v>21.5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'25-08'!$K36+('25-08'!$J36/90)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229</v>
      </c>
      <c r="J37" s="8"/>
      <c r="K37" s="9">
        <v>-9</v>
      </c>
      <c r="L37" s="10">
        <f>'25-08'!$K37+('25-08'!$J37/90)</f>
        <v>-9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100</v>
      </c>
      <c r="L38" s="10">
        <f>'25-08'!$K38+('25-08'!$J38/90)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/>
      <c r="K39" s="9">
        <v>-100</v>
      </c>
      <c r="L39" s="10">
        <f>'25-08'!$K39+('25-08'!$J39/90)</f>
        <v>-100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2564</v>
      </c>
      <c r="J40" s="8">
        <v>70</v>
      </c>
      <c r="K40" s="9">
        <v>10</v>
      </c>
      <c r="L40" s="10">
        <f>'25-08'!$K40+('25-08'!$J40/90)</f>
        <v>10.777777777777779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9</v>
      </c>
      <c r="L41" s="10">
        <f>'25-08'!$K41+('25-08'!$J41/90)</f>
        <v>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95</v>
      </c>
      <c r="J42" s="8"/>
      <c r="K42" s="9">
        <v>8</v>
      </c>
      <c r="L42" s="10">
        <f>'25-08'!$K42+('25-08'!$J42/90)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-8</v>
      </c>
      <c r="L43" s="10">
        <f>'25-08'!$K43+('25-08'!$J43/90)</f>
        <v>-8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28</v>
      </c>
      <c r="L44" s="10">
        <f>'25-08'!$K44+('25-08'!$J44/90)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-28</v>
      </c>
      <c r="L45" s="10">
        <f>'25-08'!$K45+('25-08'!$J45/90)</f>
        <v>-28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50</v>
      </c>
      <c r="L46" s="10">
        <f>'25-08'!$K46+('25-08'!$J46/90)</f>
        <v>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-50</v>
      </c>
      <c r="L47" s="10">
        <f>'25-08'!$K47+('25-08'!$J47/90)</f>
        <v>-50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70</v>
      </c>
      <c r="K48" s="9"/>
      <c r="L48" s="10">
        <f>'25-08'!$K48+('25-08'!$J48/90)</f>
        <v>0.77777777777777779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300</v>
      </c>
      <c r="K49" s="9"/>
      <c r="L49" s="10">
        <f>'25-08'!$K49+('25-08'!$J49/90)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</v>
      </c>
      <c r="L50" s="10">
        <f>'25-08'!$K50+('25-08'!$J50/90)</f>
        <v>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>
        <v>100</v>
      </c>
      <c r="K51" s="9">
        <v>-5</v>
      </c>
      <c r="L51" s="10">
        <f>'25-08'!$K51+('25-08'!$J51/90)</f>
        <v>-3.8888888888888888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560</v>
      </c>
      <c r="K52" s="9"/>
      <c r="L52" s="10">
        <f>'25-08'!$K52+('25-08'!$J52/90)</f>
        <v>6.2222222222222223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70</v>
      </c>
      <c r="L53" s="10">
        <f>'25-08'!$K53+('25-08'!$J53/90)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5</v>
      </c>
      <c r="L54" s="10">
        <f>'25-08'!$K54+('25-08'!$J54/90)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7</v>
      </c>
      <c r="L55" s="10">
        <f>'25-08'!$K55+('25-08'!$J55/90)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-30</v>
      </c>
      <c r="K56" s="9">
        <v>2</v>
      </c>
      <c r="L56" s="10">
        <f>'25-08'!$K56+('25-08'!$J56/90)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40" t="s">
        <v>2565</v>
      </c>
      <c r="J57" s="8"/>
      <c r="K57" s="9">
        <v>-100</v>
      </c>
      <c r="L57" s="10">
        <f>'25-08'!$K57+('25-08'!$J57/90)</f>
        <v>-100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'25-08'!$K58+('25-08'!$J58/90)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2029</v>
      </c>
      <c r="J59" s="8">
        <v>-450</v>
      </c>
      <c r="K59" s="9">
        <v>100</v>
      </c>
      <c r="L59" s="10">
        <f>'25-08'!$K59+('25-08'!$J59/90)</f>
        <v>95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-700</v>
      </c>
      <c r="K60" s="9">
        <v>10</v>
      </c>
      <c r="L60" s="10">
        <f>'25-08'!$K60+('25-08'!$J60/90)</f>
        <v>2.2222222222222223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130</v>
      </c>
      <c r="K61" s="9"/>
      <c r="L61" s="10">
        <f>'25-08'!$K61+('25-08'!$J61/90)</f>
        <v>1.4444444444444444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5</v>
      </c>
      <c r="L62" s="10">
        <f>'25-08'!$K62+('25-08'!$J62/90)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-5</v>
      </c>
      <c r="L63" s="10">
        <f>'25-08'!$K63+('25-08'!$J63/90)</f>
        <v>-5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62</v>
      </c>
      <c r="J64" s="8">
        <v>80</v>
      </c>
      <c r="K64" s="9"/>
      <c r="L64" s="10">
        <f>'25-08'!$K64+('25-08'!$J64/90)</f>
        <v>0.88888888888888884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2563</v>
      </c>
      <c r="J65" s="35"/>
      <c r="K65" s="36">
        <v>200</v>
      </c>
      <c r="L65" s="37">
        <f>'25-08'!$K65+('25-08'!$J65/90)</f>
        <v>200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70</v>
      </c>
      <c r="K66" s="39">
        <v>10</v>
      </c>
      <c r="L66" s="37">
        <f>'25-08'!$K66+('25-08'!$J66/90)</f>
        <v>10.777777777777779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1172</v>
      </c>
      <c r="J67" s="35"/>
      <c r="K67" s="36">
        <v>65</v>
      </c>
      <c r="L67" s="37">
        <f>'25-08'!$K67+('25-08'!$J67/90)</f>
        <v>65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450</v>
      </c>
      <c r="K68" s="39"/>
      <c r="L68" s="37">
        <f>'25-08'!$K68+('25-08'!$J68/90)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453</v>
      </c>
      <c r="J69" s="35"/>
      <c r="K69" s="36">
        <v>102</v>
      </c>
      <c r="L69" s="37">
        <f>'25-08'!$K69+('25-08'!$J69/90)</f>
        <v>102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76</v>
      </c>
      <c r="J70" s="35"/>
      <c r="K70" s="36">
        <v>2</v>
      </c>
      <c r="L70" s="37">
        <f>'25-08'!$K70+('25-08'!$J70/90)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76</v>
      </c>
      <c r="J71" s="8"/>
      <c r="K71" s="9">
        <v>8</v>
      </c>
      <c r="L71" s="10">
        <f>'25-08'!$K71+('25-08'!$J71/90)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153</v>
      </c>
      <c r="J72" s="8"/>
      <c r="K72" s="9">
        <v>13</v>
      </c>
      <c r="L72" s="10">
        <f>'25-08'!$K72+('25-08'!$J72/90)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'25-08'!$K73+('25-08'!$J73/90)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</v>
      </c>
      <c r="K74" s="9">
        <v>1</v>
      </c>
      <c r="L74" s="10">
        <f>'25-08'!$K74+('25-08'!$J74/90)</f>
        <v>1.4444444444444444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31</v>
      </c>
      <c r="L75" s="10">
        <f>'25-08'!$K75+('25-08'!$J75/90)</f>
        <v>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-50</v>
      </c>
      <c r="L76" s="10">
        <f>'25-08'!$K76+('25-08'!$J76/90)</f>
        <v>-50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20</v>
      </c>
      <c r="L77" s="10">
        <f>'25-08'!$K77+('25-08'!$J77/90)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'25-08'!$K78+('25-08'!$J78/90)</f>
        <v>3.3333333333333335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'25-08'!$K79+('25-08'!$J79/90)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'25-08'!$K80+('25-08'!$J80/90)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225</v>
      </c>
      <c r="K81" s="9"/>
      <c r="L81" s="10">
        <f>'25-08'!$K81+('25-08'!$J81/90)</f>
        <v>2.5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>
        <v>-15</v>
      </c>
      <c r="L82" s="10">
        <f>'25-08'!$K82+('25-08'!$J82/90)</f>
        <v>-14.444444444444445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8"/>
      <c r="K83" s="9">
        <v>15</v>
      </c>
      <c r="L83" s="10">
        <f>'25-08'!$K83+('25-08'!$J83/90)</f>
        <v>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8"/>
      <c r="K84" s="9">
        <v>-15</v>
      </c>
      <c r="L84" s="10">
        <f>'25-08'!$K84+('25-08'!$J84/90)</f>
        <v>-15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1796</v>
      </c>
      <c r="I85" s="40" t="s">
        <v>292</v>
      </c>
      <c r="J85" s="8"/>
      <c r="K85" s="9">
        <v>300</v>
      </c>
      <c r="L85" s="10">
        <f>'25-08'!$K85+('25-08'!$J85/90)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'25-08'!$K86+('25-08'!$J86/90)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8"/>
      <c r="K87" s="9">
        <v>67</v>
      </c>
      <c r="L87" s="10">
        <f>'25-08'!$K87+('25-08'!$J87/90)</f>
        <v>67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8"/>
      <c r="K88" s="9">
        <v>-67</v>
      </c>
      <c r="L88" s="10">
        <f>'25-08'!$K88+('25-08'!$J88/90)</f>
        <v>-67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275</v>
      </c>
      <c r="J89" s="8"/>
      <c r="K89" s="9">
        <v>125</v>
      </c>
      <c r="L89" s="10">
        <f>'25-08'!$K89+('25-08'!$J89/90)</f>
        <v>125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-125</v>
      </c>
      <c r="L90" s="10">
        <f>'25-08'!$K90+('25-08'!$J90/90)</f>
        <v>-125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'25-08'!$K91+('25-08'!$J91/90)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190</v>
      </c>
      <c r="L92" s="10">
        <f>'25-08'!$K92+('25-08'!$J92/90)</f>
        <v>190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-200</v>
      </c>
      <c r="K93" s="9">
        <v>5</v>
      </c>
      <c r="L93" s="10">
        <f>'25-08'!$K93+('25-08'!$J93/90)</f>
        <v>2.7777777777777777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'25-08'!$K94+('25-08'!$J94/90)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'25-08'!$K95+('25-08'!$J95/90)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</v>
      </c>
      <c r="K96" s="9">
        <v>1</v>
      </c>
      <c r="L96" s="10">
        <f>'25-08'!$K96+('25-08'!$J96/90)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>
        <v>35</v>
      </c>
      <c r="L97" s="10">
        <f>'25-08'!$K97+('25-08'!$J97/90)</f>
        <v>35.555555555555557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1225</v>
      </c>
      <c r="K98" s="9">
        <v>-10</v>
      </c>
      <c r="L98" s="10">
        <f>'25-08'!$K98+('25-08'!$J98/90)</f>
        <v>3.6111111111111107</v>
      </c>
      <c r="M98" s="3"/>
      <c r="N98" s="45" t="s">
        <v>118</v>
      </c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-580</v>
      </c>
      <c r="K99" s="9">
        <v>10</v>
      </c>
      <c r="L99" s="10">
        <f>'25-08'!$K99+('25-08'!$J99/90)</f>
        <v>3.5555555555555554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'25-08'!$K100+('25-08'!$J100/90)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'25-08'!$K101+('25-08'!$J101/90)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/>
      <c r="L102" s="10">
        <f>'25-08'!$K102+('25-08'!$J102/90)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'25-08'!$K103+('25-08'!$J103/90)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'25-08'!$K104+('25-08'!$J104/90)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61</v>
      </c>
      <c r="J105" s="8">
        <v>-450</v>
      </c>
      <c r="K105" s="9">
        <v>50</v>
      </c>
      <c r="L105" s="10">
        <f>'25-08'!$K105+('25-08'!$J105/90)</f>
        <v>45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'25-08'!$K106+('25-08'!$J106/90)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10</v>
      </c>
      <c r="L107" s="10">
        <f>'25-08'!$K107+('25-08'!$J107/90)</f>
        <v>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440</v>
      </c>
      <c r="J108" s="8"/>
      <c r="K108" s="9">
        <v>120</v>
      </c>
      <c r="L108" s="10">
        <f>'25-08'!$K108+('25-08'!$J108/90)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1374</v>
      </c>
      <c r="J109" s="8">
        <v>1000</v>
      </c>
      <c r="K109" s="9"/>
      <c r="L109" s="10">
        <f>'25-08'!$K109+('25-08'!$J109/90)</f>
        <v>11.111111111111111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'25-08'!$K110+('25-08'!$J110/90)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4</v>
      </c>
      <c r="L111" s="10">
        <f>'25-08'!$K111+('25-08'!$J111/90)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40" t="s">
        <v>1626</v>
      </c>
      <c r="J112" s="8"/>
      <c r="K112" s="9">
        <v>154</v>
      </c>
      <c r="L112" s="10">
        <f>'25-08'!$K112+('25-08'!$J112/90)</f>
        <v>154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437</v>
      </c>
      <c r="J113" s="8">
        <v>-300</v>
      </c>
      <c r="K113" s="9"/>
      <c r="L113" s="10">
        <f>'25-08'!$K113+('25-08'!$J113/90)</f>
        <v>-3.3333333333333335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-300</v>
      </c>
      <c r="K114" s="9">
        <v>10</v>
      </c>
      <c r="L114" s="10">
        <f>'25-08'!$K114+('25-08'!$J114/90)</f>
        <v>6.6666666666666661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48</v>
      </c>
      <c r="L115" s="10">
        <f>'25-08'!$K115+('25-08'!$J115/90)</f>
        <v>48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40</v>
      </c>
      <c r="L116" s="10">
        <f>'25-08'!$K116+('25-08'!$J116/90)</f>
        <v>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</v>
      </c>
      <c r="L117" s="10">
        <f>'25-08'!$K117+('25-08'!$J117/90)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1000</v>
      </c>
      <c r="K118" s="9"/>
      <c r="L118" s="10">
        <f>'25-08'!$K118+('25-08'!$J118/90)</f>
        <v>11.111111111111111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37</v>
      </c>
      <c r="L119" s="10">
        <f>'25-08'!$K119+('25-08'!$J119/90)</f>
        <v>37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'25-08'!$K120+('25-08'!$J120/90)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-50</v>
      </c>
      <c r="K121" s="9">
        <v>5</v>
      </c>
      <c r="L121" s="10">
        <f>'25-08'!$K121+('25-08'!$J121/90)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'25-08'!$K122+('25-08'!$J122/90)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</v>
      </c>
      <c r="K123" s="9">
        <v>2</v>
      </c>
      <c r="L123" s="10">
        <f>'25-08'!$K123+('25-08'!$J123/90)</f>
        <v>2.5555555555555554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5</v>
      </c>
      <c r="L124" s="10">
        <f>'25-08'!$K124+('25-08'!$J124/90)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4</v>
      </c>
      <c r="L125" s="10">
        <f>'25-08'!$K125+('25-08'!$J125/90)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'25-08'!$K126+('25-08'!$J126/90)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'25-08'!$K127+('25-08'!$J127/90)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30</v>
      </c>
      <c r="L128" s="10">
        <f>'25-08'!$K128+('25-08'!$J128/90)</f>
        <v>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214</v>
      </c>
      <c r="J129" s="8"/>
      <c r="K129" s="9">
        <v>144</v>
      </c>
      <c r="L129" s="10">
        <f>'25-08'!$K129+('25-08'!$J129/90)</f>
        <v>144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50</v>
      </c>
      <c r="K130" s="9">
        <v>20</v>
      </c>
      <c r="L130" s="10">
        <f>'25-08'!$K130+('25-08'!$J130/90)</f>
        <v>20.555555555555557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700</v>
      </c>
      <c r="K131" s="9"/>
      <c r="L131" s="10">
        <f>'25-08'!$K131+('25-08'!$J131/90)</f>
        <v>7.7777777777777777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57</v>
      </c>
      <c r="J132" s="8">
        <v>2200</v>
      </c>
      <c r="K132" s="9"/>
      <c r="L132" s="10">
        <f>'25-08'!$K132+('25-08'!$J132/90)</f>
        <v>24.444444444444443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>
        <v>-2200</v>
      </c>
      <c r="K133" s="9"/>
      <c r="L133" s="10">
        <f>'25-08'!$K133+('25-08'!$J133/90)</f>
        <v>-24.444444444444443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'25-08'!$K134+('25-08'!$J134/90)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'25-08'!$K135+('25-08'!$J135/90)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5" xr:uid="{438902A3-26EA-497D-85DD-3B329F0189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482D3-01E4-4B35-AD13-22BE5385A376}">
  <sheetPr codeName="Sheet128">
    <pageSetUpPr fitToPage="1"/>
  </sheetPr>
  <dimension ref="A1:Z132"/>
  <sheetViews>
    <sheetView rightToLeft="1" topLeftCell="A10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20</v>
      </c>
      <c r="L1" s="3">
        <f t="shared" si="0"/>
        <v>21.666666666666668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600</v>
      </c>
      <c r="K3" s="9"/>
      <c r="L3" s="10">
        <f t="shared" ref="L3:L18" si="1">K3+(J3/90)</f>
        <v>6.666666666666667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SUM('26-08'!$J$22:$J$132)</f>
        <v>-4970</v>
      </c>
      <c r="K20" s="3">
        <f>SUM('26-08'!$K$22:$K$132)</f>
        <v>-2297</v>
      </c>
      <c r="L20" s="3">
        <f>SUM('26-08'!$L$22:$L$132)</f>
        <v>-2352.2222222222222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26</v>
      </c>
      <c r="C22" s="14">
        <f t="shared" ref="C22:C27" si="2">A22*B22</f>
        <v>26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150</v>
      </c>
      <c r="K22" s="9">
        <v>10</v>
      </c>
      <c r="L22" s="10">
        <f>'26-08'!$K22+('26-08'!$J22/90)</f>
        <v>11.666666666666666</v>
      </c>
      <c r="M22" s="3"/>
      <c r="N22" s="13">
        <v>1</v>
      </c>
      <c r="O22" s="1">
        <v>18</v>
      </c>
      <c r="P22" s="14">
        <f t="shared" ref="P22:P27" si="4">N22*O22</f>
        <v>18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100</v>
      </c>
      <c r="K23" s="9"/>
      <c r="L23" s="10">
        <f>'26-08'!$K23+('26-08'!$J23/90)</f>
        <v>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>
        <v>135</v>
      </c>
      <c r="K24" s="9"/>
      <c r="L24" s="10">
        <f>'26-08'!$K24+('26-08'!$J24/90)</f>
        <v>1.5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87</v>
      </c>
      <c r="S24" s="16">
        <f t="shared" si="5"/>
        <v>1740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-540</v>
      </c>
      <c r="K25" s="9">
        <v>10</v>
      </c>
      <c r="L25" s="10">
        <f>'26-08'!$K25+('26-08'!$J25/90)</f>
        <v>4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17</v>
      </c>
      <c r="S25" s="16">
        <f t="shared" si="5"/>
        <v>850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84</v>
      </c>
      <c r="F26" s="16">
        <f t="shared" si="3"/>
        <v>8400</v>
      </c>
      <c r="G26" s="7"/>
      <c r="H26" s="7" t="s">
        <v>6</v>
      </c>
      <c r="I26" s="2"/>
      <c r="J26" s="8">
        <v>95</v>
      </c>
      <c r="K26" s="9"/>
      <c r="L26" s="10">
        <f>'26-08'!$K26+('26-08'!$J26/90)</f>
        <v>1.0555555555555556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23</v>
      </c>
      <c r="C27" s="14">
        <f t="shared" si="2"/>
        <v>2300</v>
      </c>
      <c r="D27" s="12" t="s">
        <v>11</v>
      </c>
      <c r="E27" s="12"/>
      <c r="F27" s="17">
        <f>SUM(F22:F26)</f>
        <v>9785</v>
      </c>
      <c r="G27" s="7"/>
      <c r="H27" s="7" t="s">
        <v>6</v>
      </c>
      <c r="I27" s="2"/>
      <c r="J27" s="8">
        <v>100</v>
      </c>
      <c r="K27" s="9"/>
      <c r="L27" s="10">
        <f>'26-08'!$K27+('26-08'!$J27/90)</f>
        <v>1.1111111111111112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5185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2636</v>
      </c>
      <c r="D28" s="1"/>
      <c r="E28" s="1"/>
      <c r="F28" s="1"/>
      <c r="G28" s="1"/>
      <c r="H28" s="7" t="s">
        <v>6</v>
      </c>
      <c r="I28" s="2"/>
      <c r="J28" s="8">
        <v>450</v>
      </c>
      <c r="K28" s="9">
        <v>100</v>
      </c>
      <c r="L28" s="10">
        <f>'26-08'!$K28+('26-08'!$J28/90)</f>
        <v>105</v>
      </c>
      <c r="M28" s="3"/>
      <c r="N28" s="12" t="s">
        <v>11</v>
      </c>
      <c r="O28" s="12"/>
      <c r="P28" s="6">
        <f>SUM(P22:P27)</f>
        <v>348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4005</v>
      </c>
      <c r="G29" s="1"/>
      <c r="H29" s="7" t="s">
        <v>28</v>
      </c>
      <c r="I29" s="40" t="s">
        <v>335</v>
      </c>
      <c r="J29" s="8">
        <v>-50</v>
      </c>
      <c r="K29" s="9"/>
      <c r="L29" s="10">
        <f>'26-08'!$K29+('26-08'!$J29/90)</f>
        <v>-0.55555555555555558</v>
      </c>
      <c r="M29" s="3"/>
      <c r="N29" s="1"/>
      <c r="O29" s="1"/>
      <c r="P29" s="18"/>
      <c r="Q29" s="159" t="s">
        <v>21</v>
      </c>
      <c r="R29" s="160"/>
      <c r="S29" s="17">
        <f>SUM('26-08'!$J$22:$J$132)</f>
        <v>-4970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1732</v>
      </c>
      <c r="D30" s="1"/>
      <c r="E30" s="1"/>
      <c r="F30" s="8"/>
      <c r="G30" s="1"/>
      <c r="H30" s="7" t="s">
        <v>28</v>
      </c>
      <c r="I30" s="40" t="s">
        <v>35</v>
      </c>
      <c r="J30" s="8">
        <v>-300</v>
      </c>
      <c r="K30" s="9"/>
      <c r="L30" s="10">
        <f>'26-08'!$K30+('26-08'!$J30/90)</f>
        <v>-3.3333333333333335</v>
      </c>
      <c r="M30" s="3"/>
      <c r="N30" s="159" t="s">
        <v>23</v>
      </c>
      <c r="O30" s="160"/>
      <c r="P30" s="6">
        <f>SUM('26-08'!$K$22:$K$132)</f>
        <v>-2297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970</v>
      </c>
      <c r="J31" s="8">
        <v>260</v>
      </c>
      <c r="K31" s="9"/>
      <c r="L31" s="10">
        <f>'26-08'!$K31+('26-08'!$J31/90)</f>
        <v>2.8888888888888888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2"/>
      <c r="J32" s="8"/>
      <c r="K32" s="9">
        <v>-250</v>
      </c>
      <c r="L32" s="10">
        <f>'26-08'!$K32+('26-08'!$J32/90)</f>
        <v>-250</v>
      </c>
      <c r="M32" s="3"/>
      <c r="N32" s="12" t="s">
        <v>25</v>
      </c>
      <c r="O32" s="12"/>
      <c r="P32" s="6">
        <f>P28-P30-C28</f>
        <v>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137</v>
      </c>
      <c r="L33" s="10">
        <f>'26-08'!$K33+('26-08'!$J33/90)</f>
        <v>137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59</v>
      </c>
      <c r="L34" s="10">
        <f>'26-08'!$K34+('26-08'!$J34/90)</f>
        <v>59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'26-08'!$K35+('26-08'!$J35/90)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'26-08'!$K36+('26-08'!$J36/90)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'26-08'!$K37+('26-08'!$J37/90)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'26-08'!$K38+('26-08'!$J38/90)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67</v>
      </c>
      <c r="L39" s="10">
        <f>'26-08'!$K39+('26-08'!$J39/90)</f>
        <v>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'26-08'!$K40+('26-08'!$J40/90)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</v>
      </c>
      <c r="J41" s="8"/>
      <c r="K41" s="9">
        <v>-20</v>
      </c>
      <c r="L41" s="10">
        <f>'26-08'!$K41+('26-08'!$J41/90)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168</v>
      </c>
      <c r="L42" s="10">
        <f>'26-08'!$K42+('26-08'!$J42/90)</f>
        <v>168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65</v>
      </c>
      <c r="L43" s="10">
        <f>'26-08'!$K43+('26-08'!$J43/90)</f>
        <v>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>
        <v>5</v>
      </c>
      <c r="L44" s="10">
        <f>'26-08'!$K44+('26-08'!$J44/90)</f>
        <v>7.2222222222222223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-250</v>
      </c>
      <c r="K45" s="9">
        <v>20</v>
      </c>
      <c r="L45" s="10">
        <f>'26-08'!$K45+('26-08'!$J45/90)</f>
        <v>17.222222222222221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16</v>
      </c>
      <c r="L46" s="10">
        <f>'26-08'!$K46+('26-08'!$J46/90)</f>
        <v>16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11</v>
      </c>
      <c r="L47" s="10">
        <f>'26-08'!$K47+('26-08'!$J47/90)</f>
        <v>11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-50</v>
      </c>
      <c r="K48" s="9">
        <v>17</v>
      </c>
      <c r="L48" s="10">
        <f>'26-08'!$K48+('26-08'!$J48/90)</f>
        <v>16.444444444444443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100</v>
      </c>
      <c r="K49" s="9">
        <v>61</v>
      </c>
      <c r="L49" s="10">
        <f>'26-08'!$K49+('26-08'!$J49/90)</f>
        <v>62.111111111111114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-315</v>
      </c>
      <c r="K50" s="9">
        <v>120</v>
      </c>
      <c r="L50" s="10">
        <f>'26-08'!$K50+('26-08'!$J50/90)</f>
        <v>116.5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65</v>
      </c>
      <c r="K51" s="9"/>
      <c r="L51" s="10">
        <f>'26-08'!$K51+('26-08'!$J51/90)</f>
        <v>0.72222222222222221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70</v>
      </c>
      <c r="L52" s="10">
        <f>'26-08'!$K52+('26-08'!$J52/90)</f>
        <v>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'26-08'!$K53+('26-08'!$J53/90)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1672</v>
      </c>
      <c r="J54" s="8"/>
      <c r="K54" s="9">
        <v>-40</v>
      </c>
      <c r="L54" s="10">
        <f>'26-08'!$K54+('26-08'!$J54/90)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150</v>
      </c>
      <c r="K55" s="9"/>
      <c r="L55" s="10">
        <f>'26-08'!$K55+('26-08'!$J55/90)</f>
        <v>1.6666666666666667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</v>
      </c>
      <c r="L56" s="10">
        <f>'26-08'!$K56+('26-08'!$J56/90)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360</v>
      </c>
      <c r="K57" s="9"/>
      <c r="L57" s="10">
        <f>'26-08'!$K57+('26-08'!$J57/90)</f>
        <v>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8">
        <v>-60</v>
      </c>
      <c r="K58" s="9"/>
      <c r="L58" s="10">
        <f>'26-08'!$K58+('26-08'!$J58/90)</f>
        <v>-0.66666666666666663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1530</v>
      </c>
      <c r="J59" s="8"/>
      <c r="K59" s="9">
        <v>110</v>
      </c>
      <c r="L59" s="10">
        <f>'26-08'!$K59+('26-08'!$J59/90)</f>
        <v>110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-220</v>
      </c>
      <c r="K60" s="9">
        <v>10</v>
      </c>
      <c r="L60" s="10">
        <f>'26-08'!$K60+('26-08'!$J60/90)</f>
        <v>7.5555555555555554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16</v>
      </c>
      <c r="L61" s="10">
        <f>'26-08'!$K61+('26-08'!$J61/90)</f>
        <v>16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1612</v>
      </c>
      <c r="J62" s="8">
        <v>315</v>
      </c>
      <c r="K62" s="9"/>
      <c r="L62" s="10">
        <f>'26-08'!$K62+('26-08'!$J62/90)</f>
        <v>3.5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>
        <v>-500</v>
      </c>
      <c r="K63" s="9"/>
      <c r="L63" s="10">
        <f>'26-08'!$K63+('26-08'!$J63/90)</f>
        <v>-5.5555555555555554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500</v>
      </c>
      <c r="K64" s="9">
        <v>20</v>
      </c>
      <c r="L64" s="10">
        <f>'26-08'!$K64+('26-08'!$J64/90)</f>
        <v>25.555555555555557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39</v>
      </c>
      <c r="L65" s="37">
        <f>'26-08'!$K65+('26-08'!$J65/90)</f>
        <v>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1890</v>
      </c>
      <c r="K66" s="39"/>
      <c r="L66" s="37">
        <f>'26-08'!$K66+('26-08'!$J66/90)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'26-08'!$K67+('26-08'!$J67/90)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2521</v>
      </c>
      <c r="J68" s="38">
        <v>450</v>
      </c>
      <c r="K68" s="39">
        <v>20</v>
      </c>
      <c r="L68" s="37">
        <f>'26-08'!$K68+('26-08'!$J68/90)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7</v>
      </c>
      <c r="L69" s="37">
        <f>'26-08'!$K69+('26-08'!$J69/90)</f>
        <v>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'26-08'!$K70+('26-08'!$J70/90)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'26-08'!$K71+('26-08'!$J71/90)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>
        <v>10</v>
      </c>
      <c r="L72" s="10">
        <f>'26-08'!$K72+('26-08'!$J72/90)</f>
        <v>11.111111111111111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'26-08'!$K73+('26-08'!$J73/90)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1030</v>
      </c>
      <c r="K74" s="9">
        <v>10</v>
      </c>
      <c r="L74" s="10">
        <f>'26-08'!$K74+('26-08'!$J74/90)</f>
        <v>21.444444444444443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190</v>
      </c>
      <c r="L75" s="10">
        <f>'26-08'!$K75+('26-08'!$J75/90)</f>
        <v>190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40" t="s">
        <v>95</v>
      </c>
      <c r="J76" s="8"/>
      <c r="K76" s="9">
        <v>-190</v>
      </c>
      <c r="L76" s="10">
        <f>'26-08'!$K76+('26-08'!$J76/90)</f>
        <v>-190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/>
      <c r="J77" s="8">
        <v>-350</v>
      </c>
      <c r="K77" s="9"/>
      <c r="L77" s="10">
        <f>'26-08'!$K77+('26-08'!$J77/90)</f>
        <v>-3.8888888888888888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-2000</v>
      </c>
      <c r="K78" s="9"/>
      <c r="L78" s="10">
        <f>'26-08'!$K78+('26-08'!$J78/90)</f>
        <v>-22.222222222222221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/>
      <c r="L79" s="10">
        <f>'26-08'!$K79+('26-08'!$J79/90)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1286</v>
      </c>
      <c r="J80" s="8"/>
      <c r="K80" s="9">
        <v>50</v>
      </c>
      <c r="L80" s="10">
        <f>'26-08'!$K80+('26-08'!$J80/90)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</v>
      </c>
      <c r="K81" s="9">
        <v>5</v>
      </c>
      <c r="L81" s="10">
        <f>'26-08'!$K81+('26-08'!$J81/90)</f>
        <v>4.2777777777777777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'26-08'!$K82+('26-08'!$J82/90)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'26-08'!$K83+('26-08'!$J83/90)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40" t="s">
        <v>881</v>
      </c>
      <c r="J84" s="8"/>
      <c r="K84" s="9">
        <v>251</v>
      </c>
      <c r="L84" s="10">
        <f>'26-08'!$K84+('26-08'!$J84/90)</f>
        <v>251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'26-08'!$K85+('26-08'!$J85/90)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'26-08'!$K86+('26-08'!$J86/90)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>
        <v>10</v>
      </c>
      <c r="L87" s="10">
        <f>'26-08'!$K87+('26-08'!$J87/90)</f>
        <v>12.222222222222221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2"/>
      <c r="J88" s="8">
        <v>-300</v>
      </c>
      <c r="K88" s="9"/>
      <c r="L88" s="10">
        <f>'26-08'!$K88+('26-08'!$J88/90)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180</v>
      </c>
      <c r="K89" s="9"/>
      <c r="L89" s="10">
        <f>'26-08'!$K89+('26-08'!$J89/90)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150</v>
      </c>
      <c r="K90" s="9">
        <v>55</v>
      </c>
      <c r="L90" s="10">
        <f>'26-08'!$K90+('26-08'!$J90/90)</f>
        <v>56.666666666666664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430</v>
      </c>
      <c r="K91" s="9"/>
      <c r="L91" s="10">
        <f>'26-08'!$K91+('26-08'!$J91/90)</f>
        <v>4.7777777777777777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</v>
      </c>
      <c r="K92" s="9">
        <v>3</v>
      </c>
      <c r="L92" s="10">
        <f>'26-08'!$K92+('26-08'!$J92/90)</f>
        <v>3.2222222222222223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'26-08'!$K93+('26-08'!$J93/90)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15</v>
      </c>
      <c r="L94" s="10">
        <f>'26-08'!$K94+('26-08'!$J94/90)</f>
        <v>15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'26-08'!$K95+('26-08'!$J95/90)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229</v>
      </c>
      <c r="J96" s="8">
        <v>-150</v>
      </c>
      <c r="K96" s="9"/>
      <c r="L96" s="10">
        <f>'26-08'!$K96+('26-08'!$J96/90)</f>
        <v>-1.6666666666666667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-220</v>
      </c>
      <c r="K97" s="9">
        <v>10</v>
      </c>
      <c r="L97" s="10">
        <f>'26-08'!$K97+('26-08'!$J97/90)</f>
        <v>7.5555555555555554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699</v>
      </c>
      <c r="J98" s="8"/>
      <c r="K98" s="9">
        <v>10</v>
      </c>
      <c r="L98" s="10">
        <f>'26-08'!$K98+('26-08'!$J98/90)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95</v>
      </c>
      <c r="J99" s="8"/>
      <c r="K99" s="9">
        <v>36</v>
      </c>
      <c r="L99" s="10">
        <f>'26-08'!$K99+('26-08'!$J99/90)</f>
        <v>36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-36</v>
      </c>
      <c r="L100" s="10">
        <f>'26-08'!$K100+('26-08'!$J100/90)</f>
        <v>-36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</v>
      </c>
      <c r="L101" s="10">
        <f>'26-08'!$K101+('26-08'!$J101/90)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150</v>
      </c>
      <c r="K102" s="9"/>
      <c r="L102" s="10">
        <f>'26-08'!$K102+('26-08'!$J102/90)</f>
        <v>1.6666666666666667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2567</v>
      </c>
      <c r="J103" s="8"/>
      <c r="K103" s="9">
        <v>250</v>
      </c>
      <c r="L103" s="10">
        <f>'26-08'!$K103+('26-08'!$J103/90)</f>
        <v>250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2568</v>
      </c>
      <c r="J104" s="8"/>
      <c r="K104" s="9">
        <v>-130</v>
      </c>
      <c r="L104" s="10">
        <f>'26-08'!$K104+('26-08'!$J104/90)</f>
        <v>-130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778</v>
      </c>
      <c r="J105" s="8"/>
      <c r="K105" s="9">
        <v>50</v>
      </c>
      <c r="L105" s="10">
        <f>'26-08'!$K105+('26-08'!$J105/90)</f>
        <v>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-50</v>
      </c>
      <c r="K106" s="9">
        <v>10</v>
      </c>
      <c r="L106" s="10">
        <f>'26-08'!$K106+('26-08'!$J106/90)</f>
        <v>9.4444444444444446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'26-08'!$K107+('26-08'!$J107/90)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40" t="s">
        <v>948</v>
      </c>
      <c r="J108" s="8"/>
      <c r="K108" s="9">
        <v>54</v>
      </c>
      <c r="L108" s="10">
        <f>'26-08'!$K108+('26-08'!$J108/90)</f>
        <v>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1740</v>
      </c>
      <c r="J109" s="8"/>
      <c r="K109" s="9">
        <v>273</v>
      </c>
      <c r="L109" s="10">
        <f>'26-08'!$K109+('26-08'!$J109/90)</f>
        <v>273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</v>
      </c>
      <c r="K110" s="9"/>
      <c r="L110" s="10">
        <f>'26-08'!$K110+('26-08'!$J110/90)</f>
        <v>5.5555555555555552E-2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2138</v>
      </c>
      <c r="J111" s="8"/>
      <c r="K111" s="9">
        <v>-77</v>
      </c>
      <c r="L111" s="10">
        <f>'26-08'!$K111+('26-08'!$J111/90)</f>
        <v>-77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6</v>
      </c>
      <c r="L112" s="10">
        <f>'26-08'!$K112+('26-08'!$J112/90)</f>
        <v>5.4444444444444446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-310</v>
      </c>
      <c r="K113" s="9">
        <v>15</v>
      </c>
      <c r="L113" s="10">
        <f>'26-08'!$K113+('26-08'!$J113/90)</f>
        <v>11.555555555555555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'26-08'!$K114+('26-08'!$J114/90)</f>
        <v>1.6666666666666667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270</v>
      </c>
      <c r="K115" s="9"/>
      <c r="L115" s="10">
        <f>'26-08'!$K115+('26-08'!$J115/90)</f>
        <v>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2244</v>
      </c>
      <c r="J116" s="8"/>
      <c r="K116" s="9">
        <v>130</v>
      </c>
      <c r="L116" s="10">
        <f>'26-08'!$K116+('26-08'!$J116/90)</f>
        <v>130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'26-08'!$K117+('26-08'!$J117/90)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'26-08'!$K118+('26-08'!$J118/90)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119</v>
      </c>
      <c r="J119" s="8"/>
      <c r="K119" s="9">
        <v>1000</v>
      </c>
      <c r="L119" s="10">
        <f>'26-08'!$K119+('26-08'!$J119/90)</f>
        <v>1000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'26-08'!$K120+('26-08'!$J120/90)</f>
        <v>2.2222222222222223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-10000</v>
      </c>
      <c r="K121" s="9">
        <v>-5200</v>
      </c>
      <c r="L121" s="10">
        <f>'26-08'!$K121+('26-08'!$J121/90)</f>
        <v>-5311.1111111111113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50</v>
      </c>
      <c r="L122" s="10">
        <f>'26-08'!$K122+('26-08'!$J122/90)</f>
        <v>50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-50</v>
      </c>
      <c r="L123" s="10">
        <f>'26-08'!$K123+('26-08'!$J123/90)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56</v>
      </c>
      <c r="J124" s="8">
        <v>585</v>
      </c>
      <c r="K124" s="9">
        <v>5</v>
      </c>
      <c r="L124" s="10">
        <f>'26-08'!$K124+('26-08'!$J124/90)</f>
        <v>11.5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150</v>
      </c>
      <c r="K125" s="9"/>
      <c r="L125" s="10">
        <f>'26-08'!$K125+('26-08'!$J125/90)</f>
        <v>1.6666666666666667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350</v>
      </c>
      <c r="J126" s="8">
        <v>200</v>
      </c>
      <c r="K126" s="9"/>
      <c r="L126" s="10">
        <f>'26-08'!$K126+('26-08'!$J126/90)</f>
        <v>2.2222222222222223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229</v>
      </c>
      <c r="J127" s="8">
        <v>-720</v>
      </c>
      <c r="K127" s="9">
        <v>-20</v>
      </c>
      <c r="L127" s="10">
        <f>'26-08'!$K127+('26-08'!$J127/90)</f>
        <v>-28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11</v>
      </c>
      <c r="L128" s="10">
        <f>'26-08'!$K128+('26-08'!$J128/90)</f>
        <v>11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'26-08'!$K129+('26-08'!$J129/90)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'26-08'!$K130+('26-08'!$J130/90)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'26-08'!$K131+('26-08'!$J131/90)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'26-08'!$K132+('26-08'!$J132/90)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59992C18-57A4-4EA0-B0C8-FFCAD756A38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666C0-EC9E-4A38-A6F3-BD1352F06DEC}">
  <sheetPr codeName="Sheet129">
    <pageSetUpPr fitToPage="1"/>
  </sheetPr>
  <dimension ref="A1:Z151"/>
  <sheetViews>
    <sheetView rightToLeft="1" topLeftCell="A136" workbookViewId="0">
      <selection activeCell="I150" sqref="I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56</v>
      </c>
      <c r="L1" s="3">
        <f t="shared" si="0"/>
        <v>54.333333333333357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/>
      <c r="K6" s="9">
        <v>379</v>
      </c>
      <c r="L6" s="10">
        <f t="shared" si="1"/>
        <v>379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/>
      <c r="K7" s="9">
        <v>-379</v>
      </c>
      <c r="L7" s="10">
        <f t="shared" si="1"/>
        <v>-379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95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SUM('27-08'!$J$22:$J$151)</f>
        <v>2595</v>
      </c>
      <c r="K20" s="3">
        <f>SUM('27-08'!$K$22:$K$151)</f>
        <v>2283</v>
      </c>
      <c r="L20" s="3">
        <f>SUM('27-08'!$L$22:$L$151)</f>
        <v>2311.833333333333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20</v>
      </c>
      <c r="C22" s="14">
        <f t="shared" ref="C22:C27" si="2">A22*B22</f>
        <v>20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/>
      <c r="K22" s="9">
        <v>15</v>
      </c>
      <c r="L22" s="10">
        <f>'27-08'!$K22+('27-08'!$J22/90)</f>
        <v>15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66</v>
      </c>
      <c r="S22" s="16">
        <f t="shared" ref="S22:S26" si="5">Q22*R22</f>
        <v>330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/>
      <c r="J23" s="8"/>
      <c r="K23" s="9">
        <v>20</v>
      </c>
      <c r="L23" s="10">
        <f>'27-08'!$K23+('27-08'!$J23/90)</f>
        <v>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98</v>
      </c>
      <c r="S23" s="16">
        <f t="shared" si="5"/>
        <v>980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86</v>
      </c>
      <c r="F24" s="16">
        <f t="shared" si="3"/>
        <v>1720</v>
      </c>
      <c r="G24" s="7"/>
      <c r="H24" s="7" t="s">
        <v>6</v>
      </c>
      <c r="I24" s="2" t="s">
        <v>2570</v>
      </c>
      <c r="J24" s="8"/>
      <c r="K24" s="9">
        <v>115</v>
      </c>
      <c r="L24" s="10">
        <f>'27-08'!$K24+('27-08'!$J24/90)</f>
        <v>115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250</v>
      </c>
      <c r="K25" s="9"/>
      <c r="L25" s="10">
        <f>'27-08'!$K25+('27-08'!$J25/90)</f>
        <v>2.7777777777777777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90</v>
      </c>
      <c r="K26" s="9"/>
      <c r="L26" s="10">
        <f>'27-08'!$K26+('27-08'!$J26/90)</f>
        <v>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4665</v>
      </c>
      <c r="G27" s="7"/>
      <c r="H27" s="7" t="s">
        <v>6</v>
      </c>
      <c r="I27" s="2"/>
      <c r="J27" s="8">
        <v>35</v>
      </c>
      <c r="K27" s="9"/>
      <c r="L27" s="10">
        <f>'27-08'!$K27+('27-08'!$J27/90)</f>
        <v>0.3888888888888889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7370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395</v>
      </c>
      <c r="D28" s="1"/>
      <c r="E28" s="1"/>
      <c r="F28" s="1"/>
      <c r="G28" s="1"/>
      <c r="H28" s="7" t="s">
        <v>6</v>
      </c>
      <c r="I28" s="2" t="s">
        <v>2571</v>
      </c>
      <c r="J28" s="8"/>
      <c r="K28" s="9">
        <v>40</v>
      </c>
      <c r="L28" s="10">
        <f>'27-08'!$K28+('27-08'!$J28/90)</f>
        <v>40</v>
      </c>
      <c r="M28" s="3"/>
      <c r="N28" s="12" t="s">
        <v>11</v>
      </c>
      <c r="O28" s="12"/>
      <c r="P28" s="6">
        <f>SUM(P22:P27)</f>
        <v>2644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-5120</v>
      </c>
      <c r="G29" s="1"/>
      <c r="H29" s="7" t="s">
        <v>6</v>
      </c>
      <c r="I29" s="2"/>
      <c r="J29" s="8">
        <v>415</v>
      </c>
      <c r="K29" s="9"/>
      <c r="L29" s="10">
        <f>'27-08'!$K29+('27-08'!$J29/90)</f>
        <v>4.6111111111111107</v>
      </c>
      <c r="M29" s="3"/>
      <c r="N29" s="1"/>
      <c r="O29" s="1"/>
      <c r="P29" s="18"/>
      <c r="Q29" s="159" t="s">
        <v>21</v>
      </c>
      <c r="R29" s="160"/>
      <c r="S29" s="17">
        <f>SUM('27-08'!$J$22:$J$151)</f>
        <v>2595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-2241</v>
      </c>
      <c r="D30" s="1"/>
      <c r="E30" s="1"/>
      <c r="F30" s="8"/>
      <c r="G30" s="1"/>
      <c r="H30" s="7" t="s">
        <v>1796</v>
      </c>
      <c r="I30" s="40" t="s">
        <v>75</v>
      </c>
      <c r="J30" s="8"/>
      <c r="K30" s="9">
        <v>100</v>
      </c>
      <c r="L30" s="10">
        <f>'27-08'!$K30+('27-08'!$J30/90)</f>
        <v>100</v>
      </c>
      <c r="M30" s="3"/>
      <c r="N30" s="159" t="s">
        <v>23</v>
      </c>
      <c r="O30" s="160"/>
      <c r="P30" s="6">
        <f>SUM('27-08'!$K$22:$K$151)</f>
        <v>2283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160</v>
      </c>
      <c r="K31" s="9"/>
      <c r="L31" s="10">
        <f>'27-08'!$K31+('27-08'!$J31/90)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380</v>
      </c>
      <c r="K32" s="9"/>
      <c r="L32" s="10">
        <f>'27-08'!$K32+('27-08'!$J32/90)</f>
        <v>4.2222222222222223</v>
      </c>
      <c r="M32" s="3"/>
      <c r="N32" s="12" t="s">
        <v>25</v>
      </c>
      <c r="O32" s="12"/>
      <c r="P32" s="6">
        <f>P28-P30-C28</f>
        <v>-34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1">
        <v>170</v>
      </c>
      <c r="L33" s="10">
        <f>'27-08'!$K33+('27-08'!$J33/90)</f>
        <v>170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1">
        <v>-170</v>
      </c>
      <c r="L34" s="10">
        <f>'27-08'!$K34+('27-08'!$J34/90)</f>
        <v>-170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40</v>
      </c>
      <c r="K35" s="9"/>
      <c r="L35" s="10">
        <f>'27-08'!$K35+('27-08'!$J35/90)</f>
        <v>0.44444444444444442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27</v>
      </c>
      <c r="L36" s="10">
        <f>'27-08'!$K36+('27-08'!$J36/90)</f>
        <v>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150</v>
      </c>
      <c r="K37" s="9"/>
      <c r="L37" s="10">
        <f>'27-08'!$K37+('27-08'!$J37/90)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2572</v>
      </c>
      <c r="J38" s="8"/>
      <c r="K38" s="9">
        <v>-128</v>
      </c>
      <c r="L38" s="10">
        <f>'27-08'!$K38+('27-08'!$J38/90)</f>
        <v>-128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130</v>
      </c>
      <c r="K39" s="9"/>
      <c r="L39" s="10">
        <f>'27-08'!$K39+('27-08'!$J39/90)</f>
        <v>1.4444444444444444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35</v>
      </c>
      <c r="J40" s="8">
        <v>-300</v>
      </c>
      <c r="K40" s="9"/>
      <c r="L40" s="10">
        <f>'27-08'!$K40+('27-08'!$J40/90)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2573</v>
      </c>
      <c r="J41" s="8"/>
      <c r="K41" s="9">
        <v>-50</v>
      </c>
      <c r="L41" s="10">
        <f>'27-08'!$K41+('27-08'!$J41/90)</f>
        <v>-50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3</v>
      </c>
      <c r="L42" s="10">
        <f>'27-08'!$K42+('27-08'!$J42/90)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17</v>
      </c>
      <c r="L43" s="10">
        <f>'27-08'!$K43+('27-08'!$J43/90)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-20</v>
      </c>
      <c r="K44" s="9">
        <v>10</v>
      </c>
      <c r="L44" s="10">
        <f>'27-08'!$K44+('27-08'!$J44/90)</f>
        <v>9.7777777777777786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113</v>
      </c>
      <c r="L45" s="10">
        <f>'27-08'!$K45+('27-08'!$J45/90)</f>
        <v>113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-600</v>
      </c>
      <c r="K46" s="9">
        <v>10</v>
      </c>
      <c r="L46" s="10">
        <f>'27-08'!$K46+('27-08'!$J46/90)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-150</v>
      </c>
      <c r="K47" s="9">
        <v>5</v>
      </c>
      <c r="L47" s="10">
        <f>'27-08'!$K47+('27-08'!$J47/90)</f>
        <v>3.333333333333333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150</v>
      </c>
      <c r="K48" s="9"/>
      <c r="L48" s="10">
        <f>'27-08'!$K48+('27-08'!$J48/90)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28</v>
      </c>
      <c r="L49" s="10">
        <f>'27-08'!$K49+('27-08'!$J49/90)</f>
        <v>28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28</v>
      </c>
      <c r="I50" s="40" t="s">
        <v>437</v>
      </c>
      <c r="J50" s="8">
        <v>-300</v>
      </c>
      <c r="K50" s="9"/>
      <c r="L50" s="10">
        <f>'27-08'!$K50+('27-08'!$J50/90)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-130</v>
      </c>
      <c r="K51" s="9">
        <v>15</v>
      </c>
      <c r="L51" s="10">
        <f>'27-08'!$K51+('27-08'!$J51/90)</f>
        <v>13.555555555555555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/>
      <c r="L52" s="10">
        <f>'27-08'!$K52+('27-08'!$J52/90)</f>
        <v>0.55555555555555558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7</v>
      </c>
      <c r="L53" s="10">
        <f>'27-08'!$K53+('27-08'!$J53/90)</f>
        <v>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85</v>
      </c>
      <c r="J54" s="8">
        <v>-900</v>
      </c>
      <c r="K54" s="9">
        <v>10</v>
      </c>
      <c r="L54" s="10">
        <f>'27-08'!$K54+('27-08'!$J54/90)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'27-08'!$K55+('27-08'!$J55/90)</f>
        <v>0.66666666666666663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185</v>
      </c>
      <c r="L56" s="10">
        <f>'27-08'!$K56+('27-08'!$J56/90)</f>
        <v>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2574</v>
      </c>
      <c r="J57" s="8"/>
      <c r="K57" s="9">
        <v>-355</v>
      </c>
      <c r="L57" s="10">
        <f>'27-08'!$K57+('27-08'!$J57/90)</f>
        <v>-355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900</v>
      </c>
      <c r="K58" s="9">
        <v>20</v>
      </c>
      <c r="L58" s="10">
        <f>'27-08'!$K58+('27-08'!$J58/90)</f>
        <v>30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500</v>
      </c>
      <c r="K59" s="9"/>
      <c r="L59" s="10">
        <f>'27-08'!$K59+('27-08'!$J59/90)</f>
        <v>5.5555555555555554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20</v>
      </c>
      <c r="L60" s="10">
        <f>'27-08'!$K60+('27-08'!$J60/90)</f>
        <v>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43</v>
      </c>
      <c r="J61" s="8"/>
      <c r="K61" s="9">
        <v>-20</v>
      </c>
      <c r="L61" s="10">
        <f>'27-08'!$K61+('27-08'!$J61/90)</f>
        <v>-20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-720</v>
      </c>
      <c r="K62" s="9">
        <v>10</v>
      </c>
      <c r="L62" s="10">
        <f>'27-08'!$K62+('27-08'!$J62/90)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-600</v>
      </c>
      <c r="K63" s="9">
        <v>10</v>
      </c>
      <c r="L63" s="10">
        <f>'27-08'!$K63+('27-08'!$J63/90)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335</v>
      </c>
      <c r="J64" s="8">
        <v>-50</v>
      </c>
      <c r="K64" s="9"/>
      <c r="L64" s="10">
        <f>'27-08'!$K64+('27-08'!$J64/90)</f>
        <v>-0.55555555555555558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740</v>
      </c>
      <c r="K65" s="36"/>
      <c r="L65" s="37">
        <f>'27-08'!$K65+('27-08'!$J65/90)</f>
        <v>8.2222222222222214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1482</v>
      </c>
      <c r="J66" s="38"/>
      <c r="K66" s="39">
        <v>130</v>
      </c>
      <c r="L66" s="37">
        <f>'27-08'!$K66+('27-08'!$J66/90)</f>
        <v>130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1482</v>
      </c>
      <c r="J67" s="35"/>
      <c r="K67" s="36">
        <v>600</v>
      </c>
      <c r="L67" s="37">
        <f>'27-08'!$K67+('27-08'!$J67/90)</f>
        <v>600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154</v>
      </c>
      <c r="J68" s="38">
        <v>50</v>
      </c>
      <c r="K68" s="39"/>
      <c r="L68" s="37">
        <f>'27-08'!$K68+('27-08'!$J68/90)</f>
        <v>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'27-08'!$K69+('27-08'!$J69/90)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1464</v>
      </c>
      <c r="J70" s="35"/>
      <c r="K70" s="36">
        <v>10</v>
      </c>
      <c r="L70" s="37">
        <f>'27-08'!$K70+('27-08'!$J70/90)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'27-08'!$K71+('27-08'!$J71/90)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'27-08'!$K72+('27-08'!$J72/90)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13</v>
      </c>
      <c r="L73" s="10">
        <f>'27-08'!$K73+('27-08'!$J73/90)</f>
        <v>12.444444444444445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'27-08'!$K74+('27-08'!$J74/90)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</v>
      </c>
      <c r="K75" s="9">
        <v>4</v>
      </c>
      <c r="L75" s="10">
        <f>'27-08'!$K75+('27-08'!$J75/90)</f>
        <v>3.4444444444444446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75</v>
      </c>
      <c r="J76" s="8"/>
      <c r="K76" s="91">
        <v>200</v>
      </c>
      <c r="L76" s="10">
        <f>'27-08'!$K76+('27-08'!$J76/90)</f>
        <v>200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1">
        <v>-200</v>
      </c>
      <c r="L77" s="10">
        <f>'27-08'!$K77+('27-08'!$J77/90)</f>
        <v>-200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1796</v>
      </c>
      <c r="I78" s="40" t="s">
        <v>2296</v>
      </c>
      <c r="J78" s="8"/>
      <c r="K78" s="91">
        <v>240</v>
      </c>
      <c r="L78" s="10">
        <f>'27-08'!$K78+('27-08'!$J78/90)</f>
        <v>240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1">
        <v>-240</v>
      </c>
      <c r="L79" s="10">
        <f>'27-08'!$K79+('27-08'!$J79/90)</f>
        <v>-240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</v>
      </c>
      <c r="L80" s="10">
        <f>'27-08'!$K80+('27-08'!$J80/90)</f>
        <v>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150</v>
      </c>
      <c r="K81" s="9">
        <v>5</v>
      </c>
      <c r="L81" s="10">
        <f>'27-08'!$K81+('27-08'!$J81/90)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20</v>
      </c>
      <c r="L82" s="10">
        <f>'27-08'!$K82+('27-08'!$J82/90)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'27-08'!$K83+('27-08'!$J83/90)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1">
        <v>17</v>
      </c>
      <c r="L84" s="10">
        <f>'27-08'!$K84+('27-08'!$J84/90)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1">
        <v>-17</v>
      </c>
      <c r="L85" s="10">
        <f>'27-08'!$K85+('27-08'!$J85/90)</f>
        <v>-17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830</v>
      </c>
      <c r="K86" s="9"/>
      <c r="L86" s="10">
        <f>'27-08'!$K86+('27-08'!$J86/90)</f>
        <v>9.2222222222222214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'27-08'!$K87+('27-08'!$J87/90)</f>
        <v>40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-130</v>
      </c>
      <c r="K88" s="9">
        <v>10</v>
      </c>
      <c r="L88" s="10">
        <f>'27-08'!$K88+('27-08'!$J88/90)</f>
        <v>8.5555555555555554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360</v>
      </c>
      <c r="K89" s="9"/>
      <c r="L89" s="10">
        <f>'27-08'!$K89+('27-08'!$J89/90)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-2</v>
      </c>
      <c r="L90" s="10">
        <f>'27-08'!$K90+('27-08'!$J90/90)</f>
        <v>-2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'27-08'!$K91+('27-08'!$J91/90)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'27-08'!$K92+('27-08'!$J92/90)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45" t="s">
        <v>2575</v>
      </c>
      <c r="G93" s="9"/>
      <c r="H93" s="7" t="s">
        <v>6</v>
      </c>
      <c r="I93" s="2"/>
      <c r="J93" s="8">
        <v>100</v>
      </c>
      <c r="K93" s="9">
        <v>10</v>
      </c>
      <c r="L93" s="10">
        <f>'27-08'!$K93+('27-08'!$J93/90)</f>
        <v>11.111111111111111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2</v>
      </c>
      <c r="L94" s="10">
        <f>'27-08'!$K94+('27-08'!$J94/90)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154</v>
      </c>
      <c r="J95" s="8">
        <v>250</v>
      </c>
      <c r="K95" s="9"/>
      <c r="L95" s="10">
        <f>'27-08'!$K95+('27-08'!$J95/90)</f>
        <v>2.7777777777777777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45</v>
      </c>
      <c r="L96" s="10">
        <f>'27-08'!$K96+('27-08'!$J96/90)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720</v>
      </c>
      <c r="K97" s="9"/>
      <c r="L97" s="10">
        <f>'27-08'!$K97+('27-08'!$J97/90)</f>
        <v>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28</v>
      </c>
      <c r="L98" s="10">
        <f>'27-08'!$K98+('27-08'!$J98/90)</f>
        <v>28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'27-08'!$K99+('27-08'!$J99/90)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43</v>
      </c>
      <c r="L100" s="10">
        <f>'27-08'!$K100+('27-08'!$J100/90)</f>
        <v>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25</v>
      </c>
      <c r="L101" s="10">
        <f>'27-08'!$K101+('27-08'!$J101/90)</f>
        <v>26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'27-08'!$K102+('27-08'!$J102/90)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46</v>
      </c>
      <c r="L103" s="10">
        <f>'27-08'!$K103+('27-08'!$J103/90)</f>
        <v>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56</v>
      </c>
      <c r="J104" s="8">
        <v>-160</v>
      </c>
      <c r="K104" s="9">
        <v>66</v>
      </c>
      <c r="L104" s="10">
        <f>'27-08'!$K104+('27-08'!$J104/90)</f>
        <v>64.222222222222229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93">
        <v>-600</v>
      </c>
      <c r="K105" s="94">
        <v>20</v>
      </c>
      <c r="L105" s="10">
        <f>'27-08'!$K105+('27-08'!$J105/90)</f>
        <v>13.333333333333332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95">
        <v>70</v>
      </c>
      <c r="K106" s="96"/>
      <c r="L106" s="10">
        <f>'27-08'!$K106+('27-08'!$J106/90)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-450</v>
      </c>
      <c r="K107" s="9">
        <v>20</v>
      </c>
      <c r="L107" s="10">
        <f>'27-08'!$K107+('27-08'!$J107/90)</f>
        <v>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18</v>
      </c>
      <c r="L108" s="10">
        <f>'27-08'!$K108+('27-08'!$J108/90)</f>
        <v>18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130</v>
      </c>
      <c r="K109" s="9"/>
      <c r="L109" s="10">
        <f>'27-08'!$K109+('27-08'!$J109/90)</f>
        <v>1.4444444444444444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/>
      <c r="J110" s="8"/>
      <c r="K110" s="9">
        <v>10</v>
      </c>
      <c r="L110" s="10">
        <f>'27-08'!$K110+('27-08'!$J110/90)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71"/>
      <c r="E111" s="45"/>
      <c r="F111" s="9"/>
      <c r="G111" s="9"/>
      <c r="H111" s="7" t="s">
        <v>6</v>
      </c>
      <c r="I111" s="2"/>
      <c r="J111" s="8">
        <v>720</v>
      </c>
      <c r="K111" s="9"/>
      <c r="L111" s="10">
        <f>'27-08'!$K111+('27-08'!$J111/90)</f>
        <v>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71"/>
      <c r="E112" s="45"/>
      <c r="F112" s="9"/>
      <c r="G112" s="9"/>
      <c r="H112" s="7" t="s">
        <v>6</v>
      </c>
      <c r="I112" s="2"/>
      <c r="J112" s="8">
        <v>500</v>
      </c>
      <c r="K112" s="9"/>
      <c r="L112" s="10">
        <f>'27-08'!$K112+('27-08'!$J112/90)</f>
        <v>5.5555555555555554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/>
      <c r="L113" s="10">
        <f>'27-08'!$K113+('27-08'!$J113/90)</f>
        <v>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110</v>
      </c>
      <c r="L114" s="10">
        <f>'27-08'!$K114+('27-08'!$J114/90)</f>
        <v>110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'27-08'!$K115+('27-08'!$J115/90)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-770</v>
      </c>
      <c r="K116" s="9">
        <v>10</v>
      </c>
      <c r="L116" s="10">
        <f>'27-08'!$K116+('27-08'!$J116/90)</f>
        <v>1.4444444444444446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350</v>
      </c>
      <c r="K117" s="9"/>
      <c r="L117" s="10">
        <f>'27-08'!$K117+('27-08'!$J117/90)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'27-08'!$K118+('27-08'!$J118/90)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/>
      <c r="L119" s="10">
        <f>'27-08'!$K119+('27-08'!$J119/90)</f>
        <v>-4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240</v>
      </c>
      <c r="L120" s="10">
        <f>'27-08'!$K120+('27-08'!$J120/90)</f>
        <v>240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-630</v>
      </c>
      <c r="K121" s="9">
        <v>30</v>
      </c>
      <c r="L121" s="10">
        <f>'27-08'!$K121+('27-08'!$J121/90)</f>
        <v>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11</v>
      </c>
      <c r="L122" s="10">
        <f>'27-08'!$K122+('27-08'!$J122/90)</f>
        <v>11.555555555555555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1981</v>
      </c>
      <c r="J123" s="8">
        <v>115</v>
      </c>
      <c r="K123" s="9">
        <v>150</v>
      </c>
      <c r="L123" s="10">
        <f>'27-08'!$K123+('27-08'!$J123/90)</f>
        <v>151.27777777777777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750</v>
      </c>
      <c r="K124" s="9"/>
      <c r="L124" s="10">
        <f>'27-08'!$K124+('27-08'!$J124/90)</f>
        <v>8.3333333333333339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8"/>
      <c r="K125" s="91">
        <v>85</v>
      </c>
      <c r="L125" s="10">
        <f>'27-08'!$K125+('27-08'!$J125/90)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1">
        <v>-85</v>
      </c>
      <c r="L126" s="10">
        <f>'27-08'!$K126+('27-08'!$J126/90)</f>
        <v>-85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2576</v>
      </c>
      <c r="J127" s="8"/>
      <c r="K127" s="9">
        <v>-20</v>
      </c>
      <c r="L127" s="10">
        <f>'27-08'!$K127+('27-08'!$J127/90)</f>
        <v>-20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60</v>
      </c>
      <c r="L128" s="10">
        <f>'27-08'!$K128+('27-08'!$J128/90)</f>
        <v>60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3</v>
      </c>
      <c r="L129" s="10">
        <f>'27-08'!$K129+('27-08'!$J129/90)</f>
        <v>2.4444444444444446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'27-08'!$K130+('27-08'!$J130/90)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18</v>
      </c>
      <c r="L131" s="10">
        <f>'27-08'!$K131+('27-08'!$J131/90)</f>
        <v>18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</v>
      </c>
      <c r="K132" s="9"/>
      <c r="L132" s="10">
        <f>'27-08'!$K132+('27-08'!$J132/90)</f>
        <v>0.55555555555555558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>
        <v>20</v>
      </c>
      <c r="L133" s="10">
        <f>'27-08'!$K133+('27-08'!$J133/90)</f>
        <v>22.222222222222221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-130</v>
      </c>
      <c r="K134" s="9">
        <v>10</v>
      </c>
      <c r="L134" s="10">
        <f>'27-08'!$K134+('27-08'!$J134/90)</f>
        <v>8.5555555555555554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90</v>
      </c>
      <c r="K135" s="9">
        <v>20</v>
      </c>
      <c r="L135" s="10">
        <f>'27-08'!$K135+('27-08'!$J135/90)</f>
        <v>21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-100</v>
      </c>
      <c r="K136" s="9">
        <v>5</v>
      </c>
      <c r="L136" s="10">
        <f>'27-08'!$K136+('27-08'!$J136/90)</f>
        <v>3.8888888888888888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25</v>
      </c>
      <c r="L137" s="10">
        <f>'27-08'!$K137+('27-08'!$J137/90)</f>
        <v>22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'27-08'!$K138+('27-08'!$J138/90)</f>
        <v>1.1111111111111112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40</v>
      </c>
      <c r="L139" s="10">
        <f>'27-08'!$K139+('27-08'!$J139/90)</f>
        <v>40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-540</v>
      </c>
      <c r="K140" s="9">
        <v>68</v>
      </c>
      <c r="L140" s="10">
        <f>'27-08'!$K140+('27-08'!$J140/90)</f>
        <v>62</v>
      </c>
      <c r="M140" s="3"/>
      <c r="N140" s="45" t="s">
        <v>118</v>
      </c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-150</v>
      </c>
      <c r="K141" s="9">
        <v>10</v>
      </c>
      <c r="L141" s="10">
        <f>'27-08'!$K141+('27-08'!$J141/90)</f>
        <v>8.3333333333333339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-270</v>
      </c>
      <c r="K142" s="9">
        <v>10</v>
      </c>
      <c r="L142" s="10">
        <f>'27-08'!$K142+('27-08'!$J142/90)</f>
        <v>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</v>
      </c>
      <c r="K143" s="9"/>
      <c r="L143" s="10">
        <f>'27-08'!$K143+('27-08'!$J143/90)</f>
        <v>0.66666666666666663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9</v>
      </c>
      <c r="L144" s="10">
        <f>'27-08'!$K144+('27-08'!$J144/90)</f>
        <v>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-100</v>
      </c>
      <c r="K145" s="9">
        <v>5</v>
      </c>
      <c r="L145" s="10">
        <f>'27-08'!$K145+('27-08'!$J145/90)</f>
        <v>3.8888888888888888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350</v>
      </c>
      <c r="K146" s="9"/>
      <c r="L146" s="10">
        <f>'27-08'!$K146+('27-08'!$J146/90)</f>
        <v>3.8888888888888888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'27-08'!$K147+('27-08'!$J147/90)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'27-08'!$K148+('27-08'!$J148/90)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'27-08'!$K149+('27-08'!$J149/90)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'27-08'!$K150+('27-08'!$J150/90)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'27-08'!$K151+('27-08'!$J151/90)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72444457-3637-4301-ACEC-F9AC311641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839BD-5AE2-40D5-BEDC-8B831DB03ABA}">
  <sheetPr codeName="Sheet130">
    <pageSetUpPr fitToPage="1"/>
  </sheetPr>
  <dimension ref="A1:Z122"/>
  <sheetViews>
    <sheetView rightToLeft="1" topLeftCell="A11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06" customWidth="1"/>
    <col min="11" max="11" width="8.5546875" style="100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01">
        <f t="shared" ref="J1:L1" si="0">SUM(J3:J18)</f>
        <v>-410</v>
      </c>
      <c r="K1" s="97">
        <f t="shared" si="0"/>
        <v>27</v>
      </c>
      <c r="L1" s="3">
        <f t="shared" si="0"/>
        <v>22.444444444444443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02" t="s">
        <v>3</v>
      </c>
      <c r="K2" s="98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103">
        <v>-300</v>
      </c>
      <c r="K3" s="9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03">
        <v>-300</v>
      </c>
      <c r="K4" s="9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03">
        <v>160</v>
      </c>
      <c r="K5" s="99"/>
      <c r="L5" s="10">
        <f t="shared" si="1"/>
        <v>1.7777777777777777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95</v>
      </c>
      <c r="J6" s="103"/>
      <c r="K6" s="99">
        <v>-3</v>
      </c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1552</v>
      </c>
      <c r="J7" s="103">
        <v>250</v>
      </c>
      <c r="K7" s="99"/>
      <c r="L7" s="10">
        <f t="shared" si="1"/>
        <v>2.7777777777777777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03">
        <v>-300</v>
      </c>
      <c r="K8" s="99">
        <v>5</v>
      </c>
      <c r="L8" s="10">
        <f t="shared" si="1"/>
        <v>1.6666666666666665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03">
        <v>80</v>
      </c>
      <c r="K9" s="99">
        <v>25</v>
      </c>
      <c r="L9" s="10">
        <f t="shared" si="1"/>
        <v>25.888888888888889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03"/>
      <c r="K10" s="9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03"/>
      <c r="K11" s="9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03"/>
      <c r="K12" s="9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03"/>
      <c r="K13" s="9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03"/>
      <c r="K14" s="9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03"/>
      <c r="K15" s="9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03"/>
      <c r="K16" s="9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03"/>
      <c r="K17" s="9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03"/>
      <c r="K18" s="9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2569</v>
      </c>
      <c r="B19" s="1"/>
      <c r="C19" s="1"/>
      <c r="D19" s="1"/>
      <c r="E19" s="1"/>
      <c r="F19" s="1"/>
      <c r="G19" s="1"/>
      <c r="H19" s="1"/>
      <c r="I19" s="2"/>
      <c r="J19" s="101"/>
      <c r="K19" s="9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01">
        <f>SUM('28-08'!$J$22:$J$122)</f>
        <v>-4420</v>
      </c>
      <c r="K20" s="97">
        <f>SUM('28-08'!$K$22:$K$122)</f>
        <v>2982</v>
      </c>
      <c r="L20" s="3">
        <f>SUM('28-08'!$L$22:$L$122)</f>
        <v>2932.8888888888887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02" t="s">
        <v>3</v>
      </c>
      <c r="K21" s="98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1796</v>
      </c>
      <c r="I22" s="2" t="s">
        <v>95</v>
      </c>
      <c r="J22" s="103"/>
      <c r="K22" s="107">
        <v>55</v>
      </c>
      <c r="L22" s="10">
        <f>'28-08'!$K22+('28-08'!$J22/90)</f>
        <v>55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99</v>
      </c>
      <c r="F23" s="16">
        <f t="shared" si="3"/>
        <v>990</v>
      </c>
      <c r="G23" s="7"/>
      <c r="H23" s="7" t="s">
        <v>40</v>
      </c>
      <c r="I23" s="2" t="s">
        <v>95</v>
      </c>
      <c r="J23" s="103"/>
      <c r="K23" s="107">
        <v>-55</v>
      </c>
      <c r="L23" s="10">
        <f>'28-08'!$K23+('28-08'!$J23/90)</f>
        <v>-55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79</v>
      </c>
      <c r="F24" s="16">
        <f t="shared" si="3"/>
        <v>1580</v>
      </c>
      <c r="G24" s="7"/>
      <c r="H24" s="7" t="s">
        <v>6</v>
      </c>
      <c r="I24" s="2"/>
      <c r="J24" s="103">
        <v>150</v>
      </c>
      <c r="K24" s="107"/>
      <c r="L24" s="10">
        <f>'28-08'!$K24+('28-08'!$J24/90)</f>
        <v>1.6666666666666667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103"/>
      <c r="K25" s="107">
        <v>15</v>
      </c>
      <c r="L25" s="10">
        <f>'28-08'!$K25+('28-08'!$J25/90)</f>
        <v>15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34</v>
      </c>
      <c r="F26" s="16">
        <f t="shared" si="3"/>
        <v>3400</v>
      </c>
      <c r="G26" s="7"/>
      <c r="H26" s="7" t="s">
        <v>6</v>
      </c>
      <c r="I26" s="2"/>
      <c r="J26" s="103">
        <v>60</v>
      </c>
      <c r="K26" s="107"/>
      <c r="L26" s="10">
        <f>'28-08'!$K26+('28-08'!$J26/90)</f>
        <v>0.66666666666666663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6850</v>
      </c>
      <c r="G27" s="7"/>
      <c r="H27" s="7" t="s">
        <v>6</v>
      </c>
      <c r="I27" s="2"/>
      <c r="J27" s="103">
        <v>720</v>
      </c>
      <c r="K27" s="107"/>
      <c r="L27" s="10">
        <f>'28-08'!$K27+('28-08'!$J27/90)</f>
        <v>8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2705</v>
      </c>
      <c r="D28" s="1"/>
      <c r="E28" s="1"/>
      <c r="F28" s="1"/>
      <c r="G28" s="1"/>
      <c r="H28" s="7" t="s">
        <v>6</v>
      </c>
      <c r="I28" s="2"/>
      <c r="J28" s="103">
        <v>180</v>
      </c>
      <c r="K28" s="107">
        <v>20</v>
      </c>
      <c r="L28" s="10">
        <f>'28-08'!$K28+('28-08'!$J28/90)</f>
        <v>22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2185</v>
      </c>
      <c r="G29" s="1"/>
      <c r="H29" s="7" t="s">
        <v>6</v>
      </c>
      <c r="I29" s="2"/>
      <c r="J29" s="103">
        <v>-150</v>
      </c>
      <c r="K29" s="107">
        <v>30</v>
      </c>
      <c r="L29" s="10">
        <f>'28-08'!$K29+('28-08'!$J29/90)</f>
        <v>28.333333333333332</v>
      </c>
      <c r="M29" s="3"/>
      <c r="N29" s="1"/>
      <c r="O29" s="1"/>
      <c r="P29" s="18"/>
      <c r="Q29" s="159" t="s">
        <v>21</v>
      </c>
      <c r="R29" s="160"/>
      <c r="S29" s="17">
        <f>SUM('28-08'!$J$22:$J$122)</f>
        <v>-4420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2310</v>
      </c>
      <c r="D30" s="1"/>
      <c r="E30" s="1"/>
      <c r="F30" s="8"/>
      <c r="G30" s="1"/>
      <c r="H30" s="7" t="s">
        <v>6</v>
      </c>
      <c r="I30" s="2"/>
      <c r="J30" s="103">
        <v>-110</v>
      </c>
      <c r="K30" s="107">
        <v>10</v>
      </c>
      <c r="L30" s="10">
        <f>'28-08'!$K30+('28-08'!$J30/90)</f>
        <v>8.7777777777777786</v>
      </c>
      <c r="M30" s="3"/>
      <c r="N30" s="159" t="s">
        <v>23</v>
      </c>
      <c r="O30" s="160"/>
      <c r="P30" s="6">
        <f>SUM('28-08'!$K$22:$K$122)</f>
        <v>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03">
        <v>250</v>
      </c>
      <c r="K31" s="107"/>
      <c r="L31" s="10">
        <f>'28-08'!$K31+('28-08'!$J31/90)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-2430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03">
        <v>-250</v>
      </c>
      <c r="K32" s="107"/>
      <c r="L32" s="10">
        <f>'28-08'!$K32+('28-08'!$J32/90)</f>
        <v>-2.7777777777777777</v>
      </c>
      <c r="M32" s="3"/>
      <c r="N32" s="12" t="s">
        <v>25</v>
      </c>
      <c r="O32" s="12"/>
      <c r="P32" s="6">
        <f>P28-P30-C28</f>
        <v>-5687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03">
        <v>90</v>
      </c>
      <c r="K33" s="107">
        <v>10</v>
      </c>
      <c r="L33" s="10">
        <f>'28-08'!$K33+('28-08'!$J33/90)</f>
        <v>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03">
        <v>200</v>
      </c>
      <c r="K34" s="107"/>
      <c r="L34" s="10">
        <f>'28-08'!$K34+('28-08'!$J34/90)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03">
        <v>360</v>
      </c>
      <c r="K35" s="107"/>
      <c r="L35" s="10">
        <f>'28-08'!$K35+('28-08'!$J35/90)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03">
        <v>-180</v>
      </c>
      <c r="K36" s="107">
        <v>10</v>
      </c>
      <c r="L36" s="10">
        <f>'28-08'!$K36+('28-08'!$J36/90)</f>
        <v>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103"/>
      <c r="K37" s="107">
        <v>35</v>
      </c>
      <c r="L37" s="10">
        <f>'28-08'!$K37+('28-08'!$J37/90)</f>
        <v>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03">
        <v>-130</v>
      </c>
      <c r="K38" s="107">
        <v>5</v>
      </c>
      <c r="L38" s="10">
        <f>'28-08'!$K38+('28-08'!$J38/90)</f>
        <v>3.5555555555555554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03">
        <v>90</v>
      </c>
      <c r="K39" s="107">
        <v>25</v>
      </c>
      <c r="L39" s="10">
        <f>'28-08'!$K39+('28-08'!$J39/90)</f>
        <v>26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03">
        <v>-180</v>
      </c>
      <c r="K40" s="107"/>
      <c r="L40" s="10">
        <f>'28-08'!$K40+('28-08'!$J40/90)</f>
        <v>-2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03">
        <v>90</v>
      </c>
      <c r="K41" s="107">
        <v>42</v>
      </c>
      <c r="L41" s="10">
        <f>'28-08'!$K41+('28-08'!$J41/90)</f>
        <v>43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03">
        <v>75</v>
      </c>
      <c r="K42" s="107"/>
      <c r="L42" s="10">
        <f>'28-08'!$K42+('28-08'!$J42/90)</f>
        <v>0.83333333333333337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03">
        <v>50</v>
      </c>
      <c r="K43" s="107"/>
      <c r="L43" s="10">
        <f>'28-08'!$K43+('28-08'!$J43/90)</f>
        <v>0.55555555555555558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03"/>
      <c r="K44" s="107">
        <v>95</v>
      </c>
      <c r="L44" s="10">
        <f>'28-08'!$K44+('28-08'!$J44/90)</f>
        <v>95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03">
        <v>-270</v>
      </c>
      <c r="K45" s="107">
        <v>-40</v>
      </c>
      <c r="L45" s="10">
        <f>'28-08'!$K45+('28-08'!$J45/90)</f>
        <v>-43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03">
        <v>-670</v>
      </c>
      <c r="K46" s="107">
        <v>10</v>
      </c>
      <c r="L46" s="10">
        <f>'28-08'!$K46+('28-08'!$J46/90)</f>
        <v>2.5555555555555554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03">
        <v>-450</v>
      </c>
      <c r="K47" s="107">
        <v>10</v>
      </c>
      <c r="L47" s="10">
        <f>'28-08'!$K47+('28-08'!$J47/90)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03">
        <v>-360</v>
      </c>
      <c r="K48" s="107">
        <v>10</v>
      </c>
      <c r="L48" s="10">
        <f>'28-08'!$K48+('28-08'!$J48/90)</f>
        <v>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03">
        <v>-540</v>
      </c>
      <c r="K49" s="107">
        <v>100</v>
      </c>
      <c r="L49" s="10">
        <f>'28-08'!$K49+('28-08'!$J49/90)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2578</v>
      </c>
      <c r="J50" s="103"/>
      <c r="K50" s="107">
        <v>100</v>
      </c>
      <c r="L50" s="10">
        <f>'28-08'!$K50+('28-08'!$J50/90)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03">
        <v>350</v>
      </c>
      <c r="K51" s="107"/>
      <c r="L51" s="10">
        <f>'28-08'!$K51+('28-08'!$J51/90)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03">
        <v>-180</v>
      </c>
      <c r="K52" s="107">
        <v>10</v>
      </c>
      <c r="L52" s="10">
        <f>'28-08'!$K52+('28-08'!$J52/90)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03">
        <v>180</v>
      </c>
      <c r="K53" s="107">
        <v>10</v>
      </c>
      <c r="L53" s="10">
        <f>'28-08'!$K53+('28-08'!$J53/90)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03"/>
      <c r="K54" s="107">
        <v>5</v>
      </c>
      <c r="L54" s="10">
        <f>'28-08'!$K54+('28-08'!$J54/90)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03">
        <v>-100</v>
      </c>
      <c r="K55" s="107">
        <v>98</v>
      </c>
      <c r="L55" s="10">
        <f>'28-08'!$K55+('28-08'!$J55/90)</f>
        <v>96.888888888888886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03">
        <v>400</v>
      </c>
      <c r="K56" s="107">
        <v>20</v>
      </c>
      <c r="L56" s="10">
        <f>'28-08'!$K56+('28-08'!$J56/90)</f>
        <v>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03">
        <v>-100</v>
      </c>
      <c r="K57" s="107">
        <v>10</v>
      </c>
      <c r="L57" s="10">
        <f>'28-08'!$K57+('28-08'!$J57/90)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03"/>
      <c r="K58" s="107">
        <v>10</v>
      </c>
      <c r="L58" s="10">
        <f>'28-08'!$K58+('28-08'!$J58/90)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95</v>
      </c>
      <c r="J59" s="103"/>
      <c r="K59" s="107">
        <v>527</v>
      </c>
      <c r="L59" s="10">
        <f>'28-08'!$K59+('28-08'!$J59/90)</f>
        <v>527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03"/>
      <c r="K60" s="107">
        <v>-527</v>
      </c>
      <c r="L60" s="10">
        <f>'28-08'!$K60+('28-08'!$J60/90)</f>
        <v>-527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03">
        <v>-180</v>
      </c>
      <c r="K61" s="107">
        <v>20</v>
      </c>
      <c r="L61" s="10">
        <f>'28-08'!$K61+('28-08'!$J61/90)</f>
        <v>18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2579</v>
      </c>
      <c r="J62" s="103"/>
      <c r="K62" s="107">
        <v>565</v>
      </c>
      <c r="L62" s="10">
        <f>'28-08'!$K62+('28-08'!$J62/90)</f>
        <v>565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03"/>
      <c r="K63" s="107">
        <v>210</v>
      </c>
      <c r="L63" s="10">
        <f>'28-08'!$K63+('28-08'!$J63/90)</f>
        <v>210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03">
        <v>-270</v>
      </c>
      <c r="K64" s="107">
        <v>15</v>
      </c>
      <c r="L64" s="10">
        <f>'28-08'!$K64+('28-08'!$J64/90)</f>
        <v>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04">
        <v>-200</v>
      </c>
      <c r="K65" s="108">
        <v>5</v>
      </c>
      <c r="L65" s="37">
        <f>'28-08'!$K65+('28-08'!$J65/90)</f>
        <v>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105">
        <v>2000</v>
      </c>
      <c r="K66" s="109"/>
      <c r="L66" s="37">
        <f>'28-08'!$K66+('28-08'!$J66/90)</f>
        <v>22.222222222222221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44" t="s">
        <v>43</v>
      </c>
      <c r="J67" s="104">
        <v>-2000</v>
      </c>
      <c r="K67" s="108"/>
      <c r="L67" s="37">
        <f>'28-08'!$K67+('28-08'!$J67/90)</f>
        <v>-22.222222222222221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05">
        <v>-100</v>
      </c>
      <c r="K68" s="109">
        <v>20</v>
      </c>
      <c r="L68" s="37">
        <f>'28-08'!$K68+('28-08'!$J68/90)</f>
        <v>18.888888888888889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04">
        <v>100</v>
      </c>
      <c r="K69" s="108"/>
      <c r="L69" s="37">
        <f>'28-08'!$K69+('28-08'!$J69/90)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2580</v>
      </c>
      <c r="J70" s="104">
        <v>-400</v>
      </c>
      <c r="K70" s="108"/>
      <c r="L70" s="37">
        <f>'28-08'!$K70+('28-08'!$J70/90)</f>
        <v>-4.4444444444444446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1286</v>
      </c>
      <c r="J71" s="103"/>
      <c r="K71" s="107">
        <v>200</v>
      </c>
      <c r="L71" s="10">
        <f>'28-08'!$K71+('28-08'!$J71/90)</f>
        <v>200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103">
        <v>-630</v>
      </c>
      <c r="K72" s="107">
        <v>20</v>
      </c>
      <c r="L72" s="10">
        <f>'28-08'!$K72+('28-08'!$J72/90)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03">
        <v>450</v>
      </c>
      <c r="K73" s="107"/>
      <c r="L73" s="10">
        <f>'28-08'!$K73+('28-08'!$J73/90)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03">
        <v>180</v>
      </c>
      <c r="K74" s="107"/>
      <c r="L74" s="10">
        <f>'28-08'!$K74+('28-08'!$J74/90)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03">
        <v>100</v>
      </c>
      <c r="K75" s="107">
        <v>10</v>
      </c>
      <c r="L75" s="10">
        <f>'28-08'!$K75+('28-08'!$J75/90)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03">
        <v>200</v>
      </c>
      <c r="K76" s="107">
        <v>20</v>
      </c>
      <c r="L76" s="10">
        <f>'28-08'!$K76+('28-08'!$J76/90)</f>
        <v>22.222222222222221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713</v>
      </c>
      <c r="J77" s="103">
        <v>330</v>
      </c>
      <c r="K77" s="107"/>
      <c r="L77" s="10">
        <f>'28-08'!$K77+('28-08'!$J77/90)</f>
        <v>3.6666666666666665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335</v>
      </c>
      <c r="J78" s="103">
        <v>-100</v>
      </c>
      <c r="K78" s="107"/>
      <c r="L78" s="10">
        <f>'28-08'!$K78+('28-08'!$J78/90)</f>
        <v>-1.1111111111111112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03">
        <v>-180</v>
      </c>
      <c r="K79" s="107">
        <v>10</v>
      </c>
      <c r="L79" s="10">
        <f>'28-08'!$K79+('28-08'!$J79/90)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03"/>
      <c r="K80" s="107">
        <v>50</v>
      </c>
      <c r="L80" s="10">
        <f>'28-08'!$K80+('28-08'!$J80/90)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03"/>
      <c r="K81" s="107">
        <v>20</v>
      </c>
      <c r="L81" s="10">
        <f>'28-08'!$K81+('28-08'!$J81/90)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03">
        <v>-450</v>
      </c>
      <c r="K82" s="107"/>
      <c r="L82" s="10">
        <f>'28-08'!$K82+('28-08'!$J82/90)</f>
        <v>-5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03">
        <v>400</v>
      </c>
      <c r="K83" s="107"/>
      <c r="L83" s="10">
        <f>'28-08'!$K83+('28-08'!$J83/90)</f>
        <v>4.4444444444444446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03">
        <v>-45</v>
      </c>
      <c r="K84" s="107">
        <v>10</v>
      </c>
      <c r="L84" s="10">
        <f>'28-08'!$K84+('28-08'!$J84/90)</f>
        <v>9.5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03"/>
      <c r="K85" s="107">
        <v>11</v>
      </c>
      <c r="L85" s="10">
        <f>'28-08'!$K85+('28-08'!$J85/90)</f>
        <v>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03">
        <v>-450</v>
      </c>
      <c r="K86" s="107">
        <v>80</v>
      </c>
      <c r="L86" s="10">
        <f>'28-08'!$K86+('28-08'!$J86/90)</f>
        <v>75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03"/>
      <c r="K87" s="107">
        <v>70</v>
      </c>
      <c r="L87" s="10">
        <f>'28-08'!$K87+('28-08'!$J87/90)</f>
        <v>70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03"/>
      <c r="K88" s="107">
        <v>30</v>
      </c>
      <c r="L88" s="10">
        <f>'28-08'!$K88+('28-08'!$J88/90)</f>
        <v>30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03">
        <v>270</v>
      </c>
      <c r="K89" s="107">
        <v>10</v>
      </c>
      <c r="L89" s="10">
        <f>'28-08'!$K89+('28-08'!$J89/90)</f>
        <v>13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03"/>
      <c r="K90" s="107">
        <v>42</v>
      </c>
      <c r="L90" s="10">
        <f>'28-08'!$K90+('28-08'!$J90/90)</f>
        <v>42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03">
        <v>100</v>
      </c>
      <c r="K91" s="107"/>
      <c r="L91" s="10">
        <f>'28-08'!$K91+('28-08'!$J91/90)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03">
        <v>-100</v>
      </c>
      <c r="K92" s="107">
        <v>10</v>
      </c>
      <c r="L92" s="10">
        <f>'28-08'!$K92+('28-08'!$J92/90)</f>
        <v>8.8888888888888893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03">
        <v>100</v>
      </c>
      <c r="K93" s="107"/>
      <c r="L93" s="10">
        <f>'28-08'!$K93+('28-08'!$J93/90)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03">
        <v>350</v>
      </c>
      <c r="K94" s="107"/>
      <c r="L94" s="10">
        <f>'28-08'!$K94+('28-08'!$J94/90)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03">
        <v>-100</v>
      </c>
      <c r="K95" s="107">
        <v>20</v>
      </c>
      <c r="L95" s="10">
        <f>'28-08'!$K95+('28-08'!$J95/90)</f>
        <v>18.888888888888889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03">
        <v>-540</v>
      </c>
      <c r="K96" s="107">
        <v>10</v>
      </c>
      <c r="L96" s="10">
        <f>'28-08'!$K96+('28-08'!$J96/90)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2581</v>
      </c>
      <c r="J97" s="103"/>
      <c r="K97" s="107">
        <v>75</v>
      </c>
      <c r="L97" s="10">
        <f>'28-08'!$K97+('28-08'!$J97/90)</f>
        <v>75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03">
        <v>700</v>
      </c>
      <c r="K98" s="107"/>
      <c r="L98" s="10">
        <f>'28-08'!$K98+('28-08'!$J98/90)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03">
        <v>600</v>
      </c>
      <c r="K99" s="107"/>
      <c r="L99" s="10">
        <f>'28-08'!$K99+('28-08'!$J99/90)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03">
        <v>270</v>
      </c>
      <c r="K100" s="107">
        <v>70</v>
      </c>
      <c r="L100" s="10">
        <f>'28-08'!$K100+('28-08'!$J100/90)</f>
        <v>73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03">
        <v>350</v>
      </c>
      <c r="K101" s="107"/>
      <c r="L101" s="10">
        <f>'28-08'!$K101+('28-08'!$J101/90)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03">
        <v>-300</v>
      </c>
      <c r="K102" s="107">
        <v>5</v>
      </c>
      <c r="L102" s="10">
        <f>'28-08'!$K102+('28-08'!$J102/90)</f>
        <v>1.6666666666666665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275</v>
      </c>
      <c r="J103" s="103">
        <v>-270</v>
      </c>
      <c r="K103" s="107">
        <v>10</v>
      </c>
      <c r="L103" s="10">
        <f>'28-08'!$K103+('28-08'!$J103/90)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03">
        <v>-310</v>
      </c>
      <c r="K104" s="107">
        <v>5</v>
      </c>
      <c r="L104" s="10">
        <f>'28-08'!$K104+('28-08'!$J104/90)</f>
        <v>1.5555555555555554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03">
        <v>120</v>
      </c>
      <c r="K105" s="107"/>
      <c r="L105" s="10">
        <f>'28-08'!$K105+('28-08'!$J105/90)</f>
        <v>1.3333333333333333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03">
        <v>100</v>
      </c>
      <c r="K106" s="107"/>
      <c r="L106" s="10">
        <f>'28-08'!$K106+('28-08'!$J106/90)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03">
        <v>-50</v>
      </c>
      <c r="K107" s="107">
        <v>5</v>
      </c>
      <c r="L107" s="10">
        <f>'28-08'!$K107+('28-08'!$J107/90)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03">
        <v>100</v>
      </c>
      <c r="K108" s="107">
        <v>15</v>
      </c>
      <c r="L108" s="10">
        <f>'28-08'!$K108+('28-08'!$J108/90)</f>
        <v>16.111111111111111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03"/>
      <c r="K109" s="107">
        <v>2</v>
      </c>
      <c r="L109" s="10">
        <f>'28-08'!$K109+('28-08'!$J109/90)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03">
        <v>-900</v>
      </c>
      <c r="K110" s="107"/>
      <c r="L110" s="10">
        <f>'28-08'!$K110+('28-08'!$J110/90)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03">
        <v>-270</v>
      </c>
      <c r="K111" s="107">
        <v>70</v>
      </c>
      <c r="L111" s="10">
        <f>'28-08'!$K111+('28-08'!$J111/90)</f>
        <v>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03">
        <v>-360</v>
      </c>
      <c r="K112" s="107">
        <v>10</v>
      </c>
      <c r="L112" s="10">
        <f>'28-08'!$K112+('28-08'!$J112/90)</f>
        <v>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03">
        <v>-270</v>
      </c>
      <c r="K113" s="107">
        <v>5</v>
      </c>
      <c r="L113" s="10">
        <f>'28-08'!$K113+('28-08'!$J113/90)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03">
        <v>-450</v>
      </c>
      <c r="K114" s="107">
        <v>10</v>
      </c>
      <c r="L114" s="10">
        <f>'28-08'!$K114+('28-08'!$J114/90)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28</v>
      </c>
      <c r="I115" s="40" t="s">
        <v>437</v>
      </c>
      <c r="J115" s="103">
        <v>-300</v>
      </c>
      <c r="K115" s="107"/>
      <c r="L115" s="10">
        <f>'28-08'!$K115+('28-08'!$J115/90)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03"/>
      <c r="K116" s="107">
        <v>100</v>
      </c>
      <c r="L116" s="10">
        <f>'28-08'!$K116+('28-08'!$J116/90)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/>
      <c r="J117" s="103">
        <v>-100</v>
      </c>
      <c r="K117" s="107"/>
      <c r="L117" s="10">
        <f>'28-08'!$K117+('28-08'!$J117/90)</f>
        <v>-1.1111111111111112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03">
        <v>-760</v>
      </c>
      <c r="K118" s="107">
        <v>10</v>
      </c>
      <c r="L118" s="10">
        <f>'28-08'!$K118+('28-08'!$J118/90)</f>
        <v>1.5555555555555554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103">
        <v>-730</v>
      </c>
      <c r="K119" s="107">
        <v>482</v>
      </c>
      <c r="L119" s="10">
        <f>'28-08'!$K119+('28-08'!$J119/90)</f>
        <v>473.88888888888891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03"/>
      <c r="K120" s="107"/>
      <c r="L120" s="10">
        <f>'28-08'!$K120+('28-08'!$J120/90)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03"/>
      <c r="K121" s="107"/>
      <c r="L121" s="10">
        <f>'28-08'!$K121+('28-08'!$J121/90)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03"/>
      <c r="K122" s="107"/>
      <c r="L122" s="10">
        <f>'28-08'!$K122+('28-08'!$J122/90)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FEA6BEB-A8CE-48EE-A273-F63F914589A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0639B-6E35-45E1-B24D-47294AD0855C}">
  <sheetPr codeName="Sheet131">
    <pageSetUpPr fitToPage="1"/>
  </sheetPr>
  <dimension ref="A1:Z136"/>
  <sheetViews>
    <sheetView rightToLeft="1" topLeftCell="A67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7.44140625" style="127" bestFit="1" customWidth="1"/>
    <col min="9" max="9" width="18.5546875" style="127" customWidth="1"/>
    <col min="10" max="10" width="14" style="128" bestFit="1" customWidth="1"/>
    <col min="11" max="11" width="9.6640625" style="129" bestFit="1" customWidth="1"/>
    <col min="12" max="12" width="10.33203125" style="127" bestFit="1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70"/>
      <c r="I1" s="121" t="s">
        <v>0</v>
      </c>
      <c r="J1" s="110">
        <f t="shared" ref="J1:L1" si="0">SUM(J3:J18)</f>
        <v>650</v>
      </c>
      <c r="K1" s="116">
        <f t="shared" si="0"/>
        <v>-4850</v>
      </c>
      <c r="L1" s="122">
        <f t="shared" si="0"/>
        <v>-4842.7777777777783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70" t="s">
        <v>1</v>
      </c>
      <c r="I2" s="123" t="s">
        <v>2</v>
      </c>
      <c r="J2" s="111" t="s">
        <v>3</v>
      </c>
      <c r="K2" s="117" t="s">
        <v>4</v>
      </c>
      <c r="L2" s="124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43" t="s">
        <v>40</v>
      </c>
      <c r="I3" s="121" t="s">
        <v>95</v>
      </c>
      <c r="J3" s="112"/>
      <c r="K3" s="107">
        <v>-5000</v>
      </c>
      <c r="L3" s="119">
        <f t="shared" ref="L3:L18" si="1">K3+(J3/90)</f>
        <v>-5000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43" t="s">
        <v>6</v>
      </c>
      <c r="I4" s="121"/>
      <c r="J4" s="112">
        <v>250</v>
      </c>
      <c r="K4" s="107"/>
      <c r="L4" s="119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43" t="s">
        <v>6</v>
      </c>
      <c r="I5" s="121" t="s">
        <v>1765</v>
      </c>
      <c r="J5" s="112"/>
      <c r="K5" s="107">
        <v>50</v>
      </c>
      <c r="L5" s="119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43" t="s">
        <v>6</v>
      </c>
      <c r="I6" s="121"/>
      <c r="J6" s="112">
        <v>400</v>
      </c>
      <c r="K6" s="107"/>
      <c r="L6" s="119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43" t="s">
        <v>6</v>
      </c>
      <c r="I7" s="121" t="s">
        <v>299</v>
      </c>
      <c r="J7" s="112"/>
      <c r="K7" s="107">
        <v>100</v>
      </c>
      <c r="L7" s="119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43" t="s">
        <v>6</v>
      </c>
      <c r="I8" s="121"/>
      <c r="J8" s="112"/>
      <c r="K8" s="107"/>
      <c r="L8" s="119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43" t="s">
        <v>6</v>
      </c>
      <c r="I9" s="121"/>
      <c r="J9" s="112"/>
      <c r="K9" s="107"/>
      <c r="L9" s="119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43" t="s">
        <v>6</v>
      </c>
      <c r="I10" s="121"/>
      <c r="J10" s="112"/>
      <c r="K10" s="107"/>
      <c r="L10" s="119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43" t="s">
        <v>6</v>
      </c>
      <c r="I11" s="125"/>
      <c r="J11" s="112"/>
      <c r="K11" s="107"/>
      <c r="L11" s="119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43" t="s">
        <v>6</v>
      </c>
      <c r="I12" s="121"/>
      <c r="J12" s="112"/>
      <c r="K12" s="107"/>
      <c r="L12" s="119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43" t="s">
        <v>6</v>
      </c>
      <c r="I13" s="121"/>
      <c r="J13" s="112"/>
      <c r="K13" s="107"/>
      <c r="L13" s="119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43" t="s">
        <v>6</v>
      </c>
      <c r="I14" s="121"/>
      <c r="J14" s="112"/>
      <c r="K14" s="107"/>
      <c r="L14" s="119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43" t="s">
        <v>6</v>
      </c>
      <c r="I15" s="121"/>
      <c r="J15" s="112"/>
      <c r="K15" s="107"/>
      <c r="L15" s="119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43" t="s">
        <v>6</v>
      </c>
      <c r="I16" s="121"/>
      <c r="J16" s="112"/>
      <c r="K16" s="107"/>
      <c r="L16" s="119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43" t="s">
        <v>6</v>
      </c>
      <c r="I17" s="121"/>
      <c r="J17" s="112"/>
      <c r="K17" s="107"/>
      <c r="L17" s="119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43" t="s">
        <v>6</v>
      </c>
      <c r="I18" s="121"/>
      <c r="J18" s="112"/>
      <c r="K18" s="107"/>
      <c r="L18" s="119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2577</v>
      </c>
      <c r="B19" s="1"/>
      <c r="C19" s="1"/>
      <c r="D19" s="1"/>
      <c r="E19" s="1"/>
      <c r="F19" s="1"/>
      <c r="G19" s="1"/>
      <c r="H19" s="70"/>
      <c r="I19" s="121"/>
      <c r="J19" s="110"/>
      <c r="K19" s="107"/>
      <c r="L19" s="122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57" t="s">
        <v>7</v>
      </c>
      <c r="B20" s="158"/>
      <c r="C20" s="158"/>
      <c r="D20" s="158"/>
      <c r="E20" s="158"/>
      <c r="F20" s="158"/>
      <c r="G20" s="1"/>
      <c r="H20" s="70"/>
      <c r="I20" s="121" t="s">
        <v>0</v>
      </c>
      <c r="J20" s="110">
        <f>SUM('29-08'!$J$22:$J$136)</f>
        <v>10645</v>
      </c>
      <c r="K20" s="116">
        <f>SUM('29-08'!$K$22:$K$136)</f>
        <v>-255</v>
      </c>
      <c r="L20" s="122">
        <f>SUM('29-08'!$L$22:$L$136)</f>
        <v>-136.72222222222365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70" t="s">
        <v>1</v>
      </c>
      <c r="I21" s="123" t="s">
        <v>2</v>
      </c>
      <c r="J21" s="111" t="s">
        <v>3</v>
      </c>
      <c r="K21" s="117" t="s">
        <v>4</v>
      </c>
      <c r="L21" s="124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62</v>
      </c>
      <c r="F22" s="16">
        <f t="shared" ref="F22:F26" si="3">D22*E22</f>
        <v>310</v>
      </c>
      <c r="G22" s="7"/>
      <c r="H22" s="43" t="s">
        <v>6</v>
      </c>
      <c r="I22" s="121"/>
      <c r="J22" s="112">
        <v>-650</v>
      </c>
      <c r="K22" s="107">
        <v>10</v>
      </c>
      <c r="L22" s="119">
        <f>'29-08'!$K22+('29-08'!$J22/90)</f>
        <v>2.7777777777777777</v>
      </c>
      <c r="M22" s="3"/>
      <c r="N22" s="13">
        <v>1</v>
      </c>
      <c r="O22" s="1">
        <v>17</v>
      </c>
      <c r="P22" s="14">
        <f t="shared" ref="P22:P27" si="4">N22*O22</f>
        <v>17</v>
      </c>
      <c r="Q22" s="15">
        <v>5</v>
      </c>
      <c r="R22" s="1">
        <v>61</v>
      </c>
      <c r="S22" s="16">
        <f t="shared" ref="S22:S26" si="5">Q22*R22</f>
        <v>305</v>
      </c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3">
        <v>5</v>
      </c>
      <c r="B23" s="1"/>
      <c r="C23" s="14">
        <f t="shared" si="2"/>
        <v>0</v>
      </c>
      <c r="D23" s="15">
        <v>10</v>
      </c>
      <c r="E23" s="1">
        <v>83</v>
      </c>
      <c r="F23" s="16">
        <f t="shared" si="3"/>
        <v>830</v>
      </c>
      <c r="G23" s="7"/>
      <c r="H23" s="43" t="s">
        <v>6</v>
      </c>
      <c r="I23" s="121"/>
      <c r="J23" s="112">
        <v>-15</v>
      </c>
      <c r="K23" s="107">
        <v>220</v>
      </c>
      <c r="L23" s="119">
        <f>'29-08'!$K23+('29-08'!$J23/90)</f>
        <v>219.83333333333334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42</v>
      </c>
      <c r="F24" s="16">
        <f t="shared" si="3"/>
        <v>840</v>
      </c>
      <c r="G24" s="7"/>
      <c r="H24" s="43" t="s">
        <v>6</v>
      </c>
      <c r="I24" s="121"/>
      <c r="J24" s="112">
        <v>150</v>
      </c>
      <c r="K24" s="107">
        <v>70</v>
      </c>
      <c r="L24" s="119">
        <f>'29-08'!$K24+('29-08'!$J24/90)</f>
        <v>71.666666666666671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18</v>
      </c>
      <c r="S24" s="16">
        <f t="shared" si="5"/>
        <v>360</v>
      </c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43" t="s">
        <v>6</v>
      </c>
      <c r="I25" s="121"/>
      <c r="J25" s="112"/>
      <c r="K25" s="107">
        <v>55</v>
      </c>
      <c r="L25" s="119">
        <f>'29-08'!$K25+('29-08'!$J25/90)</f>
        <v>55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11</v>
      </c>
      <c r="F26" s="16">
        <f t="shared" si="3"/>
        <v>1100</v>
      </c>
      <c r="G26" s="7"/>
      <c r="H26" s="43" t="s">
        <v>6</v>
      </c>
      <c r="I26" s="121"/>
      <c r="J26" s="112">
        <v>250</v>
      </c>
      <c r="K26" s="107"/>
      <c r="L26" s="119">
        <f>'29-08'!$K26+('29-08'!$J26/90)</f>
        <v>2.7777777777777777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3080</v>
      </c>
      <c r="G27" s="7"/>
      <c r="H27" s="43" t="s">
        <v>40</v>
      </c>
      <c r="I27" s="121"/>
      <c r="J27" s="112"/>
      <c r="K27" s="107">
        <v>-100</v>
      </c>
      <c r="L27" s="119">
        <f>'29-08'!$K27+('29-08'!$J27/90)</f>
        <v>-100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2345</v>
      </c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2" t="s">
        <v>11</v>
      </c>
      <c r="B28" s="12"/>
      <c r="C28" s="6">
        <f>SUM(C22:C27)</f>
        <v>837</v>
      </c>
      <c r="D28" s="1"/>
      <c r="E28" s="1"/>
      <c r="F28" s="1"/>
      <c r="G28" s="1"/>
      <c r="H28" s="43" t="s">
        <v>6</v>
      </c>
      <c r="I28" s="121"/>
      <c r="J28" s="112"/>
      <c r="K28" s="107">
        <v>20</v>
      </c>
      <c r="L28" s="119">
        <f>'29-08'!$K28+('29-08'!$J28/90)</f>
        <v>20</v>
      </c>
      <c r="M28" s="3"/>
      <c r="N28" s="12" t="s">
        <v>11</v>
      </c>
      <c r="O28" s="12"/>
      <c r="P28" s="6">
        <f>SUM(P22:P27)</f>
        <v>482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-3770</v>
      </c>
      <c r="G29" s="1"/>
      <c r="H29" s="43" t="s">
        <v>6</v>
      </c>
      <c r="I29" s="121"/>
      <c r="J29" s="112"/>
      <c r="K29" s="107">
        <v>18</v>
      </c>
      <c r="L29" s="119">
        <f>'29-08'!$K29+('29-08'!$J29/90)</f>
        <v>18</v>
      </c>
      <c r="M29" s="3"/>
      <c r="N29" s="1"/>
      <c r="O29" s="1"/>
      <c r="P29" s="18"/>
      <c r="Q29" s="159" t="s">
        <v>21</v>
      </c>
      <c r="R29" s="160"/>
      <c r="S29" s="17">
        <f>SUM('29-08'!$J$22:$J$136)</f>
        <v>10645</v>
      </c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159" t="s">
        <v>23</v>
      </c>
      <c r="B30" s="160"/>
      <c r="C30" s="6">
        <f t="array" aca="1" ref="C30" ca="1">INDIRECT("'"&amp;$A$19&amp;"'!K20")+K1</f>
        <v>-1868</v>
      </c>
      <c r="D30" s="1"/>
      <c r="E30" s="1"/>
      <c r="F30" s="8"/>
      <c r="G30" s="1"/>
      <c r="H30" s="43" t="s">
        <v>6</v>
      </c>
      <c r="I30" s="121"/>
      <c r="J30" s="112">
        <v>180</v>
      </c>
      <c r="K30" s="107"/>
      <c r="L30" s="119">
        <f>'29-08'!$K30+('29-08'!$J30/90)</f>
        <v>2</v>
      </c>
      <c r="M30" s="3"/>
      <c r="N30" s="159" t="s">
        <v>23</v>
      </c>
      <c r="O30" s="160"/>
      <c r="P30" s="6">
        <f>SUM('29-08'!$K$22:$K$136)</f>
        <v>-255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43" t="s">
        <v>1796</v>
      </c>
      <c r="I31" s="121" t="s">
        <v>373</v>
      </c>
      <c r="J31" s="112"/>
      <c r="K31" s="107">
        <v>1095</v>
      </c>
      <c r="L31" s="119">
        <f>'29-08'!$K31+('29-08'!$J31/90)</f>
        <v>1095</v>
      </c>
      <c r="M31" s="3"/>
      <c r="N31" s="1"/>
      <c r="O31" s="1"/>
      <c r="P31" s="18"/>
      <c r="Q31" s="12" t="s">
        <v>25</v>
      </c>
      <c r="R31" s="12"/>
      <c r="S31" s="17">
        <f>S27-S29-F27</f>
        <v>-11380</v>
      </c>
      <c r="T31" s="1"/>
      <c r="U31" s="1"/>
      <c r="V31" s="1"/>
      <c r="W31" s="1"/>
      <c r="X31" s="1"/>
      <c r="Y31" s="1"/>
      <c r="Z31" s="1"/>
    </row>
    <row r="32" spans="1:26" ht="15" customHeight="1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121" t="s">
        <v>95</v>
      </c>
      <c r="J32" s="112"/>
      <c r="K32" s="107">
        <v>-1095</v>
      </c>
      <c r="L32" s="119">
        <f>'29-08'!$K32+('29-08'!$J32/90)</f>
        <v>-1095</v>
      </c>
      <c r="M32" s="3"/>
      <c r="N32" s="12" t="s">
        <v>25</v>
      </c>
      <c r="O32" s="12"/>
      <c r="P32" s="6">
        <f>P28-P30-C28</f>
        <v>-100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1"/>
      <c r="C33" s="7"/>
      <c r="D33" s="7"/>
      <c r="E33" s="1"/>
      <c r="F33" s="7"/>
      <c r="G33" s="1"/>
      <c r="H33" s="43" t="s">
        <v>6</v>
      </c>
      <c r="I33" s="121"/>
      <c r="J33" s="112"/>
      <c r="K33" s="107">
        <v>5</v>
      </c>
      <c r="L33" s="119">
        <f>'29-08'!$K33+('29-08'!$J33/90)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1"/>
      <c r="C34" s="7"/>
      <c r="D34" s="7"/>
      <c r="E34" s="1"/>
      <c r="F34" s="7"/>
      <c r="G34" s="1"/>
      <c r="H34" s="43" t="s">
        <v>6</v>
      </c>
      <c r="I34" s="121" t="s">
        <v>275</v>
      </c>
      <c r="J34" s="112"/>
      <c r="K34" s="107">
        <v>38</v>
      </c>
      <c r="L34" s="119">
        <f>'29-08'!$K34+('29-08'!$J34/90)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121" t="s">
        <v>95</v>
      </c>
      <c r="J35" s="112"/>
      <c r="K35" s="107">
        <v>-38</v>
      </c>
      <c r="L35" s="119">
        <f>'29-08'!$K35+('29-08'!$J35/90)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9"/>
      <c r="B36" s="9"/>
      <c r="C36" s="7"/>
      <c r="D36" s="7"/>
      <c r="E36" s="1"/>
      <c r="F36" s="7"/>
      <c r="G36" s="1"/>
      <c r="H36" s="43" t="s">
        <v>6</v>
      </c>
      <c r="I36" s="121" t="s">
        <v>2583</v>
      </c>
      <c r="J36" s="112"/>
      <c r="K36" s="107">
        <v>100</v>
      </c>
      <c r="L36" s="119">
        <f>'29-08'!$K36+('29-08'!$J36/90)</f>
        <v>100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" customHeight="1" x14ac:dyDescent="0.3">
      <c r="A37" s="9"/>
      <c r="B37" s="9"/>
      <c r="C37" s="7"/>
      <c r="D37" s="1"/>
      <c r="E37" s="1"/>
      <c r="F37" s="7"/>
      <c r="G37" s="1"/>
      <c r="H37" s="43" t="s">
        <v>6</v>
      </c>
      <c r="I37" s="121"/>
      <c r="J37" s="112"/>
      <c r="K37" s="107">
        <v>25</v>
      </c>
      <c r="L37" s="119">
        <f>'29-08'!$K37+('29-08'!$J37/90)</f>
        <v>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" customHeight="1" x14ac:dyDescent="0.3">
      <c r="A38" s="9"/>
      <c r="B38" s="9"/>
      <c r="C38" s="7"/>
      <c r="D38" s="1"/>
      <c r="E38" s="1"/>
      <c r="F38" s="1"/>
      <c r="G38" s="1"/>
      <c r="H38" s="43" t="s">
        <v>6</v>
      </c>
      <c r="I38" s="121"/>
      <c r="J38" s="112"/>
      <c r="K38" s="107">
        <v>120</v>
      </c>
      <c r="L38" s="119">
        <f>'29-08'!$K38+('29-08'!$J38/90)</f>
        <v>120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" customHeight="1" x14ac:dyDescent="0.3">
      <c r="A39" s="9"/>
      <c r="B39" s="9"/>
      <c r="C39" s="1"/>
      <c r="D39" s="1"/>
      <c r="E39" s="1"/>
      <c r="F39" s="3"/>
      <c r="G39" s="1"/>
      <c r="H39" s="43" t="s">
        <v>6</v>
      </c>
      <c r="I39" s="121"/>
      <c r="J39" s="112">
        <v>600</v>
      </c>
      <c r="K39" s="107"/>
      <c r="L39" s="119">
        <f>'29-08'!$K39+('29-08'!$J39/90)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" customHeight="1" x14ac:dyDescent="0.3">
      <c r="A40" s="9"/>
      <c r="B40" s="9"/>
      <c r="C40" s="3"/>
      <c r="D40" s="1"/>
      <c r="E40" s="1"/>
      <c r="F40" s="1"/>
      <c r="G40" s="1"/>
      <c r="H40" s="43" t="s">
        <v>6</v>
      </c>
      <c r="I40" s="121"/>
      <c r="J40" s="112"/>
      <c r="K40" s="107">
        <v>4</v>
      </c>
      <c r="L40" s="119">
        <f>'29-08'!$K40+('29-08'!$J40/90)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" customHeight="1" x14ac:dyDescent="0.3">
      <c r="A41" s="9"/>
      <c r="B41" s="9"/>
      <c r="C41" s="1"/>
      <c r="D41" s="1"/>
      <c r="E41" s="1"/>
      <c r="F41" s="3"/>
      <c r="G41" s="1"/>
      <c r="H41" s="43" t="s">
        <v>6</v>
      </c>
      <c r="I41" s="121"/>
      <c r="J41" s="112">
        <v>200</v>
      </c>
      <c r="K41" s="107"/>
      <c r="L41" s="119">
        <f>'29-08'!$K41+('29-08'!$J41/90)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" customHeight="1" x14ac:dyDescent="0.3">
      <c r="A42" s="9"/>
      <c r="B42" s="9"/>
      <c r="C42" s="3"/>
      <c r="D42" s="1"/>
      <c r="E42" s="1"/>
      <c r="F42" s="1"/>
      <c r="G42" s="1"/>
      <c r="H42" s="43" t="s">
        <v>6</v>
      </c>
      <c r="I42" s="121"/>
      <c r="J42" s="112"/>
      <c r="K42" s="107">
        <v>19</v>
      </c>
      <c r="L42" s="119">
        <f>'29-08'!$K42+('29-08'!$J42/90)</f>
        <v>19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" customHeight="1" x14ac:dyDescent="0.3">
      <c r="A43" s="9"/>
      <c r="B43" s="9"/>
      <c r="C43" s="1"/>
      <c r="D43" s="1"/>
      <c r="E43" s="1"/>
      <c r="F43" s="1"/>
      <c r="G43" s="1"/>
      <c r="H43" s="43" t="s">
        <v>6</v>
      </c>
      <c r="I43" s="121"/>
      <c r="J43" s="112"/>
      <c r="K43" s="107">
        <v>17</v>
      </c>
      <c r="L43" s="119">
        <f>'29-08'!$K43+('29-08'!$J43/90)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" customHeight="1" x14ac:dyDescent="0.3">
      <c r="A44" s="9"/>
      <c r="B44" s="9"/>
      <c r="C44" s="1"/>
      <c r="D44" s="1"/>
      <c r="E44" s="1"/>
      <c r="F44" s="1"/>
      <c r="G44" s="1"/>
      <c r="H44" s="43" t="s">
        <v>40</v>
      </c>
      <c r="I44" s="121" t="s">
        <v>95</v>
      </c>
      <c r="J44" s="112">
        <v>-50</v>
      </c>
      <c r="K44" s="107"/>
      <c r="L44" s="119">
        <f>'29-08'!$K44+('29-08'!$J44/90)</f>
        <v>-0.55555555555555558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" customHeight="1" x14ac:dyDescent="0.3">
      <c r="A45" s="9"/>
      <c r="B45" s="9"/>
      <c r="C45" s="1"/>
      <c r="D45" s="1"/>
      <c r="E45" s="1"/>
      <c r="F45" s="1"/>
      <c r="G45" s="1"/>
      <c r="H45" s="43" t="s">
        <v>6</v>
      </c>
      <c r="I45" s="121"/>
      <c r="J45" s="112">
        <v>800</v>
      </c>
      <c r="K45" s="107"/>
      <c r="L45" s="119">
        <f>'29-08'!$K45+('29-08'!$J45/90)</f>
        <v>8.8888888888888893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" customHeight="1" x14ac:dyDescent="0.3">
      <c r="A46" s="9"/>
      <c r="B46" s="9"/>
      <c r="C46" s="1"/>
      <c r="D46" s="1"/>
      <c r="E46" s="1"/>
      <c r="F46" s="1"/>
      <c r="G46" s="1"/>
      <c r="H46" s="43" t="s">
        <v>6</v>
      </c>
      <c r="I46" s="121"/>
      <c r="J46" s="112"/>
      <c r="K46" s="107">
        <v>54</v>
      </c>
      <c r="L46" s="119">
        <f>'29-08'!$K46+('29-08'!$J46/90)</f>
        <v>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" customHeight="1" x14ac:dyDescent="0.3">
      <c r="A47" s="9"/>
      <c r="B47" s="9"/>
      <c r="C47" s="1"/>
      <c r="D47" s="1"/>
      <c r="E47" s="1"/>
      <c r="F47" s="1"/>
      <c r="G47" s="1"/>
      <c r="H47" s="43" t="s">
        <v>6</v>
      </c>
      <c r="I47" s="121"/>
      <c r="J47" s="112">
        <v>250</v>
      </c>
      <c r="K47" s="107"/>
      <c r="L47" s="119">
        <f>'29-08'!$K47+('29-08'!$J47/90)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" customHeight="1" x14ac:dyDescent="0.3">
      <c r="A48" s="9"/>
      <c r="B48" s="9"/>
      <c r="C48" s="1"/>
      <c r="D48" s="1"/>
      <c r="E48" s="1"/>
      <c r="F48" s="1"/>
      <c r="G48" s="1"/>
      <c r="H48" s="43" t="s">
        <v>6</v>
      </c>
      <c r="I48" s="121"/>
      <c r="J48" s="112">
        <v>-100</v>
      </c>
      <c r="K48" s="107">
        <v>5</v>
      </c>
      <c r="L48" s="119">
        <f>'29-08'!$K48+('29-08'!$J48/90)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" customHeight="1" x14ac:dyDescent="0.3">
      <c r="A49" s="9"/>
      <c r="B49" s="9"/>
      <c r="C49" s="1"/>
      <c r="D49" s="1"/>
      <c r="E49" s="1"/>
      <c r="F49" s="1"/>
      <c r="G49" s="1"/>
      <c r="H49" s="43" t="s">
        <v>6</v>
      </c>
      <c r="I49" s="121"/>
      <c r="J49" s="112">
        <v>450</v>
      </c>
      <c r="K49" s="107">
        <v>20</v>
      </c>
      <c r="L49" s="119">
        <f>'29-08'!$K49+('29-08'!$J49/90)</f>
        <v>25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" customHeight="1" x14ac:dyDescent="0.3">
      <c r="A50" s="9"/>
      <c r="B50" s="9"/>
      <c r="C50" s="1"/>
      <c r="D50" s="1"/>
      <c r="E50" s="1"/>
      <c r="F50" s="1"/>
      <c r="G50" s="1"/>
      <c r="H50" s="43" t="s">
        <v>6</v>
      </c>
      <c r="I50" s="121"/>
      <c r="J50" s="112">
        <v>270</v>
      </c>
      <c r="K50" s="107">
        <v>6</v>
      </c>
      <c r="L50" s="119">
        <f>'29-08'!$K50+('29-08'!$J50/90)</f>
        <v>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" customHeight="1" x14ac:dyDescent="0.3">
      <c r="A51" s="9"/>
      <c r="B51" s="9"/>
      <c r="C51" s="1"/>
      <c r="D51" s="1"/>
      <c r="E51" s="1"/>
      <c r="F51" s="1"/>
      <c r="G51" s="1"/>
      <c r="H51" s="43" t="s">
        <v>6</v>
      </c>
      <c r="I51" s="121"/>
      <c r="J51" s="112"/>
      <c r="K51" s="107">
        <v>10</v>
      </c>
      <c r="L51" s="119">
        <f>'29-08'!$K51+('29-08'!$J51/90)</f>
        <v>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" customHeight="1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121" t="s">
        <v>1051</v>
      </c>
      <c r="J52" s="112"/>
      <c r="K52" s="107">
        <v>-533</v>
      </c>
      <c r="L52" s="119">
        <f>'29-08'!$K52+('29-08'!$J52/90)</f>
        <v>-533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" customHeight="1" x14ac:dyDescent="0.3">
      <c r="A53" s="9"/>
      <c r="B53" s="9"/>
      <c r="C53" s="9"/>
      <c r="D53" s="9"/>
      <c r="E53" s="9"/>
      <c r="F53" s="9"/>
      <c r="G53" s="9"/>
      <c r="H53" s="43" t="s">
        <v>6</v>
      </c>
      <c r="I53" s="121"/>
      <c r="J53" s="112"/>
      <c r="K53" s="107">
        <v>3</v>
      </c>
      <c r="L53" s="119">
        <f>'29-08'!$K53+('29-08'!$J53/90)</f>
        <v>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" customHeight="1" x14ac:dyDescent="0.3">
      <c r="A54" s="9"/>
      <c r="B54" s="9"/>
      <c r="C54" s="9"/>
      <c r="D54" s="9"/>
      <c r="E54" s="9"/>
      <c r="F54" s="9"/>
      <c r="G54" s="9"/>
      <c r="H54" s="43" t="s">
        <v>6</v>
      </c>
      <c r="I54" s="121" t="s">
        <v>2584</v>
      </c>
      <c r="J54" s="112"/>
      <c r="K54" s="107">
        <v>300</v>
      </c>
      <c r="L54" s="119">
        <f>'29-08'!$K54+('29-08'!$J54/90)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" customHeight="1" x14ac:dyDescent="0.3">
      <c r="A55" s="9"/>
      <c r="B55" s="9"/>
      <c r="C55" s="9"/>
      <c r="D55" s="9"/>
      <c r="E55" s="9"/>
      <c r="F55" s="9"/>
      <c r="G55" s="9"/>
      <c r="H55" s="43" t="s">
        <v>6</v>
      </c>
      <c r="I55" s="121" t="s">
        <v>850</v>
      </c>
      <c r="J55" s="112"/>
      <c r="K55" s="107">
        <v>360</v>
      </c>
      <c r="L55" s="119">
        <f>'29-08'!$K55+('29-08'!$J55/90)</f>
        <v>360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" customHeight="1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121" t="s">
        <v>1657</v>
      </c>
      <c r="J56" s="112"/>
      <c r="K56" s="107">
        <v>-800</v>
      </c>
      <c r="L56" s="119">
        <f>'29-08'!$K56+('29-08'!$J56/90)</f>
        <v>-800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" customHeight="1" x14ac:dyDescent="0.3">
      <c r="A57" s="9"/>
      <c r="B57" s="9"/>
      <c r="C57" s="9"/>
      <c r="D57" s="9"/>
      <c r="E57" s="9"/>
      <c r="F57" s="9"/>
      <c r="G57" s="9"/>
      <c r="H57" s="43" t="s">
        <v>6</v>
      </c>
      <c r="I57" s="121" t="s">
        <v>229</v>
      </c>
      <c r="J57" s="112"/>
      <c r="K57" s="107">
        <v>-5</v>
      </c>
      <c r="L57" s="119">
        <f>'29-08'!$K57+('29-08'!$J57/90)</f>
        <v>-5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" customHeight="1" x14ac:dyDescent="0.3">
      <c r="A58" s="9"/>
      <c r="B58" s="9"/>
      <c r="C58" s="9"/>
      <c r="D58" s="9"/>
      <c r="E58" s="9"/>
      <c r="F58" s="9"/>
      <c r="G58" s="9"/>
      <c r="H58" s="43" t="s">
        <v>6</v>
      </c>
      <c r="I58" s="121"/>
      <c r="J58" s="112">
        <v>150</v>
      </c>
      <c r="K58" s="107"/>
      <c r="L58" s="119">
        <f>'29-08'!$K58+('29-08'!$J58/90)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" customHeight="1" x14ac:dyDescent="0.3">
      <c r="A59" s="9"/>
      <c r="B59" s="9"/>
      <c r="C59" s="9"/>
      <c r="D59" s="9"/>
      <c r="E59" s="9"/>
      <c r="F59" s="9"/>
      <c r="G59" s="9"/>
      <c r="H59" s="43" t="s">
        <v>6</v>
      </c>
      <c r="I59" s="121"/>
      <c r="J59" s="112">
        <v>90</v>
      </c>
      <c r="K59" s="107">
        <v>40</v>
      </c>
      <c r="L59" s="119">
        <f>'29-08'!$K59+('29-08'!$J59/90)</f>
        <v>41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" customHeight="1" x14ac:dyDescent="0.3">
      <c r="A60" s="9"/>
      <c r="B60" s="9"/>
      <c r="C60" s="9"/>
      <c r="D60" s="9"/>
      <c r="E60" s="9"/>
      <c r="F60" s="9"/>
      <c r="G60" s="9"/>
      <c r="H60" s="43" t="s">
        <v>1796</v>
      </c>
      <c r="I60" s="121"/>
      <c r="J60" s="112"/>
      <c r="K60" s="107">
        <v>27</v>
      </c>
      <c r="L60" s="119">
        <f>'29-08'!$K60+('29-08'!$J60/90)</f>
        <v>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" customHeight="1" x14ac:dyDescent="0.3">
      <c r="A61" s="9"/>
      <c r="B61" s="9"/>
      <c r="C61" s="9"/>
      <c r="D61" s="9"/>
      <c r="E61" s="9"/>
      <c r="F61" s="9"/>
      <c r="G61" s="9"/>
      <c r="H61" s="43" t="s">
        <v>6</v>
      </c>
      <c r="I61" s="121"/>
      <c r="J61" s="112"/>
      <c r="K61" s="107">
        <v>64</v>
      </c>
      <c r="L61" s="119">
        <f>'29-08'!$K61+('29-08'!$J61/90)</f>
        <v>64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" customHeight="1" x14ac:dyDescent="0.3">
      <c r="A62" s="9"/>
      <c r="B62" s="9"/>
      <c r="C62" s="9"/>
      <c r="D62" s="9"/>
      <c r="E62" s="9"/>
      <c r="F62" s="9"/>
      <c r="G62" s="9"/>
      <c r="H62" s="43" t="s">
        <v>6</v>
      </c>
      <c r="I62" s="121"/>
      <c r="J62" s="112"/>
      <c r="K62" s="107">
        <v>-64</v>
      </c>
      <c r="L62" s="119">
        <f>'29-08'!$K62+('29-08'!$J62/90)</f>
        <v>-64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" customHeight="1" x14ac:dyDescent="0.3">
      <c r="A63" s="9"/>
      <c r="B63" s="9"/>
      <c r="C63" s="9"/>
      <c r="D63" s="9"/>
      <c r="E63" s="9"/>
      <c r="F63" s="9"/>
      <c r="G63" s="9"/>
      <c r="H63" s="43" t="s">
        <v>6</v>
      </c>
      <c r="I63" s="121"/>
      <c r="J63" s="112"/>
      <c r="K63" s="107">
        <v>-13</v>
      </c>
      <c r="L63" s="119">
        <f>'29-08'!$K63+('29-08'!$J63/90)</f>
        <v>-13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" customHeight="1" x14ac:dyDescent="0.3">
      <c r="A64" s="9"/>
      <c r="B64" s="9"/>
      <c r="C64" s="9"/>
      <c r="D64" s="9"/>
      <c r="E64" s="9"/>
      <c r="F64" s="9"/>
      <c r="G64" s="9"/>
      <c r="H64" s="43" t="s">
        <v>28</v>
      </c>
      <c r="I64" s="121" t="s">
        <v>43</v>
      </c>
      <c r="J64" s="112"/>
      <c r="K64" s="107">
        <v>-20</v>
      </c>
      <c r="L64" s="119">
        <f>'29-08'!$K64+('29-08'!$J64/90)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" customHeight="1" x14ac:dyDescent="0.3">
      <c r="A65" s="9"/>
      <c r="B65" s="9"/>
      <c r="C65" s="9"/>
      <c r="D65" s="8"/>
      <c r="E65" s="9"/>
      <c r="F65" s="9"/>
      <c r="G65" s="9"/>
      <c r="H65" s="43" t="s">
        <v>1796</v>
      </c>
      <c r="I65" s="126" t="s">
        <v>997</v>
      </c>
      <c r="J65" s="113"/>
      <c r="K65" s="108">
        <v>543</v>
      </c>
      <c r="L65" s="120">
        <f>'29-08'!$K65+('29-08'!$J65/90)</f>
        <v>543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" customHeight="1" x14ac:dyDescent="0.3">
      <c r="A66" s="9"/>
      <c r="B66" s="9"/>
      <c r="C66" s="9"/>
      <c r="D66" s="8"/>
      <c r="E66" s="9"/>
      <c r="F66" s="9"/>
      <c r="G66" s="9"/>
      <c r="H66" s="43" t="s">
        <v>6</v>
      </c>
      <c r="I66" s="126" t="s">
        <v>1553</v>
      </c>
      <c r="J66" s="114"/>
      <c r="K66" s="109">
        <v>-10</v>
      </c>
      <c r="L66" s="120">
        <f>'29-08'!$K66+('29-08'!$J66/90)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" customHeight="1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126" t="s">
        <v>437</v>
      </c>
      <c r="J67" s="113">
        <v>-300</v>
      </c>
      <c r="K67" s="108"/>
      <c r="L67" s="120">
        <f>'29-08'!$K67+('29-08'!$J67/90)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" customHeight="1" x14ac:dyDescent="0.3">
      <c r="A68" s="9"/>
      <c r="B68" s="9"/>
      <c r="C68" s="9"/>
      <c r="D68" s="8"/>
      <c r="E68" s="9"/>
      <c r="F68" s="9"/>
      <c r="G68" s="9"/>
      <c r="H68" s="43" t="s">
        <v>6</v>
      </c>
      <c r="I68" s="126" t="s">
        <v>81</v>
      </c>
      <c r="J68" s="114">
        <v>100</v>
      </c>
      <c r="K68" s="109"/>
      <c r="L68" s="120">
        <f>'29-08'!$K68+('29-08'!$J68/90)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" customHeight="1" x14ac:dyDescent="0.3">
      <c r="A69" s="9"/>
      <c r="B69" s="9"/>
      <c r="C69" s="9"/>
      <c r="D69" s="8"/>
      <c r="E69" s="9"/>
      <c r="F69" s="9"/>
      <c r="G69" s="9"/>
      <c r="H69" s="43" t="s">
        <v>6</v>
      </c>
      <c r="I69" s="126"/>
      <c r="J69" s="113">
        <v>1300</v>
      </c>
      <c r="K69" s="108">
        <v>100</v>
      </c>
      <c r="L69" s="120">
        <f>'29-08'!$K69+('29-08'!$J69/90)</f>
        <v>114.44444444444444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" customHeight="1" x14ac:dyDescent="0.3">
      <c r="A70" s="9"/>
      <c r="B70" s="9"/>
      <c r="C70" s="9"/>
      <c r="D70" s="9"/>
      <c r="E70" s="9"/>
      <c r="F70" s="9"/>
      <c r="G70" s="9"/>
      <c r="H70" s="43" t="s">
        <v>6</v>
      </c>
      <c r="I70" s="126"/>
      <c r="J70" s="113">
        <v>-200</v>
      </c>
      <c r="K70" s="108">
        <v>5</v>
      </c>
      <c r="L70" s="120">
        <f>'29-08'!$K70+('29-08'!$J70/90)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" customHeight="1" x14ac:dyDescent="0.3">
      <c r="A71" s="9"/>
      <c r="B71" s="9"/>
      <c r="C71" s="9"/>
      <c r="D71" s="9"/>
      <c r="E71" s="9"/>
      <c r="F71" s="9"/>
      <c r="G71" s="9"/>
      <c r="H71" s="43" t="s">
        <v>6</v>
      </c>
      <c r="I71" s="121" t="s">
        <v>2585</v>
      </c>
      <c r="J71" s="112"/>
      <c r="K71" s="107">
        <v>500</v>
      </c>
      <c r="L71" s="119">
        <f>'29-08'!$K71+('29-08'!$J71/90)</f>
        <v>500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" customHeight="1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121" t="s">
        <v>35</v>
      </c>
      <c r="J72" s="112">
        <v>-300</v>
      </c>
      <c r="K72" s="107"/>
      <c r="L72" s="119">
        <f>'29-08'!$K72+('29-08'!$J72/90)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" customHeight="1" x14ac:dyDescent="0.3">
      <c r="A73" s="9"/>
      <c r="B73" s="9"/>
      <c r="C73" s="9"/>
      <c r="D73" s="9"/>
      <c r="E73" s="9"/>
      <c r="F73" s="9"/>
      <c r="G73" s="9"/>
      <c r="H73" s="43" t="s">
        <v>6</v>
      </c>
      <c r="I73" s="121"/>
      <c r="J73" s="112">
        <v>790</v>
      </c>
      <c r="K73" s="107"/>
      <c r="L73" s="119">
        <f>'29-08'!$K73+('29-08'!$J73/90)</f>
        <v>8.7777777777777786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" customHeight="1" x14ac:dyDescent="0.3">
      <c r="A74" s="9"/>
      <c r="B74" s="9"/>
      <c r="C74" s="9"/>
      <c r="D74" s="9"/>
      <c r="E74" s="9"/>
      <c r="F74" s="9"/>
      <c r="G74" s="9"/>
      <c r="H74" s="43" t="s">
        <v>6</v>
      </c>
      <c r="I74" s="121"/>
      <c r="J74" s="112">
        <v>140</v>
      </c>
      <c r="K74" s="107"/>
      <c r="L74" s="119">
        <f>'29-08'!$K74+('29-08'!$J74/90)</f>
        <v>1.5555555555555556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" customHeight="1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121" t="s">
        <v>750</v>
      </c>
      <c r="J75" s="112"/>
      <c r="K75" s="107">
        <v>100</v>
      </c>
      <c r="L75" s="119">
        <f>'29-08'!$K75+('29-08'!$J75/90)</f>
        <v>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" customHeight="1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121" t="s">
        <v>75</v>
      </c>
      <c r="J76" s="112"/>
      <c r="K76" s="107">
        <v>-65</v>
      </c>
      <c r="L76" s="119">
        <f>'29-08'!$K76+('29-08'!$J76/90)</f>
        <v>-65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" customHeight="1" x14ac:dyDescent="0.3">
      <c r="A77" s="9"/>
      <c r="B77" s="9"/>
      <c r="C77" s="9"/>
      <c r="D77" s="9"/>
      <c r="E77" s="9"/>
      <c r="F77" s="9"/>
      <c r="G77" s="9"/>
      <c r="H77" s="43" t="s">
        <v>6</v>
      </c>
      <c r="I77" s="121"/>
      <c r="J77" s="112"/>
      <c r="K77" s="107">
        <v>51</v>
      </c>
      <c r="L77" s="119">
        <f>'29-08'!$K77+('29-08'!$J77/90)</f>
        <v>51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" customHeight="1" x14ac:dyDescent="0.3">
      <c r="A78" s="9"/>
      <c r="B78" s="9"/>
      <c r="C78" s="9"/>
      <c r="D78" s="9"/>
      <c r="E78" s="9"/>
      <c r="F78" s="9"/>
      <c r="G78" s="9"/>
      <c r="H78" s="43" t="s">
        <v>6</v>
      </c>
      <c r="I78" s="121"/>
      <c r="J78" s="112">
        <v>-270</v>
      </c>
      <c r="K78" s="107">
        <v>10</v>
      </c>
      <c r="L78" s="119">
        <f>'29-08'!$K78+('29-08'!$J78/90)</f>
        <v>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" customHeight="1" x14ac:dyDescent="0.3">
      <c r="A79" s="9"/>
      <c r="B79" s="9"/>
      <c r="C79" s="9"/>
      <c r="D79" s="9"/>
      <c r="E79" s="9"/>
      <c r="F79" s="9"/>
      <c r="G79" s="9"/>
      <c r="H79" s="43" t="s">
        <v>6</v>
      </c>
      <c r="I79" s="121" t="s">
        <v>2586</v>
      </c>
      <c r="J79" s="112"/>
      <c r="K79" s="107">
        <v>132</v>
      </c>
      <c r="L79" s="119">
        <f>'29-08'!$K79+('29-08'!$J79/90)</f>
        <v>132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" customHeight="1" x14ac:dyDescent="0.3">
      <c r="A80" s="9"/>
      <c r="B80" s="9"/>
      <c r="C80" s="9"/>
      <c r="D80" s="9"/>
      <c r="E80" s="9"/>
      <c r="F80" s="9"/>
      <c r="G80" s="9"/>
      <c r="H80" s="43" t="s">
        <v>6</v>
      </c>
      <c r="I80" s="121"/>
      <c r="J80" s="112">
        <v>-450</v>
      </c>
      <c r="K80" s="107">
        <v>30</v>
      </c>
      <c r="L80" s="119">
        <f>'29-08'!$K80+('29-08'!$J80/90)</f>
        <v>25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" customHeight="1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121" t="s">
        <v>311</v>
      </c>
      <c r="J81" s="112"/>
      <c r="K81" s="107">
        <v>-10</v>
      </c>
      <c r="L81" s="119">
        <f>'29-08'!$K81+('29-08'!$J81/90)</f>
        <v>-10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" customHeight="1" x14ac:dyDescent="0.3">
      <c r="A82" s="9"/>
      <c r="B82" s="9"/>
      <c r="C82" s="9"/>
      <c r="D82" s="9"/>
      <c r="E82" s="9"/>
      <c r="F82" s="9"/>
      <c r="G82" s="9"/>
      <c r="H82" s="43" t="s">
        <v>6</v>
      </c>
      <c r="I82" s="121"/>
      <c r="J82" s="112">
        <v>300</v>
      </c>
      <c r="K82" s="107"/>
      <c r="L82" s="119">
        <f>'29-08'!$K82+('29-08'!$J82/90)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" customHeight="1" x14ac:dyDescent="0.3">
      <c r="A83" s="9"/>
      <c r="B83" s="9"/>
      <c r="C83" s="9"/>
      <c r="D83" s="9"/>
      <c r="E83" s="9"/>
      <c r="F83" s="9"/>
      <c r="G83" s="9"/>
      <c r="H83" s="43" t="s">
        <v>6</v>
      </c>
      <c r="I83" s="121"/>
      <c r="J83" s="112"/>
      <c r="K83" s="107">
        <v>34</v>
      </c>
      <c r="L83" s="119">
        <f>'29-08'!$K83+('29-08'!$J83/90)</f>
        <v>34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" customHeight="1" x14ac:dyDescent="0.3">
      <c r="A84" s="9"/>
      <c r="B84" s="9"/>
      <c r="C84" s="9"/>
      <c r="D84" s="9"/>
      <c r="E84" s="9"/>
      <c r="F84" s="9"/>
      <c r="G84" s="9"/>
      <c r="H84" s="43" t="s">
        <v>6</v>
      </c>
      <c r="I84" s="121" t="s">
        <v>56</v>
      </c>
      <c r="J84" s="112">
        <v>-1695</v>
      </c>
      <c r="K84" s="107">
        <v>100</v>
      </c>
      <c r="L84" s="119">
        <f>'29-08'!$K84+('29-08'!$J84/90)</f>
        <v>81.166666666666671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" customHeight="1" x14ac:dyDescent="0.3">
      <c r="A85" s="9"/>
      <c r="B85" s="9"/>
      <c r="C85" s="9"/>
      <c r="D85" s="9"/>
      <c r="E85" s="9"/>
      <c r="F85" s="9"/>
      <c r="G85" s="9"/>
      <c r="H85" s="43" t="s">
        <v>6</v>
      </c>
      <c r="I85" s="121" t="s">
        <v>421</v>
      </c>
      <c r="J85" s="112"/>
      <c r="K85" s="107">
        <v>70</v>
      </c>
      <c r="L85" s="119">
        <f>'29-08'!$K85+('29-08'!$J85/90)</f>
        <v>70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" customHeight="1" x14ac:dyDescent="0.3">
      <c r="A86" s="9"/>
      <c r="B86" s="9"/>
      <c r="C86" s="9"/>
      <c r="D86" s="9"/>
      <c r="E86" s="9"/>
      <c r="F86" s="9"/>
      <c r="G86" s="9"/>
      <c r="H86" s="43" t="s">
        <v>6</v>
      </c>
      <c r="I86" s="121" t="s">
        <v>315</v>
      </c>
      <c r="J86" s="112">
        <v>-630</v>
      </c>
      <c r="K86" s="107">
        <v>70</v>
      </c>
      <c r="L86" s="119">
        <f>'29-08'!$K86+('29-08'!$J86/90)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" customHeight="1" x14ac:dyDescent="0.3">
      <c r="A87" s="9"/>
      <c r="B87" s="9"/>
      <c r="C87" s="9"/>
      <c r="D87" s="9"/>
      <c r="E87" s="9"/>
      <c r="F87" s="9"/>
      <c r="G87" s="9"/>
      <c r="H87" s="43" t="s">
        <v>6</v>
      </c>
      <c r="I87" s="121"/>
      <c r="J87" s="112">
        <v>-560</v>
      </c>
      <c r="K87" s="107">
        <v>190</v>
      </c>
      <c r="L87" s="119">
        <f>'29-08'!$K87+('29-08'!$J87/90)</f>
        <v>183.77777777777777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" customHeight="1" x14ac:dyDescent="0.3">
      <c r="A88" s="9"/>
      <c r="B88" s="9"/>
      <c r="C88" s="9"/>
      <c r="D88" s="9"/>
      <c r="E88" s="9"/>
      <c r="F88" s="9"/>
      <c r="G88" s="9"/>
      <c r="H88" s="43" t="s">
        <v>6</v>
      </c>
      <c r="I88" s="121" t="s">
        <v>754</v>
      </c>
      <c r="J88" s="112">
        <v>-100</v>
      </c>
      <c r="K88" s="107">
        <v>10</v>
      </c>
      <c r="L88" s="119">
        <f>'29-08'!$K88+('29-08'!$J88/90)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" customHeight="1" x14ac:dyDescent="0.3">
      <c r="A89" s="9"/>
      <c r="B89" s="9"/>
      <c r="C89" s="9"/>
      <c r="D89" s="9"/>
      <c r="E89" s="9"/>
      <c r="F89" s="9"/>
      <c r="G89" s="9"/>
      <c r="H89" s="43" t="s">
        <v>6</v>
      </c>
      <c r="I89" s="121"/>
      <c r="J89" s="112">
        <v>-450</v>
      </c>
      <c r="K89" s="107">
        <v>30</v>
      </c>
      <c r="L89" s="119">
        <f>'29-08'!$K89+('29-08'!$J89/90)</f>
        <v>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" customHeight="1" x14ac:dyDescent="0.3">
      <c r="A90" s="9"/>
      <c r="B90" s="9"/>
      <c r="C90" s="9"/>
      <c r="D90" s="9"/>
      <c r="E90" s="9"/>
      <c r="F90" s="9"/>
      <c r="G90" s="9"/>
      <c r="H90" s="43" t="s">
        <v>6</v>
      </c>
      <c r="I90" s="121" t="s">
        <v>2587</v>
      </c>
      <c r="J90" s="112"/>
      <c r="K90" s="107">
        <v>10</v>
      </c>
      <c r="L90" s="119">
        <f>'29-08'!$K90+('29-08'!$J90/90)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" customHeight="1" x14ac:dyDescent="0.3">
      <c r="A91" s="9"/>
      <c r="B91" s="9"/>
      <c r="C91" s="9"/>
      <c r="D91" s="9"/>
      <c r="E91" s="9"/>
      <c r="F91" s="9"/>
      <c r="G91" s="9"/>
      <c r="H91" s="43" t="s">
        <v>6</v>
      </c>
      <c r="I91" s="121" t="s">
        <v>1137</v>
      </c>
      <c r="J91" s="112">
        <v>150</v>
      </c>
      <c r="K91" s="107"/>
      <c r="L91" s="119">
        <f>'29-08'!$K91+('29-08'!$J91/90)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" customHeight="1" x14ac:dyDescent="0.3">
      <c r="A92" s="9"/>
      <c r="B92" s="9"/>
      <c r="C92" s="9"/>
      <c r="D92" s="9"/>
      <c r="E92" s="9"/>
      <c r="F92" s="9"/>
      <c r="G92" s="9"/>
      <c r="H92" s="43" t="s">
        <v>6</v>
      </c>
      <c r="I92" s="121" t="s">
        <v>348</v>
      </c>
      <c r="J92" s="112">
        <v>-100</v>
      </c>
      <c r="K92" s="107">
        <v>110</v>
      </c>
      <c r="L92" s="119">
        <f>'29-08'!$K92+('29-08'!$J92/90)</f>
        <v>108.88888888888889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" customHeight="1" x14ac:dyDescent="0.3">
      <c r="A93" s="9"/>
      <c r="B93" s="9"/>
      <c r="C93" s="9"/>
      <c r="D93" s="9"/>
      <c r="E93" s="9"/>
      <c r="F93" s="9"/>
      <c r="G93" s="9"/>
      <c r="H93" s="43" t="s">
        <v>6</v>
      </c>
      <c r="I93" s="121" t="s">
        <v>989</v>
      </c>
      <c r="J93" s="112"/>
      <c r="K93" s="107">
        <v>103</v>
      </c>
      <c r="L93" s="119">
        <f>'29-08'!$K93+('29-08'!$J93/90)</f>
        <v>103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" customHeight="1" x14ac:dyDescent="0.3">
      <c r="A94" s="9"/>
      <c r="B94" s="9"/>
      <c r="C94" s="9"/>
      <c r="D94" s="9"/>
      <c r="E94" s="9"/>
      <c r="F94" s="9"/>
      <c r="G94" s="9"/>
      <c r="H94" s="43" t="s">
        <v>6</v>
      </c>
      <c r="I94" s="121"/>
      <c r="J94" s="112">
        <v>150</v>
      </c>
      <c r="K94" s="107"/>
      <c r="L94" s="119">
        <f>'29-08'!$K94+('29-08'!$J94/90)</f>
        <v>1.6666666666666667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" customHeight="1" x14ac:dyDescent="0.3">
      <c r="A95" s="9"/>
      <c r="B95" s="9"/>
      <c r="C95" s="9"/>
      <c r="D95" s="9"/>
      <c r="E95" s="9"/>
      <c r="F95" s="9"/>
      <c r="G95" s="9"/>
      <c r="H95" s="43" t="s">
        <v>6</v>
      </c>
      <c r="I95" s="121" t="s">
        <v>508</v>
      </c>
      <c r="J95" s="112">
        <v>-450</v>
      </c>
      <c r="K95" s="107">
        <v>90</v>
      </c>
      <c r="L95" s="119">
        <f>'29-08'!$K95+('29-08'!$J95/90)</f>
        <v>85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" customHeight="1" x14ac:dyDescent="0.3">
      <c r="A96" s="9"/>
      <c r="B96" s="9"/>
      <c r="C96" s="9"/>
      <c r="D96" s="9"/>
      <c r="E96" s="9"/>
      <c r="F96" s="9"/>
      <c r="G96" s="9"/>
      <c r="H96" s="43" t="s">
        <v>6</v>
      </c>
      <c r="I96" s="121" t="s">
        <v>637</v>
      </c>
      <c r="J96" s="112"/>
      <c r="K96" s="107">
        <v>1500</v>
      </c>
      <c r="L96" s="119">
        <f>'29-08'!$K96+('29-08'!$J96/90)</f>
        <v>1500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" customHeight="1" x14ac:dyDescent="0.3">
      <c r="A97" s="9"/>
      <c r="B97" s="9"/>
      <c r="C97" s="9"/>
      <c r="D97" s="9"/>
      <c r="E97" s="9"/>
      <c r="F97" s="9"/>
      <c r="G97" s="9"/>
      <c r="H97" s="43" t="s">
        <v>6</v>
      </c>
      <c r="I97" s="121" t="s">
        <v>1336</v>
      </c>
      <c r="J97" s="112">
        <v>180</v>
      </c>
      <c r="K97" s="107">
        <v>350</v>
      </c>
      <c r="L97" s="119">
        <f>'29-08'!$K97+('29-08'!$J97/90)</f>
        <v>352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" customHeight="1" x14ac:dyDescent="0.3">
      <c r="A98" s="9"/>
      <c r="B98" s="9"/>
      <c r="C98" s="9"/>
      <c r="D98" s="9"/>
      <c r="E98" s="9"/>
      <c r="F98" s="9"/>
      <c r="G98" s="9"/>
      <c r="H98" s="43" t="s">
        <v>6</v>
      </c>
      <c r="I98" s="121"/>
      <c r="J98" s="112">
        <v>200</v>
      </c>
      <c r="K98" s="107"/>
      <c r="L98" s="119">
        <f>'29-08'!$K98+('29-08'!$J98/90)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" customHeight="1" x14ac:dyDescent="0.3">
      <c r="A99" s="9"/>
      <c r="B99" s="9"/>
      <c r="C99" s="9"/>
      <c r="D99" s="9"/>
      <c r="E99" s="9"/>
      <c r="F99" s="9"/>
      <c r="G99" s="9"/>
      <c r="H99" s="43" t="s">
        <v>6</v>
      </c>
      <c r="I99" s="121"/>
      <c r="J99" s="112">
        <v>-470</v>
      </c>
      <c r="K99" s="107">
        <v>20</v>
      </c>
      <c r="L99" s="119">
        <f>'29-08'!$K99+('29-08'!$J99/90)</f>
        <v>14.777777777777779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" customHeight="1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121" t="s">
        <v>57</v>
      </c>
      <c r="J100" s="112">
        <v>17900</v>
      </c>
      <c r="K100" s="107"/>
      <c r="L100" s="119">
        <f>'29-08'!$K100+('29-08'!$J100/90)</f>
        <v>198.88888888888889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" customHeight="1" x14ac:dyDescent="0.3">
      <c r="A101" s="9"/>
      <c r="B101" s="9"/>
      <c r="C101" s="9"/>
      <c r="D101" s="9"/>
      <c r="E101" s="9"/>
      <c r="F101" s="9"/>
      <c r="G101" s="9"/>
      <c r="H101" s="43" t="s">
        <v>40</v>
      </c>
      <c r="I101" s="121" t="s">
        <v>239</v>
      </c>
      <c r="J101" s="112">
        <v>-17900</v>
      </c>
      <c r="K101" s="107"/>
      <c r="L101" s="119">
        <f>'29-08'!$K101+('29-08'!$J101/90)</f>
        <v>-198.88888888888889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" customHeight="1" x14ac:dyDescent="0.3">
      <c r="A102" s="9"/>
      <c r="B102" s="9"/>
      <c r="C102" s="9"/>
      <c r="D102" s="9"/>
      <c r="E102" s="9"/>
      <c r="F102" s="9"/>
      <c r="G102" s="9"/>
      <c r="H102" s="43" t="s">
        <v>6</v>
      </c>
      <c r="I102" s="121" t="s">
        <v>440</v>
      </c>
      <c r="J102" s="112"/>
      <c r="K102" s="107">
        <v>130</v>
      </c>
      <c r="L102" s="119">
        <f>'29-08'!$K102+('29-08'!$J102/90)</f>
        <v>130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" customHeight="1" x14ac:dyDescent="0.3">
      <c r="A103" s="9"/>
      <c r="B103" s="9"/>
      <c r="C103" s="9"/>
      <c r="D103" s="9"/>
      <c r="E103" s="9"/>
      <c r="F103" s="9"/>
      <c r="G103" s="9"/>
      <c r="H103" s="43" t="s">
        <v>6</v>
      </c>
      <c r="I103" s="121"/>
      <c r="J103" s="112">
        <v>540</v>
      </c>
      <c r="K103" s="107"/>
      <c r="L103" s="119">
        <f>'29-08'!$K103+('29-08'!$J103/90)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" customHeight="1" x14ac:dyDescent="0.3">
      <c r="A104" s="9"/>
      <c r="B104" s="9"/>
      <c r="C104" s="9"/>
      <c r="D104" s="9"/>
      <c r="E104" s="9"/>
      <c r="F104" s="9"/>
      <c r="G104" s="9"/>
      <c r="H104" s="43" t="s">
        <v>6</v>
      </c>
      <c r="I104" s="121"/>
      <c r="J104" s="112">
        <v>175</v>
      </c>
      <c r="K104" s="107"/>
      <c r="L104" s="119">
        <f>'29-08'!$K104+('29-08'!$J104/90)</f>
        <v>1.9444444444444444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" customHeight="1" x14ac:dyDescent="0.3">
      <c r="A105" s="9"/>
      <c r="B105" s="9"/>
      <c r="C105" s="9"/>
      <c r="D105" s="9"/>
      <c r="E105" s="9"/>
      <c r="F105" s="9"/>
      <c r="G105" s="9"/>
      <c r="H105" s="43" t="s">
        <v>6</v>
      </c>
      <c r="I105" s="121"/>
      <c r="J105" s="112">
        <v>-100</v>
      </c>
      <c r="K105" s="107">
        <v>10</v>
      </c>
      <c r="L105" s="119">
        <f>'29-08'!$K105+('29-08'!$J105/90)</f>
        <v>8.8888888888888893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" customHeight="1" x14ac:dyDescent="0.3">
      <c r="A106" s="9"/>
      <c r="B106" s="9"/>
      <c r="C106" s="9"/>
      <c r="D106" s="9"/>
      <c r="E106" s="9"/>
      <c r="F106" s="9"/>
      <c r="G106" s="9"/>
      <c r="H106" s="43" t="s">
        <v>6</v>
      </c>
      <c r="I106" s="121"/>
      <c r="J106" s="112"/>
      <c r="K106" s="107">
        <v>9</v>
      </c>
      <c r="L106" s="119">
        <f>'29-08'!$K106+('29-08'!$J106/90)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" customHeight="1" x14ac:dyDescent="0.3">
      <c r="A107" s="9"/>
      <c r="B107" s="9"/>
      <c r="C107" s="9"/>
      <c r="D107" s="9"/>
      <c r="E107" s="9"/>
      <c r="F107" s="9"/>
      <c r="G107" s="9"/>
      <c r="H107" s="43" t="s">
        <v>6</v>
      </c>
      <c r="I107" s="121"/>
      <c r="J107" s="112"/>
      <c r="K107" s="107">
        <v>7</v>
      </c>
      <c r="L107" s="119">
        <f>'29-08'!$K107+('29-08'!$J107/90)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" customHeight="1" x14ac:dyDescent="0.3">
      <c r="A108" s="9"/>
      <c r="B108" s="9"/>
      <c r="C108" s="9"/>
      <c r="D108" s="9"/>
      <c r="E108" s="9"/>
      <c r="F108" s="9"/>
      <c r="G108" s="9"/>
      <c r="H108" s="43" t="s">
        <v>28</v>
      </c>
      <c r="I108" s="121" t="s">
        <v>1347</v>
      </c>
      <c r="J108" s="112"/>
      <c r="K108" s="107">
        <v>-120</v>
      </c>
      <c r="L108" s="119">
        <f>'29-08'!$K108+('29-08'!$J108/90)</f>
        <v>-120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" customHeight="1" x14ac:dyDescent="0.3">
      <c r="A109" s="9"/>
      <c r="B109" s="9"/>
      <c r="C109" s="9"/>
      <c r="D109" s="9"/>
      <c r="E109" s="9"/>
      <c r="F109" s="9"/>
      <c r="G109" s="9"/>
      <c r="H109" s="43" t="s">
        <v>6</v>
      </c>
      <c r="I109" s="121"/>
      <c r="J109" s="112">
        <v>-130</v>
      </c>
      <c r="K109" s="107">
        <v>5</v>
      </c>
      <c r="L109" s="119">
        <f>'29-08'!$K109+('29-08'!$J109/90)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" customHeight="1" x14ac:dyDescent="0.3">
      <c r="A110" s="9"/>
      <c r="B110" s="9"/>
      <c r="C110" s="9"/>
      <c r="D110" s="9"/>
      <c r="E110" s="9"/>
      <c r="F110" s="9"/>
      <c r="G110" s="9"/>
      <c r="H110" s="43" t="s">
        <v>6</v>
      </c>
      <c r="I110" s="121"/>
      <c r="J110" s="112">
        <v>300</v>
      </c>
      <c r="K110" s="107">
        <v>10</v>
      </c>
      <c r="L110" s="119">
        <f>'29-08'!$K110+('29-08'!$J110/90)</f>
        <v>13.333333333333334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" customHeight="1" x14ac:dyDescent="0.3">
      <c r="A111" s="9"/>
      <c r="B111" s="9"/>
      <c r="C111" s="9"/>
      <c r="D111" s="9"/>
      <c r="E111" s="9"/>
      <c r="F111" s="9"/>
      <c r="G111" s="9"/>
      <c r="H111" s="43" t="s">
        <v>6</v>
      </c>
      <c r="I111" s="121"/>
      <c r="J111" s="112">
        <v>-130</v>
      </c>
      <c r="K111" s="107">
        <v>10</v>
      </c>
      <c r="L111" s="119">
        <f>'29-08'!$K111+('29-08'!$J111/90)</f>
        <v>8.5555555555555554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" customHeight="1" x14ac:dyDescent="0.3">
      <c r="A112" s="9"/>
      <c r="B112" s="9"/>
      <c r="C112" s="9"/>
      <c r="D112" s="9"/>
      <c r="E112" s="9"/>
      <c r="F112" s="9"/>
      <c r="G112" s="9"/>
      <c r="H112" s="43" t="s">
        <v>6</v>
      </c>
      <c r="I112" s="121"/>
      <c r="J112" s="112"/>
      <c r="K112" s="107">
        <v>79</v>
      </c>
      <c r="L112" s="119">
        <f>'29-08'!$K112+('29-08'!$J112/90)</f>
        <v>79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" customHeight="1" x14ac:dyDescent="0.3">
      <c r="A113" s="9"/>
      <c r="B113" s="9"/>
      <c r="C113" s="9"/>
      <c r="D113" s="9"/>
      <c r="E113" s="9"/>
      <c r="F113" s="9"/>
      <c r="G113" s="9"/>
      <c r="H113" s="43" t="s">
        <v>6</v>
      </c>
      <c r="I113" s="121"/>
      <c r="J113" s="112">
        <v>90</v>
      </c>
      <c r="K113" s="107"/>
      <c r="L113" s="119">
        <f>'29-08'!$K113+('29-08'!$J113/90)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" customHeight="1" x14ac:dyDescent="0.3">
      <c r="A114" s="9"/>
      <c r="B114" s="9"/>
      <c r="C114" s="9"/>
      <c r="D114" s="9"/>
      <c r="E114" s="9"/>
      <c r="F114" s="9"/>
      <c r="G114" s="9"/>
      <c r="H114" s="43" t="s">
        <v>6</v>
      </c>
      <c r="I114" s="121"/>
      <c r="J114" s="112">
        <v>600</v>
      </c>
      <c r="K114" s="107">
        <v>150</v>
      </c>
      <c r="L114" s="119">
        <f>'29-08'!$K114+('29-08'!$J114/90)</f>
        <v>156.66666666666666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" customHeight="1" x14ac:dyDescent="0.3">
      <c r="A115" s="9"/>
      <c r="B115" s="9"/>
      <c r="C115" s="9"/>
      <c r="D115" s="9"/>
      <c r="E115" s="9"/>
      <c r="F115" s="9"/>
      <c r="G115" s="9"/>
      <c r="H115" s="43" t="s">
        <v>6</v>
      </c>
      <c r="I115" s="121"/>
      <c r="J115" s="112">
        <v>400</v>
      </c>
      <c r="K115" s="107">
        <v>130</v>
      </c>
      <c r="L115" s="119">
        <f>'29-08'!$K115+('29-08'!$J115/90)</f>
        <v>134.44444444444446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" customHeight="1" x14ac:dyDescent="0.3">
      <c r="A116" s="9"/>
      <c r="B116" s="9"/>
      <c r="C116" s="9"/>
      <c r="D116" s="9"/>
      <c r="E116" s="9"/>
      <c r="F116" s="9"/>
      <c r="G116" s="9"/>
      <c r="H116" s="43" t="s">
        <v>6</v>
      </c>
      <c r="I116" s="121"/>
      <c r="J116" s="112">
        <v>500</v>
      </c>
      <c r="K116" s="107"/>
      <c r="L116" s="119">
        <f>'29-08'!$K116+('29-08'!$J116/90)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" customHeight="1" x14ac:dyDescent="0.3">
      <c r="A117" s="9"/>
      <c r="B117" s="9"/>
      <c r="C117" s="9"/>
      <c r="D117" s="9"/>
      <c r="E117" s="9"/>
      <c r="F117" s="9"/>
      <c r="G117" s="9"/>
      <c r="H117" s="43" t="s">
        <v>6</v>
      </c>
      <c r="I117" s="121"/>
      <c r="J117" s="112">
        <v>900</v>
      </c>
      <c r="K117" s="107"/>
      <c r="L117" s="119">
        <f>'29-08'!$K117+('29-08'!$J117/90)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" customHeight="1" x14ac:dyDescent="0.3">
      <c r="A118" s="9"/>
      <c r="B118" s="9"/>
      <c r="C118" s="9"/>
      <c r="D118" s="9"/>
      <c r="E118" s="9"/>
      <c r="F118" s="9"/>
      <c r="G118" s="9"/>
      <c r="H118" s="43" t="s">
        <v>6</v>
      </c>
      <c r="I118" s="121"/>
      <c r="J118" s="112">
        <v>300</v>
      </c>
      <c r="K118" s="107"/>
      <c r="L118" s="119">
        <f>'29-08'!$K118+('29-08'!$J118/90)</f>
        <v>3.3333333333333335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" customHeight="1" x14ac:dyDescent="0.3">
      <c r="A119" s="9"/>
      <c r="B119" s="9"/>
      <c r="C119" s="9"/>
      <c r="D119" s="9"/>
      <c r="E119" s="9"/>
      <c r="F119" s="9"/>
      <c r="G119" s="9"/>
      <c r="H119" s="43" t="s">
        <v>6</v>
      </c>
      <c r="I119" s="121"/>
      <c r="J119" s="112">
        <v>250</v>
      </c>
      <c r="K119" s="107"/>
      <c r="L119" s="119">
        <f>'29-08'!$K119+('29-08'!$J119/90)</f>
        <v>2.7777777777777777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" customHeight="1" x14ac:dyDescent="0.3">
      <c r="A120" s="9"/>
      <c r="B120" s="9"/>
      <c r="C120" s="9"/>
      <c r="D120" s="9"/>
      <c r="E120" s="9"/>
      <c r="F120" s="9"/>
      <c r="G120" s="9"/>
      <c r="H120" s="43" t="s">
        <v>6</v>
      </c>
      <c r="I120" s="121"/>
      <c r="J120" s="112">
        <v>300</v>
      </c>
      <c r="K120" s="107"/>
      <c r="L120" s="119">
        <f>'29-08'!$K120+('29-08'!$J120/90)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" customHeight="1" x14ac:dyDescent="0.3">
      <c r="A121" s="9"/>
      <c r="B121" s="9"/>
      <c r="C121" s="9"/>
      <c r="D121" s="9"/>
      <c r="E121" s="9"/>
      <c r="F121" s="9"/>
      <c r="G121" s="9"/>
      <c r="H121" s="43" t="s">
        <v>28</v>
      </c>
      <c r="I121" s="121" t="s">
        <v>335</v>
      </c>
      <c r="J121" s="112">
        <v>-50</v>
      </c>
      <c r="K121" s="107"/>
      <c r="L121" s="119">
        <f>'29-08'!$K121+('29-08'!$J121/90)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" customHeight="1" x14ac:dyDescent="0.3">
      <c r="A122" s="9"/>
      <c r="B122" s="9"/>
      <c r="C122" s="9"/>
      <c r="D122" s="9"/>
      <c r="E122" s="9"/>
      <c r="F122" s="9"/>
      <c r="G122" s="9"/>
      <c r="H122" s="43" t="s">
        <v>6</v>
      </c>
      <c r="I122" s="121"/>
      <c r="J122" s="112"/>
      <c r="K122" s="107">
        <v>200</v>
      </c>
      <c r="L122" s="119">
        <f>'29-08'!$K122+('29-08'!$J122/90)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" customHeight="1" x14ac:dyDescent="0.3">
      <c r="A123" s="9"/>
      <c r="B123" s="9"/>
      <c r="C123" s="9"/>
      <c r="D123" s="9"/>
      <c r="E123" s="9"/>
      <c r="F123" s="9"/>
      <c r="G123" s="9"/>
      <c r="H123" s="43" t="s">
        <v>6</v>
      </c>
      <c r="I123" s="121"/>
      <c r="J123" s="112">
        <v>80</v>
      </c>
      <c r="K123" s="107"/>
      <c r="L123" s="119">
        <f>'29-08'!$K123+('29-08'!$J123/90)</f>
        <v>0.88888888888888884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" customHeight="1" x14ac:dyDescent="0.3">
      <c r="A124" s="9"/>
      <c r="B124" s="9"/>
      <c r="C124" s="9"/>
      <c r="D124" s="9"/>
      <c r="E124" s="9"/>
      <c r="F124" s="9"/>
      <c r="G124" s="9"/>
      <c r="H124" s="43" t="s">
        <v>6</v>
      </c>
      <c r="I124" s="121"/>
      <c r="J124" s="112">
        <v>150</v>
      </c>
      <c r="K124" s="107">
        <v>30</v>
      </c>
      <c r="L124" s="119">
        <f>'29-08'!$K124+('29-08'!$J124/90)</f>
        <v>31.666666666666668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" customHeight="1" x14ac:dyDescent="0.3">
      <c r="A125" s="9"/>
      <c r="B125" s="9"/>
      <c r="C125" s="9"/>
      <c r="D125" s="9"/>
      <c r="E125" s="9"/>
      <c r="F125" s="9"/>
      <c r="G125" s="9"/>
      <c r="H125" s="43" t="s">
        <v>6</v>
      </c>
      <c r="I125" s="121" t="s">
        <v>95</v>
      </c>
      <c r="J125" s="112"/>
      <c r="K125" s="107">
        <v>200</v>
      </c>
      <c r="L125" s="119">
        <f>'29-08'!$K125+('29-08'!$J125/90)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" customHeight="1" x14ac:dyDescent="0.3">
      <c r="A126" s="9"/>
      <c r="B126" s="9"/>
      <c r="C126" s="9"/>
      <c r="D126" s="9"/>
      <c r="E126" s="9"/>
      <c r="F126" s="9"/>
      <c r="G126" s="9"/>
      <c r="H126" s="43" t="s">
        <v>40</v>
      </c>
      <c r="I126" s="121" t="s">
        <v>95</v>
      </c>
      <c r="J126" s="112"/>
      <c r="K126" s="107">
        <v>-200</v>
      </c>
      <c r="L126" s="119">
        <f>'29-08'!$K126+('29-08'!$J126/90)</f>
        <v>-200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" customHeight="1" x14ac:dyDescent="0.3">
      <c r="A127" s="9"/>
      <c r="B127" s="9"/>
      <c r="C127" s="9"/>
      <c r="D127" s="9"/>
      <c r="E127" s="9"/>
      <c r="F127" s="9"/>
      <c r="G127" s="9"/>
      <c r="H127" s="43" t="s">
        <v>1796</v>
      </c>
      <c r="I127" s="121" t="s">
        <v>292</v>
      </c>
      <c r="J127" s="112">
        <v>350</v>
      </c>
      <c r="K127" s="107">
        <v>210</v>
      </c>
      <c r="L127" s="119">
        <f>'29-08'!$K127+('29-08'!$J127/90)</f>
        <v>213.88888888888889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" customHeight="1" x14ac:dyDescent="0.3">
      <c r="A128" s="9"/>
      <c r="B128" s="9"/>
      <c r="C128" s="9"/>
      <c r="D128" s="9"/>
      <c r="E128" s="9"/>
      <c r="F128" s="9"/>
      <c r="G128" s="9"/>
      <c r="H128" s="43" t="s">
        <v>6</v>
      </c>
      <c r="I128" s="121"/>
      <c r="J128" s="112"/>
      <c r="K128" s="107">
        <v>10</v>
      </c>
      <c r="L128" s="119">
        <f>'29-08'!$K128+('29-08'!$J128/90)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" customHeight="1" x14ac:dyDescent="0.3">
      <c r="A129" s="9"/>
      <c r="B129" s="9"/>
      <c r="C129" s="9"/>
      <c r="D129" s="9"/>
      <c r="E129" s="9"/>
      <c r="F129" s="9"/>
      <c r="G129" s="9"/>
      <c r="H129" s="43" t="s">
        <v>40</v>
      </c>
      <c r="I129" s="121"/>
      <c r="J129" s="112">
        <v>-6800</v>
      </c>
      <c r="K129" s="107">
        <v>-5300</v>
      </c>
      <c r="L129" s="119">
        <f>'29-08'!$K129+('29-08'!$J129/90)</f>
        <v>-5375.5555555555557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" customHeight="1" x14ac:dyDescent="0.3">
      <c r="A130" s="9"/>
      <c r="B130" s="9"/>
      <c r="C130" s="9"/>
      <c r="D130" s="9"/>
      <c r="E130" s="9"/>
      <c r="F130" s="9"/>
      <c r="G130" s="9"/>
      <c r="H130" s="43" t="s">
        <v>6</v>
      </c>
      <c r="I130" s="121"/>
      <c r="J130" s="112">
        <v>320</v>
      </c>
      <c r="K130" s="107"/>
      <c r="L130" s="119">
        <f>'29-08'!$K130+('29-08'!$J130/90)</f>
        <v>3.5555555555555554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" customHeight="1" x14ac:dyDescent="0.3">
      <c r="A131" s="9"/>
      <c r="B131" s="9"/>
      <c r="C131" s="9"/>
      <c r="D131" s="9"/>
      <c r="E131" s="9"/>
      <c r="F131" s="9"/>
      <c r="G131" s="9"/>
      <c r="H131" s="43" t="s">
        <v>6</v>
      </c>
      <c r="I131" s="121" t="s">
        <v>56</v>
      </c>
      <c r="J131" s="112">
        <v>1310</v>
      </c>
      <c r="K131" s="107">
        <v>-35</v>
      </c>
      <c r="L131" s="119">
        <f>'29-08'!$K131+('29-08'!$J131/90)</f>
        <v>-20.444444444444443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" customHeight="1" x14ac:dyDescent="0.3">
      <c r="A132" s="9"/>
      <c r="B132" s="9"/>
      <c r="C132" s="9"/>
      <c r="D132" s="9"/>
      <c r="E132" s="9"/>
      <c r="F132" s="9"/>
      <c r="G132" s="9"/>
      <c r="H132" s="43" t="s">
        <v>6</v>
      </c>
      <c r="I132" s="121"/>
      <c r="J132" s="112">
        <v>11380</v>
      </c>
      <c r="K132" s="107">
        <v>100</v>
      </c>
      <c r="L132" s="119">
        <f>'29-08'!$K132+('29-08'!$J132/90)</f>
        <v>226.44444444444446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" customHeight="1" x14ac:dyDescent="0.3">
      <c r="A133" s="9"/>
      <c r="B133" s="9"/>
      <c r="C133" s="9"/>
      <c r="D133" s="9"/>
      <c r="E133" s="9"/>
      <c r="F133" s="9"/>
      <c r="G133" s="9"/>
      <c r="H133" s="43" t="s">
        <v>6</v>
      </c>
      <c r="I133" s="121"/>
      <c r="J133" s="112"/>
      <c r="K133" s="107"/>
      <c r="L133" s="119">
        <f>'29-08'!$K133+('29-08'!$J133/90)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" customHeight="1" x14ac:dyDescent="0.3">
      <c r="A134" s="9"/>
      <c r="B134" s="9"/>
      <c r="C134" s="9"/>
      <c r="D134" s="9"/>
      <c r="E134" s="9"/>
      <c r="F134" s="9"/>
      <c r="G134" s="9"/>
      <c r="H134" s="43" t="s">
        <v>6</v>
      </c>
      <c r="I134" s="121"/>
      <c r="J134" s="112"/>
      <c r="K134" s="107"/>
      <c r="L134" s="119">
        <f>'29-08'!$K134+('29-08'!$J134/90)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" customHeight="1" x14ac:dyDescent="0.3">
      <c r="A135" s="9"/>
      <c r="B135" s="9"/>
      <c r="C135" s="9"/>
      <c r="D135" s="9"/>
      <c r="E135" s="9"/>
      <c r="F135" s="9"/>
      <c r="G135" s="9"/>
      <c r="H135" s="43" t="s">
        <v>6</v>
      </c>
      <c r="I135" s="121"/>
      <c r="J135" s="112"/>
      <c r="K135" s="107"/>
      <c r="L135" s="119">
        <f>'29-08'!$K135+('29-08'!$J135/90)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" customHeight="1" x14ac:dyDescent="0.3">
      <c r="A136" s="9"/>
      <c r="B136" s="9"/>
      <c r="C136" s="9"/>
      <c r="D136" s="9"/>
      <c r="E136" s="9"/>
      <c r="F136" s="9"/>
      <c r="G136" s="9"/>
      <c r="H136" s="43" t="s">
        <v>6</v>
      </c>
      <c r="I136" s="121"/>
      <c r="J136" s="112"/>
      <c r="K136" s="107"/>
      <c r="L136" s="119">
        <f>'29-08'!$K136+('29-08'!$J136/90)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E2A20185-B574-41B5-9FD4-A9E7B01D864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E4C99-69BA-450C-BD4E-C9A883D48E28}">
  <sheetPr codeName="Sheet132">
    <pageSetUpPr fitToPage="1"/>
  </sheetPr>
  <dimension ref="A1:Z119"/>
  <sheetViews>
    <sheetView rightToLeft="1" topLeftCell="A107" workbookViewId="0">
      <selection activeCell="I116" sqref="I11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1395</v>
      </c>
      <c r="K1" s="116">
        <f t="shared" si="0"/>
        <v>1290</v>
      </c>
      <c r="L1" s="3">
        <f t="shared" si="0"/>
        <v>1305.4999999999998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2506</v>
      </c>
      <c r="J3" s="112">
        <v>320</v>
      </c>
      <c r="K3" s="107"/>
      <c r="L3" s="10">
        <f t="shared" ref="L3:L18" si="1">K3+(J3/90)</f>
        <v>3.5555555555555554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35</v>
      </c>
      <c r="J4" s="112">
        <v>-300</v>
      </c>
      <c r="K4" s="107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1213</v>
      </c>
      <c r="J5" s="112"/>
      <c r="K5" s="107">
        <v>900</v>
      </c>
      <c r="L5" s="10">
        <f t="shared" si="1"/>
        <v>900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363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132</v>
      </c>
      <c r="J7" s="112">
        <v>400</v>
      </c>
      <c r="K7" s="107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-450</v>
      </c>
      <c r="K8" s="107">
        <v>40</v>
      </c>
      <c r="L8" s="10">
        <f t="shared" si="1"/>
        <v>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>
        <v>25</v>
      </c>
      <c r="L9" s="10">
        <f t="shared" si="1"/>
        <v>26.111111111111111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550</v>
      </c>
      <c r="K10" s="107"/>
      <c r="L10" s="10">
        <f t="shared" si="1"/>
        <v>6.1111111111111107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-150</v>
      </c>
      <c r="K11" s="107">
        <v>80</v>
      </c>
      <c r="L11" s="10">
        <f t="shared" si="1"/>
        <v>78.333333333333329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180</v>
      </c>
      <c r="K12" s="107">
        <v>10</v>
      </c>
      <c r="L12" s="10">
        <f t="shared" si="1"/>
        <v>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-135</v>
      </c>
      <c r="K13" s="107">
        <v>5</v>
      </c>
      <c r="L13" s="10">
        <f t="shared" si="1"/>
        <v>3.5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643</v>
      </c>
      <c r="J14" s="112"/>
      <c r="K14" s="107">
        <v>20</v>
      </c>
      <c r="L14" s="10">
        <f t="shared" si="1"/>
        <v>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880</v>
      </c>
      <c r="K15" s="107">
        <v>10</v>
      </c>
      <c r="L15" s="10">
        <f t="shared" si="1"/>
        <v>19.777777777777779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SUM('31-08'!$J$22:$J$119)</f>
        <v>-7525</v>
      </c>
      <c r="K20" s="116">
        <f>SUM('31-08'!$K$22:$K$119)</f>
        <v>-1513</v>
      </c>
      <c r="L20" s="3">
        <f>SUM('31-08'!$L$22:$L$119)</f>
        <v>-1596.6111111111113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17</v>
      </c>
      <c r="C22" s="14">
        <f t="shared" ref="C22:C27" si="2">A22*B22</f>
        <v>17</v>
      </c>
      <c r="D22" s="15">
        <v>5</v>
      </c>
      <c r="E22" s="1">
        <v>62</v>
      </c>
      <c r="F22" s="16">
        <f t="shared" ref="F22:F26" si="3">D22*E22</f>
        <v>310</v>
      </c>
      <c r="G22" s="7"/>
      <c r="H22" s="7" t="s">
        <v>6</v>
      </c>
      <c r="I22" s="2"/>
      <c r="J22" s="112">
        <v>110</v>
      </c>
      <c r="K22" s="107">
        <v>1</v>
      </c>
      <c r="L22" s="10">
        <f>'31-08'!$K22+('31-08'!$J22/90)</f>
        <v>2.2222222222222223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75</v>
      </c>
      <c r="F23" s="16">
        <f t="shared" si="3"/>
        <v>750</v>
      </c>
      <c r="G23" s="7"/>
      <c r="H23" s="7" t="s">
        <v>6</v>
      </c>
      <c r="I23" s="2"/>
      <c r="J23" s="112">
        <v>30</v>
      </c>
      <c r="K23" s="107"/>
      <c r="L23" s="10">
        <f>'31-08'!$K23+('31-08'!$J23/90)</f>
        <v>0.33333333333333331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65</v>
      </c>
      <c r="S23" s="16">
        <f t="shared" si="5"/>
        <v>650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112"/>
      <c r="K24" s="107">
        <v>187</v>
      </c>
      <c r="L24" s="10">
        <f>'31-08'!$K24+('31-08'!$J24/90)</f>
        <v>187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1158</v>
      </c>
      <c r="J25" s="112"/>
      <c r="K25" s="107">
        <v>-200</v>
      </c>
      <c r="L25" s="10">
        <f>'31-08'!$K25+('31-08'!$J25/90)</f>
        <v>-200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135</v>
      </c>
      <c r="F26" s="16">
        <f t="shared" si="3"/>
        <v>13500</v>
      </c>
      <c r="G26" s="7"/>
      <c r="H26" s="7" t="s">
        <v>6</v>
      </c>
      <c r="I26" s="2"/>
      <c r="J26" s="112"/>
      <c r="K26" s="107">
        <v>2</v>
      </c>
      <c r="L26" s="10">
        <f>'31-08'!$K26+('31-08'!$J26/90)</f>
        <v>2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166</v>
      </c>
      <c r="S26" s="16">
        <f t="shared" si="5"/>
        <v>16600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15120</v>
      </c>
      <c r="G27" s="7"/>
      <c r="H27" s="7" t="s">
        <v>6</v>
      </c>
      <c r="I27" s="2"/>
      <c r="J27" s="112">
        <v>500</v>
      </c>
      <c r="K27" s="107">
        <v>70</v>
      </c>
      <c r="L27" s="10">
        <f>'31-08'!$K27+('31-08'!$J27/90)</f>
        <v>75.555555555555557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17595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1872</v>
      </c>
      <c r="D28" s="1"/>
      <c r="E28" s="1"/>
      <c r="F28" s="1"/>
      <c r="G28" s="1"/>
      <c r="H28" s="7" t="s">
        <v>6</v>
      </c>
      <c r="I28" s="40" t="s">
        <v>95</v>
      </c>
      <c r="J28" s="112"/>
      <c r="K28" s="107">
        <v>31</v>
      </c>
      <c r="L28" s="10">
        <f>'31-08'!$K28+('31-08'!$J28/90)</f>
        <v>31</v>
      </c>
      <c r="M28" s="3"/>
      <c r="N28" s="12" t="s">
        <v>11</v>
      </c>
      <c r="O28" s="12"/>
      <c r="P28" s="6">
        <f>SUM(P22:P27)</f>
        <v>3076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12040</v>
      </c>
      <c r="G29" s="1"/>
      <c r="H29" s="7" t="s">
        <v>40</v>
      </c>
      <c r="I29" s="40" t="s">
        <v>95</v>
      </c>
      <c r="J29" s="112"/>
      <c r="K29" s="107">
        <v>-31</v>
      </c>
      <c r="L29" s="10">
        <f>'31-08'!$K29+('31-08'!$J29/90)</f>
        <v>-31</v>
      </c>
      <c r="M29" s="3"/>
      <c r="N29" s="1"/>
      <c r="O29" s="1"/>
      <c r="P29" s="18"/>
      <c r="Q29" s="159" t="s">
        <v>21</v>
      </c>
      <c r="R29" s="160"/>
      <c r="S29" s="17">
        <f>SUM('31-08'!$J$22:$J$119)</f>
        <v>-7525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1035</v>
      </c>
      <c r="D30" s="1"/>
      <c r="E30" s="1"/>
      <c r="F30" s="8"/>
      <c r="G30" s="1"/>
      <c r="H30" s="7" t="s">
        <v>6</v>
      </c>
      <c r="I30" s="2"/>
      <c r="J30" s="112"/>
      <c r="K30" s="107">
        <v>63</v>
      </c>
      <c r="L30" s="10">
        <f>'31-08'!$K30+('31-08'!$J30/90)</f>
        <v>63</v>
      </c>
      <c r="M30" s="3"/>
      <c r="N30" s="159" t="s">
        <v>23</v>
      </c>
      <c r="O30" s="160"/>
      <c r="P30" s="6">
        <f>SUM('31-08'!$K$22:$K$119)</f>
        <v>-1513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>
        <v>30</v>
      </c>
      <c r="L31" s="10">
        <f>'31-08'!$K31+('31-08'!$J31/90)</f>
        <v>30.555555555555557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'31-08'!$K32+('31-08'!$J32/90)</f>
        <v>0</v>
      </c>
      <c r="M32" s="3"/>
      <c r="N32" s="12" t="s">
        <v>25</v>
      </c>
      <c r="O32" s="12"/>
      <c r="P32" s="6">
        <f>P28-P30-C28</f>
        <v>2717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28</v>
      </c>
      <c r="I33" s="40" t="s">
        <v>437</v>
      </c>
      <c r="J33" s="112">
        <v>-300</v>
      </c>
      <c r="K33" s="107"/>
      <c r="L33" s="10">
        <f>'31-08'!$K33+('31-08'!$J33/90)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</v>
      </c>
      <c r="L34" s="10">
        <f>'31-08'!$K34+('31-08'!$J34/90)</f>
        <v>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-250</v>
      </c>
      <c r="K35" s="107">
        <v>40</v>
      </c>
      <c r="L35" s="10">
        <f>'31-08'!$K35+('31-08'!$J35/90)</f>
        <v>37.222222222222221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'31-08'!$K36+('31-08'!$J36/90)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</v>
      </c>
      <c r="L37" s="10">
        <f>'31-08'!$K37+('31-08'!$J37/90)</f>
        <v>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90</v>
      </c>
      <c r="K38" s="107">
        <v>10</v>
      </c>
      <c r="L38" s="10">
        <f>'31-08'!$K38+('31-08'!$J38/90)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10</v>
      </c>
      <c r="L39" s="10">
        <f>'31-08'!$K39+('31-08'!$J39/90)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112"/>
      <c r="K40" s="107">
        <v>12</v>
      </c>
      <c r="L40" s="10">
        <f>'31-08'!$K40+('31-08'!$J40/90)</f>
        <v>12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112"/>
      <c r="K41" s="107">
        <v>-12</v>
      </c>
      <c r="L41" s="10">
        <f>'31-08'!$K41+('31-08'!$J41/90)</f>
        <v>-12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112">
        <v>2500</v>
      </c>
      <c r="K42" s="107"/>
      <c r="L42" s="10">
        <f>'31-08'!$K42+('31-08'!$J42/90)</f>
        <v>27.777777777777779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648</v>
      </c>
      <c r="J43" s="112">
        <v>-2500</v>
      </c>
      <c r="K43" s="107"/>
      <c r="L43" s="10">
        <f>'31-08'!$K43+('31-08'!$J43/90)</f>
        <v>-27.777777777777779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100</v>
      </c>
      <c r="K44" s="107"/>
      <c r="L44" s="10">
        <f>'31-08'!$K44+('31-08'!$J44/90)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-380</v>
      </c>
      <c r="K45" s="107">
        <v>10</v>
      </c>
      <c r="L45" s="10">
        <f>'31-08'!$K45+('31-08'!$J45/90)</f>
        <v>5.7777777777777777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-50</v>
      </c>
      <c r="K46" s="107">
        <v>5</v>
      </c>
      <c r="L46" s="10">
        <f>'31-08'!$K46+('31-08'!$J46/90)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250</v>
      </c>
      <c r="K47" s="107"/>
      <c r="L47" s="10">
        <f>'31-08'!$K47+('31-08'!$J47/90)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180</v>
      </c>
      <c r="K48" s="107"/>
      <c r="L48" s="10">
        <f>'31-08'!$K48+('31-08'!$J48/90)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'31-08'!$K49+('31-08'!$J49/90)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7</v>
      </c>
      <c r="L50" s="10">
        <f>'31-08'!$K50+('31-08'!$J50/90)</f>
        <v>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-150</v>
      </c>
      <c r="K51" s="107"/>
      <c r="L51" s="10">
        <f>'31-08'!$K51+('31-08'!$J51/90)</f>
        <v>-1.6666666666666667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</v>
      </c>
      <c r="K52" s="107"/>
      <c r="L52" s="10">
        <f>'31-08'!$K52+('31-08'!$J52/90)</f>
        <v>0.27777777777777779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2</v>
      </c>
      <c r="L53" s="10">
        <f>'31-08'!$K53+('31-08'!$J53/90)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380</v>
      </c>
      <c r="K54" s="107"/>
      <c r="L54" s="10">
        <f>'31-08'!$K54+('31-08'!$J54/90)</f>
        <v>4.2222222222222223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</v>
      </c>
      <c r="K55" s="107"/>
      <c r="L55" s="10">
        <f>'31-08'!$K55+('31-08'!$J55/90)</f>
        <v>0.22222222222222221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-50</v>
      </c>
      <c r="K56" s="107">
        <v>5</v>
      </c>
      <c r="L56" s="10">
        <f>'31-08'!$K56+('31-08'!$J56/90)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-110</v>
      </c>
      <c r="K57" s="107">
        <v>25</v>
      </c>
      <c r="L57" s="10">
        <f>'31-08'!$K57+('31-08'!$J57/90)</f>
        <v>23.777777777777779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180</v>
      </c>
      <c r="K58" s="107"/>
      <c r="L58" s="10">
        <f>'31-08'!$K58+('31-08'!$J58/90)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-180</v>
      </c>
      <c r="K59" s="107">
        <v>10</v>
      </c>
      <c r="L59" s="10">
        <f>'31-08'!$K59+('31-08'!$J59/90)</f>
        <v>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12"/>
      <c r="K60" s="107">
        <v>-300</v>
      </c>
      <c r="L60" s="10">
        <f>'31-08'!$K60+('31-08'!$J60/90)</f>
        <v>-300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112"/>
      <c r="K61" s="107">
        <v>11</v>
      </c>
      <c r="L61" s="10">
        <f>'31-08'!$K61+('31-08'!$J61/90)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112"/>
      <c r="K62" s="107">
        <v>12</v>
      </c>
      <c r="L62" s="10">
        <f>'31-08'!$K62+('31-08'!$J62/90)</f>
        <v>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112"/>
      <c r="K63" s="107">
        <v>-23</v>
      </c>
      <c r="L63" s="10">
        <f>'31-08'!$K63+('31-08'!$J63/90)</f>
        <v>-23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-360</v>
      </c>
      <c r="K64" s="107">
        <v>10</v>
      </c>
      <c r="L64" s="10">
        <f>'31-08'!$K64+('31-08'!$J64/90)</f>
        <v>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'31-08'!$K65+('31-08'!$J65/90)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95</v>
      </c>
      <c r="J66" s="114"/>
      <c r="K66" s="109">
        <v>-765</v>
      </c>
      <c r="L66" s="37">
        <f>'31-08'!$K66+('31-08'!$J66/90)</f>
        <v>-765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2247</v>
      </c>
      <c r="J67" s="113"/>
      <c r="K67" s="108">
        <v>100</v>
      </c>
      <c r="L67" s="37">
        <f>'31-08'!$K67+('31-08'!$J67/90)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28</v>
      </c>
      <c r="I68" s="44" t="s">
        <v>2589</v>
      </c>
      <c r="J68" s="114"/>
      <c r="K68" s="109">
        <v>-20</v>
      </c>
      <c r="L68" s="37">
        <f>'31-08'!$K68+('31-08'!$J68/90)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250</v>
      </c>
      <c r="K69" s="108"/>
      <c r="L69" s="37">
        <f>'31-08'!$K69+('31-08'!$J69/90)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250</v>
      </c>
      <c r="K70" s="108"/>
      <c r="L70" s="37">
        <f>'31-08'!$K70+('31-08'!$J70/90)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45</v>
      </c>
      <c r="L71" s="10">
        <f>'31-08'!$K71+('31-08'!$J71/90)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360</v>
      </c>
      <c r="K72" s="107"/>
      <c r="L72" s="10">
        <f>'31-08'!$K72+('31-08'!$J72/90)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43" t="s">
        <v>1796</v>
      </c>
      <c r="I73" s="40" t="s">
        <v>948</v>
      </c>
      <c r="J73" s="112"/>
      <c r="K73" s="107">
        <v>100</v>
      </c>
      <c r="L73" s="10">
        <f>'31-08'!$K73+('31-08'!$J73/90)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1854</v>
      </c>
      <c r="J74" s="112">
        <v>-540</v>
      </c>
      <c r="K74" s="107">
        <v>-70</v>
      </c>
      <c r="L74" s="10">
        <f>'31-08'!$K74+('31-08'!$J74/90)</f>
        <v>-76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-90</v>
      </c>
      <c r="K75" s="107">
        <v>5</v>
      </c>
      <c r="L75" s="10">
        <f>'31-08'!$K75+('31-08'!$J75/90)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200</v>
      </c>
      <c r="K76" s="107"/>
      <c r="L76" s="10">
        <f>'31-08'!$K76+('31-08'!$J76/90)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10</v>
      </c>
      <c r="L77" s="10">
        <f>'31-08'!$K77+('31-08'!$J77/90)</f>
        <v>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280</v>
      </c>
      <c r="K78" s="107"/>
      <c r="L78" s="10">
        <f>'31-08'!$K78+('31-08'!$J78/90)</f>
        <v>3.1111111111111112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60</v>
      </c>
      <c r="K79" s="107">
        <v>20</v>
      </c>
      <c r="L79" s="10">
        <f>'31-08'!$K79+('31-08'!$J79/90)</f>
        <v>20.666666666666668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'31-08'!$K80+('31-08'!$J80/90)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100</v>
      </c>
      <c r="K81" s="107">
        <v>2</v>
      </c>
      <c r="L81" s="10">
        <f>'31-08'!$K81+('31-08'!$J81/90)</f>
        <v>3.1111111111111112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'31-08'!$K82+('31-08'!$J82/90)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-270</v>
      </c>
      <c r="K83" s="107">
        <v>10</v>
      </c>
      <c r="L83" s="10">
        <f>'31-08'!$K83+('31-08'!$J83/90)</f>
        <v>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25</v>
      </c>
      <c r="L84" s="10">
        <f>'31-08'!$K84+('31-08'!$J84/90)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'31-08'!$K85+('31-08'!$J85/90)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10</v>
      </c>
      <c r="L86" s="10">
        <f>'31-08'!$K86+('31-08'!$J86/90)</f>
        <v>7.7777777777777777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65</v>
      </c>
      <c r="L87" s="10">
        <f>'31-08'!$K87+('31-08'!$J87/90)</f>
        <v>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1000</v>
      </c>
      <c r="K88" s="107"/>
      <c r="L88" s="10">
        <f>'31-08'!$K88+('31-08'!$J88/90)</f>
        <v>11.111111111111111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-100</v>
      </c>
      <c r="K89" s="107">
        <v>10</v>
      </c>
      <c r="L89" s="10">
        <f>'31-08'!$K89+('31-08'!$J89/90)</f>
        <v>8.8888888888888893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-20</v>
      </c>
      <c r="K90" s="107">
        <v>10</v>
      </c>
      <c r="L90" s="10">
        <f>'31-08'!$K90+('31-08'!$J90/90)</f>
        <v>9.7777777777777786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350</v>
      </c>
      <c r="K91" s="107"/>
      <c r="L91" s="10">
        <f>'31-08'!$K91+('31-08'!$J91/90)</f>
        <v>3.8888888888888888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503</v>
      </c>
      <c r="J92" s="112"/>
      <c r="K92" s="107">
        <v>200</v>
      </c>
      <c r="L92" s="10">
        <f>'31-08'!$K92+('31-08'!$J92/90)</f>
        <v>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95</v>
      </c>
      <c r="J93" s="112"/>
      <c r="K93" s="107">
        <v>-200</v>
      </c>
      <c r="L93" s="10">
        <f>'31-08'!$K93+('31-08'!$J93/90)</f>
        <v>-200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200</v>
      </c>
      <c r="L94" s="10">
        <f>'31-08'!$K94+('31-08'!$J94/90)</f>
        <v>200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2590</v>
      </c>
      <c r="J95" s="112"/>
      <c r="K95" s="107">
        <v>1500</v>
      </c>
      <c r="L95" s="10">
        <f>'31-08'!$K95+('31-08'!$J95/90)</f>
        <v>1500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'31-08'!$K96+('31-08'!$J96/90)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300</v>
      </c>
      <c r="K97" s="107"/>
      <c r="L97" s="10">
        <f>'31-08'!$K97+('31-08'!$J97/90)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437</v>
      </c>
      <c r="J98" s="112">
        <v>-300</v>
      </c>
      <c r="K98" s="107"/>
      <c r="L98" s="10">
        <f>'31-08'!$K98+('31-08'!$J98/90)</f>
        <v>-3.3333333333333335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50</v>
      </c>
      <c r="K99" s="107"/>
      <c r="L99" s="10">
        <f>'31-08'!$K99+('31-08'!$J99/90)</f>
        <v>0.55555555555555558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/>
      <c r="L100" s="10">
        <f>'31-08'!$K100+('31-08'!$J100/90)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-410</v>
      </c>
      <c r="K101" s="107">
        <v>5</v>
      </c>
      <c r="L101" s="10">
        <f>'31-08'!$K101+('31-08'!$J101/90)</f>
        <v>0.44444444444444464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2594</v>
      </c>
      <c r="J102" s="112"/>
      <c r="K102" s="107">
        <v>-320</v>
      </c>
      <c r="L102" s="10">
        <f>'31-08'!$K102+('31-08'!$J102/90)</f>
        <v>-320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100</v>
      </c>
      <c r="K103" s="107">
        <v>12</v>
      </c>
      <c r="L103" s="10">
        <f>'31-08'!$K103+('31-08'!$J103/90)</f>
        <v>13.111111111111111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1813</v>
      </c>
      <c r="J104" s="112">
        <v>-400</v>
      </c>
      <c r="K104" s="107">
        <v>50</v>
      </c>
      <c r="L104" s="10">
        <f>'31-08'!$K104+('31-08'!$J104/90)</f>
        <v>45.555555555555557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2591</v>
      </c>
      <c r="J105" s="112">
        <v>500</v>
      </c>
      <c r="K105" s="107"/>
      <c r="L105" s="10">
        <f>'31-08'!$K105+('31-08'!$J105/90)</f>
        <v>5.5555555555555554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17</v>
      </c>
      <c r="L106" s="10">
        <f>'31-08'!$K106+('31-08'!$J106/90)</f>
        <v>17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>
        <v>60</v>
      </c>
      <c r="L107" s="10">
        <f>'31-08'!$K107+('31-08'!$J107/90)</f>
        <v>61.333333333333336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15</v>
      </c>
      <c r="L108" s="10">
        <f>'31-08'!$K108+('31-08'!$J108/90)</f>
        <v>15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50</v>
      </c>
      <c r="K109" s="107">
        <v>48</v>
      </c>
      <c r="L109" s="10">
        <f>'31-08'!$K109+('31-08'!$J109/90)</f>
        <v>48.555555555555557</v>
      </c>
      <c r="M109" s="3"/>
      <c r="N109" s="45" t="s">
        <v>118</v>
      </c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3</v>
      </c>
      <c r="L110" s="10">
        <f>'31-08'!$K110+('31-08'!$J110/90)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>
        <v>-10000</v>
      </c>
      <c r="K111" s="107">
        <v>-2720</v>
      </c>
      <c r="L111" s="10">
        <f>'31-08'!$K111+('31-08'!$J111/90)</f>
        <v>-2831.1111111111113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1398</v>
      </c>
      <c r="J112" s="112"/>
      <c r="K112" s="107">
        <v>607</v>
      </c>
      <c r="L112" s="10">
        <f>'31-08'!$K112+('31-08'!$J112/90)</f>
        <v>607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1398</v>
      </c>
      <c r="J113" s="112"/>
      <c r="K113" s="107">
        <v>2700</v>
      </c>
      <c r="L113" s="10">
        <f>'31-08'!$K113+('31-08'!$J113/90)</f>
        <v>2700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-3307</v>
      </c>
      <c r="L114" s="10">
        <f>'31-08'!$K114+('31-08'!$J114/90)</f>
        <v>-3307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'31-08'!$K115+('31-08'!$J115/90)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'31-08'!$K116+('31-08'!$J116/90)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'31-08'!$K117+('31-08'!$J117/90)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'31-08'!$K118+('31-08'!$J118/90)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'31-08'!$K119+('31-08'!$J119/90)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D34C81F9-9B1C-4043-9B5D-BD0C8516042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5F552-CA1D-40A0-85B5-F6206EEAD1CA}">
  <sheetPr codeName="Sheet133">
    <pageSetUpPr fitToPage="1"/>
  </sheetPr>
  <dimension ref="A1:Z127"/>
  <sheetViews>
    <sheetView rightToLeft="1" topLeftCell="A109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-740</v>
      </c>
      <c r="K1" s="116">
        <f t="shared" si="0"/>
        <v>186</v>
      </c>
      <c r="L1" s="3">
        <f t="shared" si="0"/>
        <v>177.7777777777778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1533</v>
      </c>
      <c r="J3" s="112">
        <v>350</v>
      </c>
      <c r="K3" s="107">
        <v>10</v>
      </c>
      <c r="L3" s="10">
        <f t="shared" ref="L3:L18" si="1">K3+(J3/90)</f>
        <v>13.888888888888889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2593</v>
      </c>
      <c r="J4" s="112">
        <v>-150</v>
      </c>
      <c r="K4" s="107"/>
      <c r="L4" s="10">
        <f t="shared" si="1"/>
        <v>-1.6666666666666667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11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90</v>
      </c>
      <c r="K6" s="107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200</v>
      </c>
      <c r="K9" s="107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-720</v>
      </c>
      <c r="K11" s="107">
        <v>10</v>
      </c>
      <c r="L11" s="10">
        <f t="shared" si="1"/>
        <v>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250</v>
      </c>
      <c r="K13" s="107"/>
      <c r="L13" s="10">
        <f t="shared" si="1"/>
        <v>2.7777777777777777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351</v>
      </c>
      <c r="J14" s="112">
        <v>-270</v>
      </c>
      <c r="K14" s="107">
        <v>10</v>
      </c>
      <c r="L14" s="10">
        <f t="shared" si="1"/>
        <v>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100</v>
      </c>
      <c r="K15" s="107">
        <v>10</v>
      </c>
      <c r="L15" s="10">
        <f t="shared" si="1"/>
        <v>11.111111111111111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-600</v>
      </c>
      <c r="K16" s="107">
        <v>10</v>
      </c>
      <c r="L16" s="10">
        <f t="shared" si="1"/>
        <v>3.333333333333333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-200</v>
      </c>
      <c r="K17" s="107">
        <v>25</v>
      </c>
      <c r="L17" s="10">
        <f t="shared" si="1"/>
        <v>22.777777777777779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>
        <v>-250</v>
      </c>
      <c r="K18" s="107">
        <v>75</v>
      </c>
      <c r="L18" s="10">
        <f t="shared" si="1"/>
        <v>72.222222222222229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SUM('01-09'!$J$22:$J$127)</f>
        <v>-4680</v>
      </c>
      <c r="K20" s="116">
        <f>SUM('01-09'!$K$22:$K$127)</f>
        <v>-890</v>
      </c>
      <c r="L20" s="3">
        <f>SUM('01-09'!$L$22:$L$127)</f>
        <v>-941.99999999999955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57</v>
      </c>
      <c r="F22" s="16">
        <f t="shared" ref="F22:F26" si="3">D22*E22</f>
        <v>285</v>
      </c>
      <c r="G22" s="7"/>
      <c r="H22" s="7" t="s">
        <v>6</v>
      </c>
      <c r="I22" s="2"/>
      <c r="J22" s="112">
        <v>-300</v>
      </c>
      <c r="K22" s="107">
        <v>10</v>
      </c>
      <c r="L22" s="10">
        <f>'01-09'!$K22+('01-09'!$J22/90)</f>
        <v>6.6666666666666661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>
        <v>400</v>
      </c>
      <c r="K23" s="107"/>
      <c r="L23" s="10">
        <f>'01-09'!$K23+('01-09'!$J23/90)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112">
        <v>40</v>
      </c>
      <c r="K24" s="107">
        <v>4</v>
      </c>
      <c r="L24" s="10">
        <f>'01-09'!$K24+('01-09'!$J24/90)</f>
        <v>4.4444444444444446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-310</v>
      </c>
      <c r="K25" s="107">
        <v>15</v>
      </c>
      <c r="L25" s="10">
        <f>'01-09'!$K25+('01-09'!$J25/90)</f>
        <v>11.555555555555555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 t="s">
        <v>95</v>
      </c>
      <c r="J26" s="112"/>
      <c r="K26" s="107">
        <v>162</v>
      </c>
      <c r="L26" s="10">
        <f>'01-09'!$K26+('01-09'!$J26/90)</f>
        <v>162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6855</v>
      </c>
      <c r="G27" s="7"/>
      <c r="H27" s="7" t="s">
        <v>40</v>
      </c>
      <c r="I27" s="2" t="s">
        <v>95</v>
      </c>
      <c r="J27" s="112"/>
      <c r="K27" s="107">
        <v>-162</v>
      </c>
      <c r="L27" s="10">
        <f>'01-09'!$K27+('01-09'!$J27/90)</f>
        <v>-162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545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135</v>
      </c>
      <c r="L28" s="10">
        <f>'01-09'!$K28+('01-09'!$J28/90)</f>
        <v>135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-8265</v>
      </c>
      <c r="G29" s="1"/>
      <c r="H29" s="7" t="s">
        <v>40</v>
      </c>
      <c r="I29" s="2" t="s">
        <v>95</v>
      </c>
      <c r="J29" s="112"/>
      <c r="K29" s="107">
        <v>-135</v>
      </c>
      <c r="L29" s="10">
        <f>'01-09'!$K29+('01-09'!$J29/90)</f>
        <v>-135</v>
      </c>
      <c r="M29" s="3"/>
      <c r="N29" s="1"/>
      <c r="O29" s="1"/>
      <c r="P29" s="18"/>
      <c r="Q29" s="159" t="s">
        <v>21</v>
      </c>
      <c r="R29" s="160"/>
      <c r="S29" s="17">
        <f>SUM('01-09'!$J$22:$J$127)</f>
        <v>-4680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-1327</v>
      </c>
      <c r="D30" s="1"/>
      <c r="E30" s="1"/>
      <c r="F30" s="8"/>
      <c r="G30" s="1"/>
      <c r="H30" s="7" t="s">
        <v>6</v>
      </c>
      <c r="I30" s="2"/>
      <c r="J30" s="112"/>
      <c r="K30" s="107">
        <v>190</v>
      </c>
      <c r="L30" s="10">
        <f>'01-09'!$K30+('01-09'!$J30/90)</f>
        <v>190</v>
      </c>
      <c r="M30" s="3"/>
      <c r="N30" s="159" t="s">
        <v>23</v>
      </c>
      <c r="O30" s="160"/>
      <c r="P30" s="6">
        <f>SUM('01-09'!$K$22:$K$127)</f>
        <v>-890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-150</v>
      </c>
      <c r="K31" s="107">
        <v>5</v>
      </c>
      <c r="L31" s="10">
        <f>'01-09'!$K31+('01-09'!$J31/90)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-2175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25</v>
      </c>
      <c r="L32" s="10">
        <f>'01-09'!$K32+('01-09'!$J32/90)</f>
        <v>23.888888888888889</v>
      </c>
      <c r="M32" s="3"/>
      <c r="N32" s="12" t="s">
        <v>25</v>
      </c>
      <c r="O32" s="12"/>
      <c r="P32" s="6">
        <f>P28-P30-C28</f>
        <v>345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95</v>
      </c>
      <c r="J33" s="112"/>
      <c r="K33" s="107">
        <v>744</v>
      </c>
      <c r="L33" s="10">
        <f>'01-09'!$K33+('01-09'!$J33/90)</f>
        <v>744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112"/>
      <c r="K34" s="107">
        <v>-744</v>
      </c>
      <c r="L34" s="10">
        <f>'01-09'!$K34+('01-09'!$J34/90)</f>
        <v>-744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2357</v>
      </c>
      <c r="J35" s="112"/>
      <c r="K35" s="107">
        <v>-500</v>
      </c>
      <c r="L35" s="10">
        <f>'01-09'!$K35+('01-09'!$J35/90)</f>
        <v>-500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'01-09'!$K36+('01-09'!$J36/90)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80</v>
      </c>
      <c r="L37" s="10">
        <f>'01-09'!$K37+('01-09'!$J37/90)</f>
        <v>80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>
        <v>5</v>
      </c>
      <c r="L38" s="10">
        <f>'01-09'!$K38+('01-09'!$J38/90)</f>
        <v>5.7777777777777777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90</v>
      </c>
      <c r="K39" s="107"/>
      <c r="L39" s="10">
        <f>'01-09'!$K39+('01-09'!$J39/90)</f>
        <v>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-400</v>
      </c>
      <c r="K40" s="107">
        <v>10</v>
      </c>
      <c r="L40" s="10">
        <f>'01-09'!$K40+('01-09'!$J40/90)</f>
        <v>5.5555555555555554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600</v>
      </c>
      <c r="K41" s="107"/>
      <c r="L41" s="10">
        <f>'01-09'!$K41+('01-09'!$J41/90)</f>
        <v>6.666666666666667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/>
      <c r="L42" s="10">
        <f>'01-09'!$K42+('01-09'!$J42/90)</f>
        <v>3.8888888888888888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-90</v>
      </c>
      <c r="K43" s="107">
        <v>10</v>
      </c>
      <c r="L43" s="10">
        <f>'01-09'!$K43+('01-09'!$J43/90)</f>
        <v>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2595</v>
      </c>
      <c r="J44" s="112">
        <v>-400</v>
      </c>
      <c r="K44" s="107">
        <v>-20</v>
      </c>
      <c r="L44" s="10">
        <f>'01-09'!$K44+('01-09'!$J44/90)</f>
        <v>-24.444444444444443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100</v>
      </c>
      <c r="K45" s="107">
        <v>20</v>
      </c>
      <c r="L45" s="10">
        <f>'01-09'!$K45+('01-09'!$J45/90)</f>
        <v>21.111111111111111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35</v>
      </c>
      <c r="L46" s="10">
        <f>'01-09'!$K46+('01-09'!$J46/90)</f>
        <v>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25</v>
      </c>
      <c r="L47" s="10">
        <f>'01-09'!$K47+('01-09'!$J47/90)</f>
        <v>25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95</v>
      </c>
      <c r="J48" s="112"/>
      <c r="K48" s="107">
        <v>88</v>
      </c>
      <c r="L48" s="10">
        <f>'01-09'!$K48+('01-09'!$J48/90)</f>
        <v>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112"/>
      <c r="K49" s="107">
        <v>-88</v>
      </c>
      <c r="L49" s="10">
        <f>'01-09'!$K49+('01-09'!$J49/90)</f>
        <v>-88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320</v>
      </c>
      <c r="K50" s="107"/>
      <c r="L50" s="10">
        <f>'01-09'!$K50+('01-09'!$J50/90)</f>
        <v>3.5555555555555554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160</v>
      </c>
      <c r="K51" s="107"/>
      <c r="L51" s="10">
        <f>'01-09'!$K51+('01-09'!$J51/90)</f>
        <v>1.7777777777777777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112">
        <v>-200</v>
      </c>
      <c r="K52" s="107">
        <v>-10</v>
      </c>
      <c r="L52" s="10">
        <f>'01-09'!$K52+('01-09'!$J52/90)</f>
        <v>-12.222222222222221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200</v>
      </c>
      <c r="K53" s="107"/>
      <c r="L53" s="10">
        <f>'01-09'!$K53+('01-09'!$J53/90)</f>
        <v>2.2222222222222223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-800</v>
      </c>
      <c r="K54" s="107">
        <v>10</v>
      </c>
      <c r="L54" s="10">
        <f>'01-09'!$K54+('01-09'!$J54/90)</f>
        <v>1.1111111111111107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-700</v>
      </c>
      <c r="K55" s="107">
        <v>10</v>
      </c>
      <c r="L55" s="10">
        <f>'01-09'!$K55+('01-09'!$J55/90)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-310</v>
      </c>
      <c r="K56" s="107">
        <v>10</v>
      </c>
      <c r="L56" s="10">
        <f>'01-09'!$K56+('01-09'!$J56/90)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750</v>
      </c>
      <c r="K57" s="107"/>
      <c r="L57" s="10">
        <f>'01-09'!$K57+('01-09'!$J57/90)</f>
        <v>8.3333333333333339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112">
        <v>-100</v>
      </c>
      <c r="K58" s="107"/>
      <c r="L58" s="10">
        <f>'01-09'!$K58+('01-09'!$J58/90)</f>
        <v>-1.1111111111111112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-90</v>
      </c>
      <c r="K59" s="107">
        <v>10</v>
      </c>
      <c r="L59" s="10">
        <f>'01-09'!$K59+('01-09'!$J59/90)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130</v>
      </c>
      <c r="K60" s="107"/>
      <c r="L60" s="10">
        <f>'01-09'!$K60+('01-09'!$J60/90)</f>
        <v>1.4444444444444444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250</v>
      </c>
      <c r="K61" s="107"/>
      <c r="L61" s="10">
        <f>'01-09'!$K61+('01-09'!$J61/90)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850</v>
      </c>
      <c r="K62" s="107"/>
      <c r="L62" s="10">
        <f>'01-09'!$K62+('01-09'!$J62/90)</f>
        <v>9.4444444444444446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580</v>
      </c>
      <c r="K63" s="107"/>
      <c r="L63" s="10">
        <f>'01-09'!$K63+('01-09'!$J63/90)</f>
        <v>6.4444444444444446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256</v>
      </c>
      <c r="J64" s="112"/>
      <c r="K64" s="107">
        <v>-120</v>
      </c>
      <c r="L64" s="10">
        <f>'01-09'!$K64+('01-09'!$J64/90)</f>
        <v>-120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520</v>
      </c>
      <c r="K65" s="108">
        <v>5</v>
      </c>
      <c r="L65" s="37">
        <f>'01-09'!$K65+('01-09'!$J65/90)</f>
        <v>10.777777777777779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1796</v>
      </c>
      <c r="I66" s="44" t="s">
        <v>2596</v>
      </c>
      <c r="J66" s="114"/>
      <c r="K66" s="109">
        <v>976</v>
      </c>
      <c r="L66" s="37">
        <f>'01-09'!$K66+('01-09'!$J66/90)</f>
        <v>976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-225</v>
      </c>
      <c r="K67" s="108">
        <v>5</v>
      </c>
      <c r="L67" s="37">
        <f>'01-09'!$K67+('01-09'!$J67/90)</f>
        <v>2.5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-500</v>
      </c>
      <c r="K68" s="109">
        <v>10</v>
      </c>
      <c r="L68" s="37">
        <f>'01-09'!$K68+('01-09'!$J68/90)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225</v>
      </c>
      <c r="K69" s="108"/>
      <c r="L69" s="37">
        <f>'01-09'!$K69+('01-09'!$J69/90)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'01-09'!$K70+('01-09'!$J70/90)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300</v>
      </c>
      <c r="K71" s="107"/>
      <c r="L71" s="10">
        <f>'01-09'!$K71+('01-09'!$J71/90)</f>
        <v>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40" t="s">
        <v>2597</v>
      </c>
      <c r="J72" s="112"/>
      <c r="K72" s="107">
        <v>-130</v>
      </c>
      <c r="L72" s="10">
        <f>'01-09'!$K72+('01-09'!$J72/90)</f>
        <v>-130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597</v>
      </c>
      <c r="J73" s="112">
        <v>720</v>
      </c>
      <c r="K73" s="107">
        <v>170</v>
      </c>
      <c r="L73" s="10">
        <f>'01-09'!$K73+('01-09'!$J73/90)</f>
        <v>178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90</v>
      </c>
      <c r="K74" s="107">
        <v>15</v>
      </c>
      <c r="L74" s="10">
        <f>'01-09'!$K74+('01-09'!$J74/90)</f>
        <v>16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-270</v>
      </c>
      <c r="K75" s="107">
        <v>15</v>
      </c>
      <c r="L75" s="10">
        <f>'01-09'!$K75+('01-09'!$J75/90)</f>
        <v>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-90</v>
      </c>
      <c r="K76" s="107">
        <v>40</v>
      </c>
      <c r="L76" s="10">
        <f>'01-09'!$K76+('01-09'!$J76/90)</f>
        <v>39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280</v>
      </c>
      <c r="L77" s="10">
        <f>'01-09'!$K77+('01-09'!$J77/90)</f>
        <v>280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/>
      <c r="J78" s="112"/>
      <c r="K78" s="107">
        <v>-280</v>
      </c>
      <c r="L78" s="10">
        <f>'01-09'!$K78+('01-09'!$J78/90)</f>
        <v>-280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20</v>
      </c>
      <c r="L79" s="10">
        <f>'01-09'!$K79+('01-09'!$J79/90)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-250</v>
      </c>
      <c r="K80" s="107">
        <v>5</v>
      </c>
      <c r="L80" s="10">
        <f>'01-09'!$K80+('01-09'!$J80/90)</f>
        <v>2.2222222222222223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-220</v>
      </c>
      <c r="K81" s="107">
        <v>10</v>
      </c>
      <c r="L81" s="10">
        <f>'01-09'!$K81+('01-09'!$J81/90)</f>
        <v>7.5555555555555554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15</v>
      </c>
      <c r="L82" s="10">
        <f>'01-09'!$K82+('01-09'!$J82/90)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35</v>
      </c>
      <c r="L83" s="10">
        <f>'01-09'!$K83+('01-09'!$J83/90)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350</v>
      </c>
      <c r="K84" s="107"/>
      <c r="L84" s="10">
        <f>'01-09'!$K84+('01-09'!$J84/90)</f>
        <v>3.8888888888888888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90</v>
      </c>
      <c r="L85" s="10">
        <f>'01-09'!$K85+('01-09'!$J85/90)</f>
        <v>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-100</v>
      </c>
      <c r="K86" s="107">
        <v>30</v>
      </c>
      <c r="L86" s="10">
        <f>'01-09'!$K86+('01-09'!$J86/90)</f>
        <v>28.888888888888889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40" t="s">
        <v>35</v>
      </c>
      <c r="J87" s="112">
        <v>-300</v>
      </c>
      <c r="K87" s="107"/>
      <c r="L87" s="10">
        <f>'01-09'!$K87+('01-09'!$J87/90)</f>
        <v>-3.3333333333333335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'01-09'!$K88+('01-09'!$J88/90)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-280</v>
      </c>
      <c r="K89" s="107">
        <v>20</v>
      </c>
      <c r="L89" s="10">
        <f>'01-09'!$K89+('01-09'!$J89/90)</f>
        <v>16.888888888888889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60</v>
      </c>
      <c r="L90" s="10">
        <f>'01-09'!$K90+('01-09'!$J90/90)</f>
        <v>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300</v>
      </c>
      <c r="K91" s="107"/>
      <c r="L91" s="10">
        <f>'01-09'!$K91+('01-09'!$J91/90)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-90</v>
      </c>
      <c r="K92" s="107">
        <v>5</v>
      </c>
      <c r="L92" s="10">
        <f>'01-09'!$K92+('01-09'!$J92/90)</f>
        <v>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-135</v>
      </c>
      <c r="K93" s="107">
        <v>15</v>
      </c>
      <c r="L93" s="10">
        <f>'01-09'!$K93+('01-09'!$J93/90)</f>
        <v>13.5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40</v>
      </c>
      <c r="L94" s="10">
        <f>'01-09'!$K94+('01-09'!$J94/90)</f>
        <v>40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2598</v>
      </c>
      <c r="J95" s="112"/>
      <c r="K95" s="107">
        <v>-260</v>
      </c>
      <c r="L95" s="10">
        <f>'01-09'!$K95+('01-09'!$J95/90)</f>
        <v>-260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-220</v>
      </c>
      <c r="K96" s="107">
        <v>20</v>
      </c>
      <c r="L96" s="10">
        <f>'01-09'!$K96+('01-09'!$J96/90)</f>
        <v>17.555555555555557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2599</v>
      </c>
      <c r="J97" s="112"/>
      <c r="K97" s="107">
        <v>300</v>
      </c>
      <c r="L97" s="10">
        <f>'01-09'!$K97+('01-09'!$J97/90)</f>
        <v>300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50</v>
      </c>
      <c r="K98" s="107"/>
      <c r="L98" s="10">
        <f>'01-09'!$K98+('01-09'!$J98/90)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100</v>
      </c>
      <c r="K99" s="107"/>
      <c r="L99" s="10">
        <f>'01-09'!$K99+('01-09'!$J99/90)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100</v>
      </c>
      <c r="K100" s="107"/>
      <c r="L100" s="10">
        <f>'01-09'!$K100+('01-09'!$J100/90)</f>
        <v>1.1111111111111112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200</v>
      </c>
      <c r="K101" s="107">
        <v>70</v>
      </c>
      <c r="L101" s="10">
        <f>'01-09'!$K101+('01-09'!$J101/90)</f>
        <v>72.222222222222229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350</v>
      </c>
      <c r="K102" s="107"/>
      <c r="L102" s="10">
        <f>'01-09'!$K102+('01-09'!$J102/90)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'01-09'!$K103+('01-09'!$J103/90)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180</v>
      </c>
      <c r="K104" s="107"/>
      <c r="L104" s="10">
        <f>'01-09'!$K104+('01-09'!$J104/90)</f>
        <v>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420</v>
      </c>
      <c r="K105" s="107"/>
      <c r="L105" s="10">
        <f>'01-09'!$K105+('01-09'!$J105/90)</f>
        <v>4.666666666666667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-270</v>
      </c>
      <c r="K106" s="107">
        <v>10</v>
      </c>
      <c r="L106" s="10">
        <f>'01-09'!$K106+('01-09'!$J106/90)</f>
        <v>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-125</v>
      </c>
      <c r="K107" s="107">
        <v>5</v>
      </c>
      <c r="L107" s="10">
        <f>'01-09'!$K107+('01-09'!$J107/90)</f>
        <v>3.6111111111111112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-150</v>
      </c>
      <c r="K108" s="107">
        <v>30</v>
      </c>
      <c r="L108" s="10">
        <f>'01-09'!$K108+('01-09'!$J108/90)</f>
        <v>28.333333333333332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70</v>
      </c>
      <c r="K109" s="107"/>
      <c r="L109" s="10">
        <f>'01-09'!$K109+('01-09'!$J109/90)</f>
        <v>0.77777777777777779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500</v>
      </c>
      <c r="K110" s="107"/>
      <c r="L110" s="10">
        <f>'01-09'!$K110+('01-09'!$J110/90)</f>
        <v>5.5555555555555554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25</v>
      </c>
      <c r="L111" s="10">
        <f>'01-09'!$K111+('01-09'!$J111/90)</f>
        <v>25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'01-09'!$K112+('01-09'!$J112/90)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800</v>
      </c>
      <c r="K113" s="107"/>
      <c r="L113" s="10">
        <f>'01-09'!$K113+('01-09'!$J113/90)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</v>
      </c>
      <c r="L114" s="10">
        <f>'01-09'!$K114+('01-09'!$J114/90)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80</v>
      </c>
      <c r="K115" s="107"/>
      <c r="L115" s="10">
        <f>'01-09'!$K115+('01-09'!$J115/90)</f>
        <v>0.88888888888888884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9</v>
      </c>
      <c r="L116" s="10">
        <f>'01-09'!$K116+('01-09'!$J116/90)</f>
        <v>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112"/>
      <c r="K117" s="107">
        <v>60</v>
      </c>
      <c r="L117" s="10">
        <f>'01-09'!$K117+('01-09'!$J117/90)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/>
      <c r="J118" s="112"/>
      <c r="K118" s="107">
        <v>-60</v>
      </c>
      <c r="L118" s="10">
        <f>'01-09'!$K118+('01-09'!$J118/90)</f>
        <v>-60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1100</v>
      </c>
      <c r="K119" s="107"/>
      <c r="L119" s="10">
        <f>'01-09'!$K119+('01-09'!$J119/90)</f>
        <v>12.222222222222221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2138</v>
      </c>
      <c r="J120" s="112"/>
      <c r="K120" s="107">
        <v>-95</v>
      </c>
      <c r="L120" s="10">
        <f>'01-09'!$K120+('01-09'!$J120/90)</f>
        <v>-95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 t="s">
        <v>95</v>
      </c>
      <c r="J121" s="112">
        <v>-9000</v>
      </c>
      <c r="K121" s="107">
        <v>-2300</v>
      </c>
      <c r="L121" s="10">
        <f>'01-09'!$K121+('01-09'!$J121/90)</f>
        <v>-2400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57</v>
      </c>
      <c r="J122" s="112">
        <v>2500</v>
      </c>
      <c r="K122" s="107"/>
      <c r="L122" s="10">
        <f>'01-09'!$K122+('01-09'!$J122/90)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</v>
      </c>
      <c r="J123" s="112">
        <v>-2500</v>
      </c>
      <c r="K123" s="107"/>
      <c r="L123" s="10">
        <f>'01-09'!$K123+('01-09'!$J123/90)</f>
        <v>-27.777777777777779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'01-09'!$K124+('01-09'!$J124/90)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'01-09'!$K125+('01-09'!$J125/90)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'01-09'!$K126+('01-09'!$J126/90)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'01-09'!$K127+('01-09'!$J127/90)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7" xr:uid="{9EFC2CDA-F5E5-44CB-A148-9FA24E48753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2C092-DB19-4FE6-8D3F-73A0FE0232B5}">
  <sheetPr codeName="Sheet134">
    <pageSetUpPr fitToPage="1"/>
  </sheetPr>
  <dimension ref="A1:Z161"/>
  <sheetViews>
    <sheetView rightToLeft="1" topLeftCell="A149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-135</v>
      </c>
      <c r="K1" s="116">
        <f t="shared" si="0"/>
        <v>550</v>
      </c>
      <c r="L1" s="3">
        <f t="shared" si="0"/>
        <v>548.5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112">
        <v>250</v>
      </c>
      <c r="K3" s="107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2602</v>
      </c>
      <c r="J4" s="112">
        <v>-100</v>
      </c>
      <c r="K4" s="107">
        <v>60</v>
      </c>
      <c r="L4" s="10">
        <f t="shared" si="1"/>
        <v>58.888888888888886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2601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15</v>
      </c>
      <c r="K6" s="107">
        <v>490</v>
      </c>
      <c r="L6" s="10">
        <f t="shared" si="1"/>
        <v>490.16666666666669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2592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SUM('02-09'!$J$22:$J$161)</f>
        <v>6255</v>
      </c>
      <c r="K20" s="116">
        <f>SUM('02-09'!$K$22:$K$161)</f>
        <v>5906</v>
      </c>
      <c r="L20" s="3">
        <f>SUM('02-09'!$L$22:$L$161)</f>
        <v>5975.4999999999991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1664</v>
      </c>
      <c r="J22" s="112"/>
      <c r="K22" s="107">
        <v>100</v>
      </c>
      <c r="L22" s="10">
        <f>'02-09'!$K22+('02-09'!$J22/90)</f>
        <v>100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95</v>
      </c>
      <c r="J23" s="112"/>
      <c r="K23" s="107">
        <v>-100</v>
      </c>
      <c r="L23" s="10">
        <f>'02-09'!$K23+('02-09'!$J23/90)</f>
        <v>-100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</v>
      </c>
      <c r="C24" s="14">
        <f t="shared" si="2"/>
        <v>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/>
      <c r="L24" s="10">
        <f>'02-09'!$K24+('02-09'!$J24/90)</f>
        <v>1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39</v>
      </c>
      <c r="S24" s="16">
        <f t="shared" si="5"/>
        <v>780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6</v>
      </c>
      <c r="F25" s="16">
        <f t="shared" si="3"/>
        <v>300</v>
      </c>
      <c r="G25" s="7"/>
      <c r="H25" s="7" t="s">
        <v>6</v>
      </c>
      <c r="I25" s="2"/>
      <c r="J25" s="112">
        <v>-200</v>
      </c>
      <c r="K25" s="107">
        <v>15</v>
      </c>
      <c r="L25" s="10">
        <f>'02-09'!$K25+('02-09'!$J25/90)</f>
        <v>12.777777777777779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112">
        <v>-270</v>
      </c>
      <c r="K26" s="107">
        <v>10</v>
      </c>
      <c r="L26" s="10">
        <f>'02-09'!$K26+('02-09'!$J26/90)</f>
        <v>7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72</v>
      </c>
      <c r="S26" s="16">
        <f t="shared" si="5"/>
        <v>7200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2040</v>
      </c>
      <c r="G27" s="7"/>
      <c r="H27" s="7" t="s">
        <v>6</v>
      </c>
      <c r="I27" s="2"/>
      <c r="J27" s="112">
        <v>-270</v>
      </c>
      <c r="K27" s="107">
        <v>5</v>
      </c>
      <c r="L27" s="10">
        <f>'02-09'!$K27+('02-09'!$J27/90)</f>
        <v>2</v>
      </c>
      <c r="M27" s="3"/>
      <c r="N27" s="13">
        <v>100</v>
      </c>
      <c r="O27" s="1">
        <v>55</v>
      </c>
      <c r="P27" s="14">
        <f t="shared" si="4"/>
        <v>5500</v>
      </c>
      <c r="Q27" s="12" t="s">
        <v>11</v>
      </c>
      <c r="R27" s="12"/>
      <c r="S27" s="17">
        <f>SUM(S22:S26)</f>
        <v>8295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'02-09'!$K28+('02-09'!$J28/90)</f>
        <v>2.7777777777777777</v>
      </c>
      <c r="M28" s="3"/>
      <c r="N28" s="12" t="s">
        <v>11</v>
      </c>
      <c r="O28" s="12"/>
      <c r="P28" s="6">
        <f>SUM(P22:P27)</f>
        <v>6161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-4815</v>
      </c>
      <c r="G29" s="1"/>
      <c r="H29" s="7" t="s">
        <v>6</v>
      </c>
      <c r="I29" s="2"/>
      <c r="J29" s="112">
        <v>40</v>
      </c>
      <c r="K29" s="107"/>
      <c r="L29" s="10">
        <f>'02-09'!$K29+('02-09'!$J29/90)</f>
        <v>0.44444444444444442</v>
      </c>
      <c r="M29" s="3"/>
      <c r="N29" s="1"/>
      <c r="O29" s="1"/>
      <c r="P29" s="18"/>
      <c r="Q29" s="159" t="s">
        <v>21</v>
      </c>
      <c r="R29" s="160"/>
      <c r="S29" s="17">
        <f>SUM('02-09'!$J$22:$J$161)</f>
        <v>6255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-340</v>
      </c>
      <c r="D30" s="1"/>
      <c r="E30" s="1"/>
      <c r="F30" s="8"/>
      <c r="G30" s="1"/>
      <c r="H30" s="7" t="s">
        <v>1796</v>
      </c>
      <c r="I30" s="2"/>
      <c r="J30" s="112"/>
      <c r="K30" s="107">
        <v>140</v>
      </c>
      <c r="L30" s="10">
        <f>'02-09'!$K30+('02-09'!$J30/90)</f>
        <v>140</v>
      </c>
      <c r="M30" s="3"/>
      <c r="N30" s="159" t="s">
        <v>23</v>
      </c>
      <c r="O30" s="160"/>
      <c r="P30" s="6">
        <f>SUM('02-09'!$K$22:$K$161)</f>
        <v>5906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112"/>
      <c r="K31" s="107">
        <v>-140</v>
      </c>
      <c r="L31" s="10">
        <f>'02-09'!$K31+('02-09'!$J31/90)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330</v>
      </c>
      <c r="K32" s="107"/>
      <c r="L32" s="10">
        <f>'02-09'!$K32+('02-09'!$J32/90)</f>
        <v>3.6666666666666665</v>
      </c>
      <c r="M32" s="3"/>
      <c r="N32" s="12" t="s">
        <v>25</v>
      </c>
      <c r="O32" s="12"/>
      <c r="P32" s="6">
        <f>P28-P30-C28</f>
        <v>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/>
      <c r="J33" s="112"/>
      <c r="K33" s="107">
        <v>-30</v>
      </c>
      <c r="L33" s="10">
        <f>'02-09'!$K33+('02-09'!$J33/90)</f>
        <v>-30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335</v>
      </c>
      <c r="J34" s="112">
        <v>-50</v>
      </c>
      <c r="K34" s="107"/>
      <c r="L34" s="10">
        <f>'02-09'!$K34+('02-09'!$J34/90)</f>
        <v>-0.55555555555555558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112">
        <v>1000</v>
      </c>
      <c r="K35" s="107"/>
      <c r="L35" s="10">
        <f>'02-09'!$K35+('02-09'!$J35/90)</f>
        <v>11.111111111111111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1482</v>
      </c>
      <c r="J36" s="112"/>
      <c r="K36" s="107">
        <v>500</v>
      </c>
      <c r="L36" s="10">
        <f>'02-09'!$K36+('02-09'!$J36/90)</f>
        <v>500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776</v>
      </c>
      <c r="J37" s="112"/>
      <c r="K37" s="107">
        <v>500</v>
      </c>
      <c r="L37" s="10">
        <f>'02-09'!$K37+('02-09'!$J37/90)</f>
        <v>500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156</v>
      </c>
      <c r="J38" s="112">
        <v>50</v>
      </c>
      <c r="K38" s="107">
        <v>30</v>
      </c>
      <c r="L38" s="10">
        <f>'02-09'!$K38+('02-09'!$J38/90)</f>
        <v>30.555555555555557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270</v>
      </c>
      <c r="K39" s="107"/>
      <c r="L39" s="10">
        <f>'02-09'!$K39+('02-09'!$J39/90)</f>
        <v>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-200</v>
      </c>
      <c r="K40" s="107">
        <v>5</v>
      </c>
      <c r="L40" s="10">
        <f>'02-09'!$K40+('02-09'!$J40/90)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1796</v>
      </c>
      <c r="I41" s="40" t="s">
        <v>95</v>
      </c>
      <c r="J41" s="112"/>
      <c r="K41" s="107">
        <v>315</v>
      </c>
      <c r="L41" s="10">
        <f>'02-09'!$K41+('02-09'!$J41/90)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112"/>
      <c r="K42" s="107">
        <v>-315</v>
      </c>
      <c r="L42" s="10">
        <f>'02-09'!$K42+('02-09'!$J42/90)</f>
        <v>-315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300</v>
      </c>
      <c r="K43" s="107"/>
      <c r="L43" s="10">
        <f>'02-09'!$K43+('02-09'!$J43/90)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39</v>
      </c>
      <c r="J44" s="112">
        <v>-180</v>
      </c>
      <c r="K44" s="107">
        <v>110</v>
      </c>
      <c r="L44" s="10">
        <f>'02-09'!$K44+('02-09'!$J44/90)</f>
        <v>108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112"/>
      <c r="K45" s="107">
        <v>17</v>
      </c>
      <c r="L45" s="10">
        <f>'02-09'!$K45+('02-09'!$J45/90)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-17</v>
      </c>
      <c r="L46" s="10">
        <f>'02-09'!$K46+('02-09'!$J46/90)</f>
        <v>-17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1796</v>
      </c>
      <c r="I47" s="40" t="s">
        <v>1482</v>
      </c>
      <c r="J47" s="112"/>
      <c r="K47" s="107">
        <v>32</v>
      </c>
      <c r="L47" s="10">
        <f>'02-09'!$K47+('02-09'!$J47/90)</f>
        <v>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112"/>
      <c r="K48" s="107">
        <v>-32</v>
      </c>
      <c r="L48" s="10">
        <f>'02-09'!$K48+('02-09'!$J48/90)</f>
        <v>-32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2603</v>
      </c>
      <c r="J49" s="112"/>
      <c r="K49" s="107">
        <v>-600</v>
      </c>
      <c r="L49" s="10">
        <f>'02-09'!$K49+('02-09'!$J49/90)</f>
        <v>-600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300</v>
      </c>
      <c r="K50" s="107"/>
      <c r="L50" s="10">
        <f>'02-09'!$K50+('02-09'!$J50/90)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1620</v>
      </c>
      <c r="K51" s="107"/>
      <c r="L51" s="10">
        <f>'02-09'!$K51+('02-09'!$J51/90)</f>
        <v>18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997</v>
      </c>
      <c r="J52" s="112"/>
      <c r="K52" s="107">
        <v>305</v>
      </c>
      <c r="L52" s="10">
        <f>'02-09'!$K52+('02-09'!$J52/90)</f>
        <v>305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350</v>
      </c>
      <c r="K53" s="107"/>
      <c r="L53" s="10">
        <f>'02-09'!$K53+('02-09'!$J53/90)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161</v>
      </c>
      <c r="J54" s="112">
        <v>1260</v>
      </c>
      <c r="K54" s="107"/>
      <c r="L54" s="10">
        <f>'02-09'!$K54+('02-09'!$J54/90)</f>
        <v>14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40</v>
      </c>
      <c r="L55" s="10">
        <f>'02-09'!$K55+('02-09'!$J55/90)</f>
        <v>37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50</v>
      </c>
      <c r="K56" s="107">
        <v>10</v>
      </c>
      <c r="L56" s="10">
        <f>'02-09'!$K56+('02-09'!$J56/90)</f>
        <v>10.555555555555555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400</v>
      </c>
      <c r="K57" s="107"/>
      <c r="L57" s="10">
        <f>'02-09'!$K57+('02-09'!$J57/90)</f>
        <v>4.4444444444444446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2202</v>
      </c>
      <c r="J58" s="112"/>
      <c r="K58" s="107">
        <v>800</v>
      </c>
      <c r="L58" s="10">
        <f>'02-09'!$K58+('02-09'!$J58/90)</f>
        <v>800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463</v>
      </c>
      <c r="J59" s="112"/>
      <c r="K59" s="107">
        <v>6000</v>
      </c>
      <c r="L59" s="10">
        <f>'02-09'!$K59+('02-09'!$J59/90)</f>
        <v>6000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150</v>
      </c>
      <c r="K60" s="107">
        <v>10</v>
      </c>
      <c r="L60" s="10">
        <f>'02-09'!$K60+('02-09'!$J60/90)</f>
        <v>11.666666666666666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-3595</v>
      </c>
      <c r="L61" s="10">
        <f>'02-09'!$K61+('02-09'!$J61/90)</f>
        <v>-3595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/>
      <c r="K62" s="107">
        <v>-20</v>
      </c>
      <c r="L62" s="10">
        <f>'02-09'!$K62+('02-09'!$J62/90)</f>
        <v>-20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</v>
      </c>
      <c r="J63" s="112">
        <v>-150</v>
      </c>
      <c r="K63" s="107">
        <v>5</v>
      </c>
      <c r="L63" s="10">
        <f>'02-09'!$K63+('02-09'!$J63/90)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2604</v>
      </c>
      <c r="J64" s="112"/>
      <c r="K64" s="107">
        <v>40</v>
      </c>
      <c r="L64" s="10">
        <f>'02-09'!$K64+('02-09'!$J64/90)</f>
        <v>40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-180</v>
      </c>
      <c r="K65" s="108">
        <v>40</v>
      </c>
      <c r="L65" s="37">
        <f>'02-09'!$K65+('02-09'!$J65/90)</f>
        <v>38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100</v>
      </c>
      <c r="K66" s="109"/>
      <c r="L66" s="37">
        <f>'02-09'!$K66+('02-09'!$J66/90)</f>
        <v>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1796</v>
      </c>
      <c r="I67" s="44" t="s">
        <v>948</v>
      </c>
      <c r="J67" s="113"/>
      <c r="K67" s="108">
        <v>200</v>
      </c>
      <c r="L67" s="37">
        <f>'02-09'!$K67+('02-09'!$J67/90)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130</v>
      </c>
      <c r="K68" s="109"/>
      <c r="L68" s="37">
        <f>'02-09'!$K68+('02-09'!$J68/90)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4</v>
      </c>
      <c r="L69" s="37">
        <f>'02-09'!$K69+('02-09'!$J69/90)</f>
        <v>3.4444444444444446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957</v>
      </c>
      <c r="J70" s="113"/>
      <c r="K70" s="108">
        <v>230</v>
      </c>
      <c r="L70" s="37">
        <f>'02-09'!$K70+('02-09'!$J70/90)</f>
        <v>230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-360</v>
      </c>
      <c r="K71" s="107">
        <v>20</v>
      </c>
      <c r="L71" s="10">
        <f>'02-09'!$K71+('02-09'!$J71/90)</f>
        <v>16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95</v>
      </c>
      <c r="L72" s="10">
        <f>'02-09'!$K72+('02-09'!$J72/90)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90</v>
      </c>
      <c r="K73" s="107">
        <v>75</v>
      </c>
      <c r="L73" s="10">
        <f>'02-09'!$K73+('02-09'!$J73/90)</f>
        <v>76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100</v>
      </c>
      <c r="K74" s="107"/>
      <c r="L74" s="10">
        <f>'02-09'!$K74+('02-09'!$J74/90)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250</v>
      </c>
      <c r="K75" s="107"/>
      <c r="L75" s="10">
        <f>'02-09'!$K75+('02-09'!$J75/90)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400</v>
      </c>
      <c r="K76" s="107"/>
      <c r="L76" s="10">
        <f>'02-09'!$K76+('02-09'!$J76/90)</f>
        <v>4.4444444444444446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</v>
      </c>
      <c r="K77" s="107">
        <v>10</v>
      </c>
      <c r="L77" s="10">
        <f>'02-09'!$K77+('02-09'!$J77/90)</f>
        <v>9.4444444444444446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229</v>
      </c>
      <c r="J78" s="112">
        <v>-1000</v>
      </c>
      <c r="K78" s="107"/>
      <c r="L78" s="10">
        <f>'02-09'!$K78+('02-09'!$J78/90)</f>
        <v>-11.111111111111111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100</v>
      </c>
      <c r="K79" s="107"/>
      <c r="L79" s="10">
        <f>'02-09'!$K79+('02-09'!$J79/90)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40" t="s">
        <v>95</v>
      </c>
      <c r="J80" s="112"/>
      <c r="K80" s="107">
        <v>100</v>
      </c>
      <c r="L80" s="10">
        <f>'02-09'!$K80+('02-09'!$J80/90)</f>
        <v>100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40" t="s">
        <v>95</v>
      </c>
      <c r="J81" s="112"/>
      <c r="K81" s="107">
        <v>-750</v>
      </c>
      <c r="L81" s="10">
        <f>'02-09'!$K81+('02-09'!$J81/90)</f>
        <v>-750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135</v>
      </c>
      <c r="L82" s="10">
        <f>'02-09'!$K82+('02-09'!$J82/90)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-600</v>
      </c>
      <c r="K83" s="107">
        <v>20</v>
      </c>
      <c r="L83" s="10">
        <f>'02-09'!$K83+('02-09'!$J83/90)</f>
        <v>13.333333333333332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'02-09'!$K84+('02-09'!$J84/90)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450</v>
      </c>
      <c r="K85" s="107"/>
      <c r="L85" s="10">
        <f>'02-09'!$K85+('02-09'!$J85/90)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2605</v>
      </c>
      <c r="J86" s="112"/>
      <c r="K86" s="107">
        <v>280</v>
      </c>
      <c r="L86" s="10">
        <f>'02-09'!$K86+('02-09'!$J86/90)</f>
        <v>280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130</v>
      </c>
      <c r="K87" s="107"/>
      <c r="L87" s="10">
        <f>'02-09'!$K87+('02-09'!$J87/90)</f>
        <v>1.4444444444444444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'02-09'!$K88+('02-09'!$J88/90)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700</v>
      </c>
      <c r="K89" s="107">
        <v>7</v>
      </c>
      <c r="L89" s="10">
        <f>'02-09'!$K89+('02-09'!$J89/90)</f>
        <v>14.777777777777779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14</v>
      </c>
      <c r="L90" s="10">
        <f>'02-09'!$K90+('02-09'!$J90/90)</f>
        <v>14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-540</v>
      </c>
      <c r="K91" s="107">
        <v>20</v>
      </c>
      <c r="L91" s="10">
        <f>'02-09'!$K91+('02-09'!$J91/90)</f>
        <v>14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2606</v>
      </c>
      <c r="J92" s="112">
        <v>-500</v>
      </c>
      <c r="K92" s="107"/>
      <c r="L92" s="10">
        <f>'02-09'!$K92+('02-09'!$J92/90)</f>
        <v>-5.5555555555555554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'02-09'!$K93+('02-09'!$J93/90)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30</v>
      </c>
      <c r="L94" s="10">
        <f>'02-09'!$K94+('02-09'!$J94/90)</f>
        <v>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400</v>
      </c>
      <c r="K95" s="107"/>
      <c r="L95" s="10">
        <f>'02-09'!$K95+('02-09'!$J95/90)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40</v>
      </c>
      <c r="L96" s="10">
        <f>'02-09'!$K96+('02-09'!$J96/90)</f>
        <v>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130</v>
      </c>
      <c r="K97" s="107"/>
      <c r="L97" s="10">
        <f>'02-09'!$K97+('02-09'!$J97/90)</f>
        <v>1.4444444444444444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1796</v>
      </c>
      <c r="I98" s="40" t="s">
        <v>750</v>
      </c>
      <c r="J98" s="112"/>
      <c r="K98" s="107">
        <v>100</v>
      </c>
      <c r="L98" s="10">
        <f>'02-09'!$K98+('02-09'!$J98/90)</f>
        <v>100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149</v>
      </c>
      <c r="J99" s="112"/>
      <c r="K99" s="107">
        <v>434</v>
      </c>
      <c r="L99" s="10">
        <f>'02-09'!$K99+('02-09'!$J99/90)</f>
        <v>434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112"/>
      <c r="K100" s="107">
        <v>-434</v>
      </c>
      <c r="L100" s="10">
        <f>'02-09'!$K100+('02-09'!$J100/90)</f>
        <v>-434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2379</v>
      </c>
      <c r="J101" s="112">
        <v>-1350</v>
      </c>
      <c r="K101" s="107">
        <v>15</v>
      </c>
      <c r="L101" s="10">
        <f>'02-09'!$K101+('02-09'!$J101/90)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-400</v>
      </c>
      <c r="K102" s="107">
        <v>10</v>
      </c>
      <c r="L102" s="10">
        <f>'02-09'!$K102+('02-09'!$J102/90)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40</v>
      </c>
      <c r="L103" s="10">
        <f>'02-09'!$K103+('02-09'!$J103/90)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79</v>
      </c>
      <c r="L104" s="10">
        <f>'02-09'!$K104+('02-09'!$J104/90)</f>
        <v>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2605</v>
      </c>
      <c r="J105" s="112"/>
      <c r="K105" s="107">
        <v>110</v>
      </c>
      <c r="L105" s="10">
        <f>'02-09'!$K105+('02-09'!$J105/90)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37</v>
      </c>
      <c r="L106" s="10">
        <f>'02-09'!$K106+('02-09'!$J106/90)</f>
        <v>37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-360</v>
      </c>
      <c r="K107" s="107">
        <v>4</v>
      </c>
      <c r="L107" s="10">
        <f>'02-09'!$K107+('02-09'!$J107/90)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'02-09'!$K108+('02-09'!$J108/90)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</v>
      </c>
      <c r="L109" s="10">
        <f>'02-09'!$K109+('02-09'!$J109/90)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130</v>
      </c>
      <c r="K110" s="107"/>
      <c r="L110" s="10">
        <f>'02-09'!$K110+('02-09'!$J110/90)</f>
        <v>1.4444444444444444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4</v>
      </c>
      <c r="L111" s="10">
        <f>'02-09'!$K111+('02-09'!$J111/90)</f>
        <v>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690</v>
      </c>
      <c r="K112" s="107"/>
      <c r="L112" s="10">
        <f>'02-09'!$K112+('02-09'!$J112/90)</f>
        <v>7.666666666666667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550</v>
      </c>
      <c r="K113" s="107"/>
      <c r="L113" s="10">
        <f>'02-09'!$K113+('02-09'!$J113/90)</f>
        <v>6.1111111111111107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-120</v>
      </c>
      <c r="K114" s="107">
        <v>5</v>
      </c>
      <c r="L114" s="10">
        <f>'02-09'!$K114+('02-09'!$J114/90)</f>
        <v>3.666666666666667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100</v>
      </c>
      <c r="K115" s="107">
        <v>1</v>
      </c>
      <c r="L115" s="10">
        <f>'02-09'!$K115+('02-09'!$J115/90)</f>
        <v>2.1111111111111112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205</v>
      </c>
      <c r="L116" s="10">
        <f>'02-09'!$K116+('02-09'!$J116/90)</f>
        <v>205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'02-09'!$K117+('02-09'!$J117/90)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50</v>
      </c>
      <c r="L118" s="10">
        <f>'02-09'!$K118+('02-09'!$J118/90)</f>
        <v>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-220</v>
      </c>
      <c r="K119" s="107">
        <v>5</v>
      </c>
      <c r="L119" s="10">
        <f>'02-09'!$K119+('02-09'!$J119/90)</f>
        <v>2.5555555555555554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40" t="s">
        <v>648</v>
      </c>
      <c r="J120" s="112">
        <v>-2000</v>
      </c>
      <c r="K120" s="107"/>
      <c r="L120" s="10">
        <f>'02-09'!$K120+('02-09'!$J120/90)</f>
        <v>-22.222222222222221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1520</v>
      </c>
      <c r="J121" s="112">
        <v>-450</v>
      </c>
      <c r="K121" s="107">
        <v>70</v>
      </c>
      <c r="L121" s="10">
        <f>'02-09'!$K121+('02-09'!$J121/90)</f>
        <v>65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112">
        <v>-390</v>
      </c>
      <c r="K122" s="107">
        <v>-52</v>
      </c>
      <c r="L122" s="10">
        <f>'02-09'!$K122+('02-09'!$J122/90)</f>
        <v>-56.333333333333336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-600</v>
      </c>
      <c r="K123" s="107">
        <v>10</v>
      </c>
      <c r="L123" s="10">
        <f>'02-09'!$K123+('02-09'!$J123/90)</f>
        <v>3.333333333333333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1500</v>
      </c>
      <c r="K124" s="107"/>
      <c r="L124" s="10">
        <f>'02-09'!$K124+('02-09'!$J124/90)</f>
        <v>16.666666666666668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365</v>
      </c>
      <c r="K125" s="107"/>
      <c r="L125" s="10">
        <f>'02-09'!$K125+('02-09'!$J125/90)</f>
        <v>4.0555555555555554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-450</v>
      </c>
      <c r="K126" s="107">
        <v>81</v>
      </c>
      <c r="L126" s="10">
        <f>'02-09'!$K126+('02-09'!$J126/90)</f>
        <v>76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300</v>
      </c>
      <c r="K127" s="107"/>
      <c r="L127" s="10">
        <f>'02-09'!$K127+('02-09'!$J127/90)</f>
        <v>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1553</v>
      </c>
      <c r="J128" s="112"/>
      <c r="K128" s="107">
        <v>-10</v>
      </c>
      <c r="L128" s="10">
        <f>'02-09'!$K128+('02-09'!$J128/90)</f>
        <v>-10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-450</v>
      </c>
      <c r="K129" s="107">
        <v>20</v>
      </c>
      <c r="L129" s="10">
        <f>'02-09'!$K129+('02-09'!$J129/90)</f>
        <v>15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40</v>
      </c>
      <c r="K130" s="107">
        <v>6</v>
      </c>
      <c r="L130" s="10">
        <f>'02-09'!$K130+('02-09'!$J130/90)</f>
        <v>6.4444444444444446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11</v>
      </c>
      <c r="L131" s="10">
        <f>'02-09'!$K131+('02-09'!$J131/90)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75</v>
      </c>
      <c r="K132" s="107"/>
      <c r="L132" s="10">
        <f>'02-09'!$K132+('02-09'!$J132/90)</f>
        <v>0.83333333333333337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90</v>
      </c>
      <c r="K133" s="107">
        <v>10</v>
      </c>
      <c r="L133" s="10">
        <f>'02-09'!$K133+('02-09'!$J133/90)</f>
        <v>11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</v>
      </c>
      <c r="L134" s="10">
        <f>'02-09'!$K134+('02-09'!$J134/90)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>
        <v>5</v>
      </c>
      <c r="L135" s="10">
        <f>'02-09'!$K135+('02-09'!$J135/90)</f>
        <v>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2607</v>
      </c>
      <c r="J136" s="112"/>
      <c r="K136" s="107">
        <v>220</v>
      </c>
      <c r="L136" s="10">
        <f>'02-09'!$K136+('02-09'!$J136/90)</f>
        <v>220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'02-09'!$K137+('02-09'!$J137/90)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500</v>
      </c>
      <c r="K138" s="107"/>
      <c r="L138" s="10">
        <f>'02-09'!$K138+('02-09'!$J138/90)</f>
        <v>5.5555555555555554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-400</v>
      </c>
      <c r="K139" s="107">
        <v>10</v>
      </c>
      <c r="L139" s="10">
        <f>'02-09'!$K139+('02-09'!$J139/90)</f>
        <v>5.5555555555555554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200</v>
      </c>
      <c r="K140" s="107"/>
      <c r="L140" s="10">
        <f>'02-09'!$K140+('02-09'!$J140/90)</f>
        <v>2.2222222222222223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>
        <v>75</v>
      </c>
      <c r="L141" s="10">
        <f>'02-09'!$K141+('02-09'!$J141/90)</f>
        <v>75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245</v>
      </c>
      <c r="K142" s="107"/>
      <c r="L142" s="10">
        <f>'02-09'!$K142+('02-09'!$J142/90)</f>
        <v>2.7222222222222223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130</v>
      </c>
      <c r="K143" s="107"/>
      <c r="L143" s="10">
        <f>'02-09'!$K143+('02-09'!$J143/90)</f>
        <v>1.4444444444444444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316</v>
      </c>
      <c r="J144" s="112">
        <v>400</v>
      </c>
      <c r="K144" s="107">
        <v>9</v>
      </c>
      <c r="L144" s="10">
        <f>'02-09'!$K144+('02-09'!$J144/90)</f>
        <v>13.444444444444445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1440</v>
      </c>
      <c r="K145" s="107"/>
      <c r="L145" s="10">
        <f>'02-09'!$K145+('02-09'!$J145/90)</f>
        <v>16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50</v>
      </c>
      <c r="K146" s="107"/>
      <c r="L146" s="10">
        <f>'02-09'!$K146+('02-09'!$J146/90)</f>
        <v>0.55555555555555558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>
        <v>20</v>
      </c>
      <c r="L147" s="10">
        <f>'02-09'!$K147+('02-09'!$J147/90)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159</v>
      </c>
      <c r="J148" s="112"/>
      <c r="K148" s="107">
        <v>49</v>
      </c>
      <c r="L148" s="10">
        <f>'02-09'!$K148+('02-09'!$J148/90)</f>
        <v>49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-50</v>
      </c>
      <c r="K149" s="107">
        <v>3</v>
      </c>
      <c r="L149" s="10">
        <f>'02-09'!$K149+('02-09'!$J149/90)</f>
        <v>2.4444444444444446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1600</v>
      </c>
      <c r="K150" s="107"/>
      <c r="L150" s="10">
        <f>'02-09'!$K150+('02-09'!$J150/90)</f>
        <v>17.777777777777779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400</v>
      </c>
      <c r="K151" s="107"/>
      <c r="L151" s="10">
        <f>'02-09'!$K151+('02-09'!$J151/90)</f>
        <v>4.4444444444444446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160</v>
      </c>
      <c r="K152" s="107"/>
      <c r="L152" s="10">
        <f>'02-09'!$K152+('02-09'!$J152/90)</f>
        <v>1.7777777777777777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>
        <v>10</v>
      </c>
      <c r="L153" s="10">
        <f>'02-09'!$K153+('02-09'!$J153/90)</f>
        <v>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43" t="s">
        <v>28</v>
      </c>
      <c r="I154" s="40" t="s">
        <v>437</v>
      </c>
      <c r="J154" s="112">
        <v>-300</v>
      </c>
      <c r="K154" s="107"/>
      <c r="L154" s="10">
        <f>'02-09'!$K154+('02-09'!$J154/90)</f>
        <v>-3.3333333333333335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56</v>
      </c>
      <c r="J155" s="112">
        <v>-280</v>
      </c>
      <c r="K155" s="107">
        <v>24</v>
      </c>
      <c r="L155" s="10">
        <f>'02-09'!$K155+('02-09'!$J155/90)</f>
        <v>20.888888888888889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953</v>
      </c>
      <c r="J156" s="112"/>
      <c r="K156" s="107">
        <v>-50</v>
      </c>
      <c r="L156" s="10">
        <f>'02-09'!$K156+('02-09'!$J156/90)</f>
        <v>-50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'02-09'!$K157+('02-09'!$J157/90)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'02-09'!$K158+('02-09'!$J158/90)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'02-09'!$K159+('02-09'!$J159/90)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'02-09'!$K160+('02-09'!$J160/90)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'02-09'!$K161+('02-09'!$J161/90)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1" xr:uid="{69005663-3ECE-4BF9-83F1-CAD9971F5F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6385-739E-4FA5-AEB1-CF2119EC848D}">
  <sheetPr codeName="Sheet135">
    <pageSetUpPr fitToPage="1"/>
  </sheetPr>
  <dimension ref="A1:Z154"/>
  <sheetViews>
    <sheetView rightToLeft="1" topLeftCell="A112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-1175</v>
      </c>
      <c r="K1" s="116">
        <f t="shared" si="0"/>
        <v>610</v>
      </c>
      <c r="L1" s="3">
        <f t="shared" si="0"/>
        <v>596.94444444444457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50</v>
      </c>
      <c r="J3" s="112"/>
      <c r="K3" s="107">
        <v>400</v>
      </c>
      <c r="L3" s="10">
        <f t="shared" ref="L3:L18" si="1">K3+(J3/90)</f>
        <v>400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112">
        <v>-720</v>
      </c>
      <c r="K4" s="107"/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50</v>
      </c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850</v>
      </c>
      <c r="K6" s="107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112"/>
      <c r="K8" s="107">
        <v>101</v>
      </c>
      <c r="L8" s="10">
        <f t="shared" si="1"/>
        <v>101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/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456</v>
      </c>
      <c r="J10" s="112">
        <v>-50</v>
      </c>
      <c r="K10" s="107"/>
      <c r="L10" s="10">
        <f t="shared" si="1"/>
        <v>-0.55555555555555558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112">
        <v>-765</v>
      </c>
      <c r="K11" s="107">
        <v>20</v>
      </c>
      <c r="L11" s="10">
        <f t="shared" si="1"/>
        <v>11.5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11"/>
      <c r="J12" s="112">
        <v>-50</v>
      </c>
      <c r="K12" s="107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-360</v>
      </c>
      <c r="K13" s="107">
        <v>10</v>
      </c>
      <c r="L13" s="10">
        <f t="shared" si="1"/>
        <v>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-380</v>
      </c>
      <c r="K14" s="107">
        <v>10</v>
      </c>
      <c r="L14" s="10">
        <f t="shared" si="1"/>
        <v>5.7777777777777777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250</v>
      </c>
      <c r="K15" s="107">
        <v>50</v>
      </c>
      <c r="L15" s="10">
        <f t="shared" si="1"/>
        <v>52.777777777777779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50</v>
      </c>
      <c r="K16" s="107"/>
      <c r="L16" s="10">
        <f t="shared" si="1"/>
        <v>0.55555555555555558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112"/>
      <c r="K17" s="107">
        <v>10</v>
      </c>
      <c r="L17" s="10">
        <f t="shared" si="1"/>
        <v>10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SUM('03-09'!$J$22:$J$154)</f>
        <v>-255</v>
      </c>
      <c r="K20" s="116">
        <f>SUM('03-09'!$K$22:$K$154)</f>
        <v>-6496</v>
      </c>
      <c r="L20" s="3">
        <f>SUM('03-09'!$L$22:$L$154)</f>
        <v>-6498.833333333333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26</v>
      </c>
      <c r="F22" s="16">
        <f t="shared" ref="F22:F26" si="3">D22*E22</f>
        <v>130</v>
      </c>
      <c r="G22" s="7"/>
      <c r="H22" s="7" t="s">
        <v>6</v>
      </c>
      <c r="I22" s="2"/>
      <c r="J22" s="112">
        <v>100</v>
      </c>
      <c r="K22" s="107">
        <v>20</v>
      </c>
      <c r="L22" s="10">
        <f>'03-09'!$K22+('03-09'!$J22/90)</f>
        <v>21.111111111111111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/>
      <c r="J23" s="112">
        <v>700</v>
      </c>
      <c r="K23" s="107"/>
      <c r="L23" s="10">
        <f>'03-09'!$K23+('03-09'!$J23/90)</f>
        <v>7.7777777777777777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37</v>
      </c>
      <c r="F24" s="16">
        <f t="shared" si="3"/>
        <v>740</v>
      </c>
      <c r="G24" s="7"/>
      <c r="H24" s="7" t="s">
        <v>1796</v>
      </c>
      <c r="I24" s="2" t="s">
        <v>75</v>
      </c>
      <c r="J24" s="112"/>
      <c r="K24" s="107">
        <v>127</v>
      </c>
      <c r="L24" s="10">
        <f>'03-09'!$K24+('03-09'!$J24/90)</f>
        <v>127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112"/>
      <c r="K25" s="107">
        <v>-27</v>
      </c>
      <c r="L25" s="10">
        <f>'03-09'!$K25+('03-09'!$J25/90)</f>
        <v>-27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61</v>
      </c>
      <c r="F26" s="16">
        <f t="shared" si="3"/>
        <v>6100</v>
      </c>
      <c r="G26" s="7"/>
      <c r="H26" s="7" t="s">
        <v>6</v>
      </c>
      <c r="I26" s="2"/>
      <c r="J26" s="112"/>
      <c r="K26" s="107">
        <v>28</v>
      </c>
      <c r="L26" s="10">
        <f>'03-09'!$K26+('03-09'!$J26/90)</f>
        <v>28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7120</v>
      </c>
      <c r="G27" s="7"/>
      <c r="H27" s="7" t="s">
        <v>6</v>
      </c>
      <c r="I27" s="2"/>
      <c r="J27" s="112">
        <v>230</v>
      </c>
      <c r="K27" s="107"/>
      <c r="L27" s="10">
        <f>'03-09'!$K27+('03-09'!$J27/90)</f>
        <v>2.5555555555555554</v>
      </c>
      <c r="M27" s="3"/>
      <c r="N27" s="13">
        <v>100</v>
      </c>
      <c r="O27" s="1">
        <v>77</v>
      </c>
      <c r="P27" s="14">
        <f t="shared" si="4"/>
        <v>7700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6721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'03-09'!$K28+('03-09'!$J28/90)</f>
        <v>1.4444444444444444</v>
      </c>
      <c r="M28" s="3"/>
      <c r="N28" s="12" t="s">
        <v>11</v>
      </c>
      <c r="O28" s="12"/>
      <c r="P28" s="6">
        <f>SUM(P22:P27)</f>
        <v>8450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5080</v>
      </c>
      <c r="G29" s="1"/>
      <c r="H29" s="7" t="s">
        <v>6</v>
      </c>
      <c r="I29" s="2"/>
      <c r="J29" s="112">
        <v>-30</v>
      </c>
      <c r="K29" s="107">
        <v>14</v>
      </c>
      <c r="L29" s="10">
        <f>'03-09'!$K29+('03-09'!$J29/90)</f>
        <v>13.666666666666666</v>
      </c>
      <c r="M29" s="3"/>
      <c r="N29" s="1"/>
      <c r="O29" s="1"/>
      <c r="P29" s="18"/>
      <c r="Q29" s="159" t="s">
        <v>21</v>
      </c>
      <c r="R29" s="160"/>
      <c r="S29" s="17">
        <f>SUM('03-09'!$J$22:$J$154)</f>
        <v>-255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6516</v>
      </c>
      <c r="D30" s="1"/>
      <c r="E30" s="1"/>
      <c r="F30" s="8"/>
      <c r="G30" s="1"/>
      <c r="H30" s="7" t="s">
        <v>6</v>
      </c>
      <c r="I30" s="2" t="s">
        <v>2609</v>
      </c>
      <c r="J30" s="112"/>
      <c r="K30" s="107">
        <v>68</v>
      </c>
      <c r="L30" s="10">
        <f>'03-09'!$K30+('03-09'!$J30/90)</f>
        <v>68</v>
      </c>
      <c r="M30" s="3"/>
      <c r="N30" s="159" t="s">
        <v>23</v>
      </c>
      <c r="O30" s="160"/>
      <c r="P30" s="6">
        <f>SUM('03-09'!$K$22:$K$154)</f>
        <v>-6496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112"/>
      <c r="K31" s="107">
        <v>-68</v>
      </c>
      <c r="L31" s="10">
        <f>'03-09'!$K31+('03-09'!$J31/90)</f>
        <v>-68</v>
      </c>
      <c r="M31" s="3"/>
      <c r="N31" s="1"/>
      <c r="O31" s="1"/>
      <c r="P31" s="18"/>
      <c r="Q31" s="12" t="s">
        <v>25</v>
      </c>
      <c r="R31" s="12"/>
      <c r="S31" s="17">
        <f>S27-S29-F27</f>
        <v>-6865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-30</v>
      </c>
      <c r="K32" s="107">
        <v>90</v>
      </c>
      <c r="L32" s="10">
        <f>'03-09'!$K32+('03-09'!$J32/90)</f>
        <v>89.666666666666671</v>
      </c>
      <c r="M32" s="3"/>
      <c r="N32" s="12" t="s">
        <v>25</v>
      </c>
      <c r="O32" s="12"/>
      <c r="P32" s="6">
        <f>P28-P30-C28</f>
        <v>8225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10</v>
      </c>
      <c r="L33" s="10">
        <f>'03-09'!$K33+('03-09'!$J33/90)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-10</v>
      </c>
      <c r="L34" s="10">
        <f>'03-09'!$K34+('03-09'!$J34/90)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</v>
      </c>
      <c r="K35" s="107"/>
      <c r="L35" s="10">
        <f>'03-09'!$K35+('03-09'!$J35/90)</f>
        <v>0.33333333333333331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200</v>
      </c>
      <c r="K36" s="107"/>
      <c r="L36" s="10">
        <f>'03-09'!$K36+('03-09'!$J36/90)</f>
        <v>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10</v>
      </c>
      <c r="L37" s="10">
        <f>'03-09'!$K37+('03-09'!$J37/90)</f>
        <v>5.5555555555555554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10</v>
      </c>
      <c r="L38" s="10">
        <f>'03-09'!$K38+('03-09'!$J38/90)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1847</v>
      </c>
      <c r="J39" s="112"/>
      <c r="K39" s="107">
        <v>178</v>
      </c>
      <c r="L39" s="10">
        <f>'03-09'!$K39+('03-09'!$J39/90)</f>
        <v>178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'03-09'!$K40+('03-09'!$J40/90)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20</v>
      </c>
      <c r="L41" s="10">
        <f>'03-09'!$K41+('03-09'!$J41/90)</f>
        <v>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-225</v>
      </c>
      <c r="K42" s="107">
        <v>10</v>
      </c>
      <c r="L42" s="10">
        <f>'03-09'!$K42+('03-09'!$J42/90)</f>
        <v>7.5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2610</v>
      </c>
      <c r="J43" s="112">
        <v>350</v>
      </c>
      <c r="K43" s="107"/>
      <c r="L43" s="10">
        <f>'03-09'!$K43+('03-09'!$J43/90)</f>
        <v>3.8888888888888888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-250</v>
      </c>
      <c r="K44" s="107">
        <v>20</v>
      </c>
      <c r="L44" s="10">
        <f>'03-09'!$K44+('03-09'!$J44/90)</f>
        <v>17.222222222222221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-200</v>
      </c>
      <c r="K45" s="107">
        <v>60</v>
      </c>
      <c r="L45" s="10">
        <f>'03-09'!$K45+('03-09'!$J45/90)</f>
        <v>57.777777777777779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-150</v>
      </c>
      <c r="K46" s="107">
        <v>5</v>
      </c>
      <c r="L46" s="10">
        <f>'03-09'!$K46+('03-09'!$J46/90)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-180</v>
      </c>
      <c r="K47" s="107">
        <v>10</v>
      </c>
      <c r="L47" s="10">
        <f>'03-09'!$K47+('03-09'!$J47/90)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120</v>
      </c>
      <c r="K48" s="107"/>
      <c r="L48" s="10">
        <f>'03-09'!$K48+('03-09'!$J48/90)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360</v>
      </c>
      <c r="K49" s="107"/>
      <c r="L49" s="10">
        <f>'03-09'!$K49+('03-09'!$J49/90)</f>
        <v>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437</v>
      </c>
      <c r="J50" s="112">
        <v>-300</v>
      </c>
      <c r="K50" s="107"/>
      <c r="L50" s="10">
        <f>'03-09'!$K50+('03-09'!$J50/90)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-360</v>
      </c>
      <c r="K51" s="107">
        <v>10</v>
      </c>
      <c r="L51" s="10">
        <f>'03-09'!$K51+('03-09'!$J51/90)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100</v>
      </c>
      <c r="K52" s="107"/>
      <c r="L52" s="10">
        <f>'03-09'!$K52+('03-09'!$J52/90)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95</v>
      </c>
      <c r="J53" s="112"/>
      <c r="K53" s="107">
        <v>-20</v>
      </c>
      <c r="L53" s="10">
        <f>'03-09'!$K53+('03-09'!$J53/90)</f>
        <v>-20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2611</v>
      </c>
      <c r="J54" s="112"/>
      <c r="K54" s="107">
        <v>-300</v>
      </c>
      <c r="L54" s="10">
        <f>'03-09'!$K54+('03-09'!$J54/90)</f>
        <v>-300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29</v>
      </c>
      <c r="L55" s="10">
        <f>'03-09'!$K55+('03-09'!$J55/90)</f>
        <v>29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180</v>
      </c>
      <c r="K56" s="107"/>
      <c r="L56" s="10">
        <f>'03-09'!$K56+('03-09'!$J56/90)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155</v>
      </c>
      <c r="L57" s="10">
        <f>'03-09'!$K57+('03-09'!$J57/90)</f>
        <v>153.88888888888889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1381</v>
      </c>
      <c r="J58" s="112">
        <v>-600</v>
      </c>
      <c r="K58" s="107"/>
      <c r="L58" s="10">
        <f>'03-09'!$K58+('03-09'!$J58/90)</f>
        <v>-6.666666666666667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1719</v>
      </c>
      <c r="J59" s="112">
        <v>-900</v>
      </c>
      <c r="K59" s="107">
        <v>10</v>
      </c>
      <c r="L59" s="10">
        <f>'03-09'!$K59+('03-09'!$J59/90)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230</v>
      </c>
      <c r="K60" s="107">
        <v>10</v>
      </c>
      <c r="L60" s="10">
        <f>'03-09'!$K60+('03-09'!$J60/90)</f>
        <v>12.555555555555555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540</v>
      </c>
      <c r="K61" s="107"/>
      <c r="L61" s="10">
        <f>'03-09'!$K61+('03-09'!$J61/90)</f>
        <v>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400</v>
      </c>
      <c r="K62" s="107"/>
      <c r="L62" s="10">
        <f>'03-09'!$K62+('03-09'!$J62/90)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-360</v>
      </c>
      <c r="K63" s="107">
        <v>30</v>
      </c>
      <c r="L63" s="10">
        <f>'03-09'!$K63+('03-09'!$J63/90)</f>
        <v>26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-400</v>
      </c>
      <c r="K64" s="107">
        <v>10</v>
      </c>
      <c r="L64" s="10">
        <f>'03-09'!$K64+('03-09'!$J64/90)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'03-09'!$K65+('03-09'!$J65/90)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10</v>
      </c>
      <c r="L66" s="37">
        <f>'03-09'!$K66+('03-09'!$J66/90)</f>
        <v>8.8888888888888893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</v>
      </c>
      <c r="K67" s="108">
        <v>10</v>
      </c>
      <c r="L67" s="37">
        <f>'03-09'!$K67+('03-09'!$J67/90)</f>
        <v>9.7222222222222214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-800</v>
      </c>
      <c r="K68" s="109">
        <v>10</v>
      </c>
      <c r="L68" s="37">
        <f>'03-09'!$K68+('03-09'!$J68/90)</f>
        <v>1.1111111111111107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874</v>
      </c>
      <c r="J69" s="113"/>
      <c r="K69" s="108">
        <v>40</v>
      </c>
      <c r="L69" s="37">
        <f>'03-09'!$K69+('03-09'!$J69/90)</f>
        <v>40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894</v>
      </c>
      <c r="J70" s="113"/>
      <c r="K70" s="108"/>
      <c r="L70" s="37">
        <f>'03-09'!$K70+('03-09'!$J70/90)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2" t="s">
        <v>75</v>
      </c>
      <c r="J71" s="112"/>
      <c r="K71" s="107">
        <v>270</v>
      </c>
      <c r="L71" s="10">
        <f>'03-09'!$K71+('03-09'!$J71/90)</f>
        <v>270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112"/>
      <c r="K72" s="107">
        <v>-170</v>
      </c>
      <c r="L72" s="10">
        <f>'03-09'!$K72+('03-09'!$J72/90)</f>
        <v>-170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480</v>
      </c>
      <c r="K73" s="107"/>
      <c r="L73" s="10">
        <f>'03-09'!$K73+('03-09'!$J73/90)</f>
        <v>5.333333333333333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112">
        <v>-630</v>
      </c>
      <c r="K74" s="107">
        <v>-450</v>
      </c>
      <c r="L74" s="10">
        <f>'03-09'!$K74+('03-09'!$J74/90)</f>
        <v>-457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6</v>
      </c>
      <c r="L75" s="10">
        <f>'03-09'!$K75+('03-09'!$J75/90)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112"/>
      <c r="K76" s="107">
        <v>50</v>
      </c>
      <c r="L76" s="10">
        <f>'03-09'!$K76+('03-09'!$J76/90)</f>
        <v>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2612</v>
      </c>
      <c r="J77" s="112"/>
      <c r="K77" s="107">
        <v>-50</v>
      </c>
      <c r="L77" s="10">
        <f>'03-09'!$K77+('03-09'!$J77/90)</f>
        <v>-50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-720</v>
      </c>
      <c r="K78" s="107">
        <v>50</v>
      </c>
      <c r="L78" s="10">
        <f>'03-09'!$K78+('03-09'!$J78/90)</f>
        <v>42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130</v>
      </c>
      <c r="K79" s="107"/>
      <c r="L79" s="10">
        <f>'03-09'!$K79+('03-09'!$J79/90)</f>
        <v>1.4444444444444444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155</v>
      </c>
      <c r="L80" s="10">
        <f>'03-09'!$K80+('03-09'!$J80/90)</f>
        <v>155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2613</v>
      </c>
      <c r="J81" s="112"/>
      <c r="K81" s="107">
        <v>-500</v>
      </c>
      <c r="L81" s="10">
        <f>'03-09'!$K81+('03-09'!$J81/90)</f>
        <v>-500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'03-09'!$K82+('03-09'!$J82/90)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9</v>
      </c>
      <c r="L83" s="10">
        <f>'03-09'!$K83+('03-09'!$J83/90)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605</v>
      </c>
      <c r="J84" s="112"/>
      <c r="K84" s="107">
        <v>-10</v>
      </c>
      <c r="L84" s="10">
        <f>'03-09'!$K84+('03-09'!$J84/90)</f>
        <v>-10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'03-09'!$K85+('03-09'!$J85/90)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-630</v>
      </c>
      <c r="K86" s="107">
        <v>70</v>
      </c>
      <c r="L86" s="10">
        <f>'03-09'!$K86+('03-09'!$J86/90)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112">
        <v>-270</v>
      </c>
      <c r="K87" s="107">
        <v>-180</v>
      </c>
      <c r="L87" s="10">
        <f>'03-09'!$K87+('03-09'!$J87/90)</f>
        <v>-183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-400</v>
      </c>
      <c r="K88" s="107">
        <v>10</v>
      </c>
      <c r="L88" s="10">
        <f>'03-09'!$K88+('03-09'!$J88/90)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210</v>
      </c>
      <c r="K89" s="107">
        <v>1</v>
      </c>
      <c r="L89" s="10">
        <f>'03-09'!$K89+('03-09'!$J89/90)</f>
        <v>3.3333333333333335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-100</v>
      </c>
      <c r="K90" s="107"/>
      <c r="L90" s="10">
        <f>'03-09'!$K90+('03-09'!$J90/90)</f>
        <v>-1.1111111111111112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335</v>
      </c>
      <c r="J91" s="112">
        <v>-50</v>
      </c>
      <c r="K91" s="107"/>
      <c r="L91" s="10">
        <f>'03-09'!$K91+('03-09'!$J91/90)</f>
        <v>-0.55555555555555558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8</v>
      </c>
      <c r="L92" s="10">
        <f>'03-09'!$K92+('03-09'!$J92/90)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553</v>
      </c>
      <c r="J93" s="112"/>
      <c r="K93" s="107">
        <v>100</v>
      </c>
      <c r="L93" s="10">
        <f>'03-09'!$K93+('03-09'!$J93/90)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360</v>
      </c>
      <c r="K94" s="107"/>
      <c r="L94" s="10">
        <f>'03-09'!$K94+('03-09'!$J94/90)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100</v>
      </c>
      <c r="K95" s="107"/>
      <c r="L95" s="10">
        <f>'03-09'!$K95+('03-09'!$J95/90)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-600</v>
      </c>
      <c r="K96" s="107">
        <v>10</v>
      </c>
      <c r="L96" s="10">
        <f>'03-09'!$K96+('03-09'!$J96/90)</f>
        <v>3.333333333333333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580</v>
      </c>
      <c r="K97" s="107"/>
      <c r="L97" s="10">
        <f>'03-09'!$K97+('03-09'!$J97/90)</f>
        <v>6.4444444444444446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</v>
      </c>
      <c r="L98" s="10">
        <f>'03-09'!$K98+('03-09'!$J98/90)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190</v>
      </c>
      <c r="L99" s="10">
        <f>'03-09'!$K99+('03-09'!$J99/90)</f>
        <v>190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360</v>
      </c>
      <c r="K100" s="107"/>
      <c r="L100" s="10">
        <f>'03-09'!$K100+('03-09'!$J100/90)</f>
        <v>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-90</v>
      </c>
      <c r="K101" s="107">
        <v>10</v>
      </c>
      <c r="L101" s="10">
        <f>'03-09'!$K101+('03-09'!$J101/90)</f>
        <v>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-650</v>
      </c>
      <c r="K102" s="107">
        <v>10</v>
      </c>
      <c r="L102" s="10">
        <f>'03-09'!$K102+('03-09'!$J102/90)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'03-09'!$K103+('03-09'!$J103/90)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130</v>
      </c>
      <c r="K104" s="107">
        <v>10</v>
      </c>
      <c r="L104" s="10">
        <f>'03-09'!$K104+('03-09'!$J104/90)</f>
        <v>11.444444444444445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35</v>
      </c>
      <c r="J105" s="112">
        <v>-300</v>
      </c>
      <c r="K105" s="107"/>
      <c r="L105" s="10">
        <f>'03-09'!$K105+('03-09'!$J105/90)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1797</v>
      </c>
      <c r="J106" s="112"/>
      <c r="K106" s="107">
        <v>73</v>
      </c>
      <c r="L106" s="10">
        <f>'03-09'!$K106+('03-09'!$J106/90)</f>
        <v>73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1800</v>
      </c>
      <c r="K107" s="107">
        <v>50</v>
      </c>
      <c r="L107" s="10">
        <f>'03-09'!$K107+('03-09'!$J107/90)</f>
        <v>70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-450</v>
      </c>
      <c r="K108" s="107">
        <v>50</v>
      </c>
      <c r="L108" s="10">
        <f>'03-09'!$K108+('03-09'!$J108/90)</f>
        <v>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/>
      <c r="L109" s="10">
        <f>'03-09'!$K109+('03-09'!$J109/90)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112">
        <v>-660</v>
      </c>
      <c r="K110" s="107">
        <v>20</v>
      </c>
      <c r="L110" s="10">
        <f>'03-09'!$K110+('03-09'!$J110/90)</f>
        <v>12.666666666666668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100</v>
      </c>
      <c r="L111" s="10">
        <f>'03-09'!$K111+('03-09'!$J111/90)</f>
        <v>95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10</v>
      </c>
      <c r="L112" s="10">
        <f>'03-09'!$K112+('03-09'!$J112/90)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300</v>
      </c>
      <c r="K113" s="107"/>
      <c r="L113" s="10">
        <f>'03-09'!$K113+('03-09'!$J113/90)</f>
        <v>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</v>
      </c>
      <c r="L114" s="10">
        <f>'03-09'!$K114+('03-09'!$J114/90)</f>
        <v>7.6666666666666661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75</v>
      </c>
      <c r="K115" s="107"/>
      <c r="L115" s="10">
        <f>'03-09'!$K115+('03-09'!$J115/90)</f>
        <v>0.83333333333333337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8</v>
      </c>
      <c r="L116" s="10">
        <f>'03-09'!$K116+('03-09'!$J116/90)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14</v>
      </c>
      <c r="L117" s="10">
        <f>'03-09'!$K117+('03-09'!$J117/90)</f>
        <v>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320</v>
      </c>
      <c r="K118" s="107"/>
      <c r="L118" s="10">
        <f>'03-09'!$K118+('03-09'!$J118/90)</f>
        <v>3.5555555555555554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</v>
      </c>
      <c r="L119" s="10">
        <f>'03-09'!$K119+('03-09'!$J119/90)</f>
        <v>10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150</v>
      </c>
      <c r="K120" s="107"/>
      <c r="L120" s="10">
        <f>'03-09'!$K120+('03-09'!$J120/90)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50</v>
      </c>
      <c r="K121" s="107">
        <v>5</v>
      </c>
      <c r="L121" s="10">
        <f>'03-09'!$K121+('03-09'!$J121/90)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25</v>
      </c>
      <c r="K122" s="107"/>
      <c r="L122" s="10">
        <f>'03-09'!$K122+('03-09'!$J122/90)</f>
        <v>0.27777777777777779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1246</v>
      </c>
      <c r="J123" s="112"/>
      <c r="K123" s="107">
        <v>-50</v>
      </c>
      <c r="L123" s="10">
        <f>'03-09'!$K123+('03-09'!$J123/90)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/>
      <c r="L124" s="10">
        <f>'03-09'!$K124+('03-09'!$J124/90)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'03-09'!$K125+('03-09'!$J125/90)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-50</v>
      </c>
      <c r="K126" s="107">
        <v>5</v>
      </c>
      <c r="L126" s="10">
        <f>'03-09'!$K126+('03-09'!$J126/90)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</v>
      </c>
      <c r="K127" s="107">
        <v>2</v>
      </c>
      <c r="L127" s="10">
        <f>'03-09'!$K127+('03-09'!$J127/90)</f>
        <v>2.5555555555555554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180</v>
      </c>
      <c r="K128" s="107"/>
      <c r="L128" s="10">
        <f>'03-09'!$K128+('03-09'!$J128/90)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'03-09'!$K129+('03-09'!$J129/90)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-670</v>
      </c>
      <c r="K130" s="107">
        <v>40</v>
      </c>
      <c r="L130" s="10">
        <f>'03-09'!$K130+('03-09'!$J130/90)</f>
        <v>32.555555555555557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10</v>
      </c>
      <c r="L131" s="10">
        <f>'03-09'!$K131+('03-09'!$J131/90)</f>
        <v>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400</v>
      </c>
      <c r="K132" s="107"/>
      <c r="L132" s="10">
        <f>'03-09'!$K132+('03-09'!$J132/90)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/>
      <c r="J133" s="112"/>
      <c r="K133" s="107">
        <v>146</v>
      </c>
      <c r="L133" s="10">
        <f>'03-09'!$K133+('03-09'!$J133/90)</f>
        <v>146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/>
      <c r="J134" s="112"/>
      <c r="K134" s="107">
        <v>-146</v>
      </c>
      <c r="L134" s="10">
        <f>'03-09'!$K134+('03-09'!$J134/90)</f>
        <v>-146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1246</v>
      </c>
      <c r="J135" s="112">
        <v>180</v>
      </c>
      <c r="K135" s="107">
        <v>20</v>
      </c>
      <c r="L135" s="10">
        <f>'03-09'!$K135+('03-09'!$J135/90)</f>
        <v>22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10</v>
      </c>
      <c r="L136" s="10">
        <f>'03-09'!$K136+('03-09'!$J136/90)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1</v>
      </c>
      <c r="L137" s="10">
        <f>'03-09'!$K137+('03-09'!$J137/90)</f>
        <v>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675</v>
      </c>
      <c r="K138" s="107"/>
      <c r="L138" s="10">
        <f>'03-09'!$K138+('03-09'!$J138/90)</f>
        <v>7.5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</v>
      </c>
      <c r="L139" s="10">
        <f>'03-09'!$K139+('03-09'!$J139/90)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250</v>
      </c>
      <c r="K140" s="107">
        <v>1325</v>
      </c>
      <c r="L140" s="10">
        <f>'03-09'!$K140+('03-09'!$J140/90)</f>
        <v>1327.7777777777778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57</v>
      </c>
      <c r="J141" s="112"/>
      <c r="K141" s="107">
        <v>20</v>
      </c>
      <c r="L141" s="10">
        <f>'03-09'!$K141+('03-09'!$J141/90)</f>
        <v>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43</v>
      </c>
      <c r="J142" s="112"/>
      <c r="K142" s="107">
        <v>-20</v>
      </c>
      <c r="L142" s="10">
        <f>'03-09'!$K142+('03-09'!$J142/90)</f>
        <v>-20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-310</v>
      </c>
      <c r="K143" s="107">
        <v>20</v>
      </c>
      <c r="L143" s="10">
        <f>'03-09'!$K143+('03-09'!$J143/90)</f>
        <v>16.555555555555557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150</v>
      </c>
      <c r="K144" s="107"/>
      <c r="L144" s="10">
        <f>'03-09'!$K144+('03-09'!$J144/90)</f>
        <v>1.6666666666666667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260</v>
      </c>
      <c r="K145" s="107"/>
      <c r="L145" s="10">
        <f>'03-09'!$K145+('03-09'!$J145/90)</f>
        <v>2.8888888888888888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200</v>
      </c>
      <c r="K146" s="107"/>
      <c r="L146" s="10">
        <f>'03-09'!$K146+('03-09'!$J146/90)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-300</v>
      </c>
      <c r="K147" s="107">
        <v>10</v>
      </c>
      <c r="L147" s="10">
        <f>'03-09'!$K147+('03-09'!$J147/90)</f>
        <v>6.6666666666666661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350</v>
      </c>
      <c r="K148" s="107"/>
      <c r="L148" s="10">
        <f>'03-09'!$K148+('03-09'!$J148/90)</f>
        <v>3.8888888888888888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/>
      <c r="J149" s="112"/>
      <c r="K149" s="107">
        <v>-8450</v>
      </c>
      <c r="L149" s="10">
        <f>'03-09'!$K149+('03-09'!$J149/90)</f>
        <v>-8450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400</v>
      </c>
      <c r="K150" s="107"/>
      <c r="L150" s="10">
        <f>'03-09'!$K150+('03-09'!$J150/90)</f>
        <v>4.4444444444444446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'03-09'!$K151+('03-09'!$J151/90)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'03-09'!$K152+('03-09'!$J152/90)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'03-09'!$K153+('03-09'!$J153/90)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'03-09'!$K154+('03-09'!$J154/90)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4 H3:H18" xr:uid="{6769FF87-DAA6-4436-A031-6DE9542954F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19FDE-6BCC-43D9-8E4D-FB90C0A755B3}">
  <sheetPr codeName="Sheet136">
    <pageSetUpPr fitToPage="1"/>
  </sheetPr>
  <dimension ref="A1:Z145"/>
  <sheetViews>
    <sheetView rightToLeft="1" topLeftCell="A121" workbookViewId="0">
      <selection activeCell="I146" sqref="I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1050</v>
      </c>
      <c r="K1" s="116">
        <f t="shared" si="0"/>
        <v>180</v>
      </c>
      <c r="L1" s="3">
        <f t="shared" si="0"/>
        <v>191.66666666666666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1430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112">
        <v>-100</v>
      </c>
      <c r="K4" s="107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553</v>
      </c>
      <c r="J5" s="112"/>
      <c r="K5" s="107">
        <v>100</v>
      </c>
      <c r="L5" s="10">
        <f t="shared" si="1"/>
        <v>100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500</v>
      </c>
      <c r="K6" s="107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1150</v>
      </c>
      <c r="K7" s="107">
        <v>50</v>
      </c>
      <c r="L7" s="10">
        <f t="shared" si="1"/>
        <v>62.777777777777779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2615</v>
      </c>
      <c r="J8" s="112"/>
      <c r="K8" s="107">
        <v>25</v>
      </c>
      <c r="L8" s="10">
        <f t="shared" si="1"/>
        <v>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147</v>
      </c>
      <c r="J9" s="112">
        <v>-200</v>
      </c>
      <c r="K9" s="107">
        <v>5</v>
      </c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40" t="s">
        <v>57</v>
      </c>
      <c r="J10" s="112">
        <v>2500</v>
      </c>
      <c r="K10" s="107"/>
      <c r="L10" s="10">
        <f t="shared" si="1"/>
        <v>27.777777777777779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41" t="s">
        <v>43</v>
      </c>
      <c r="J11" s="112">
        <v>-2500</v>
      </c>
      <c r="K11" s="107"/>
      <c r="L11" s="10">
        <f t="shared" si="1"/>
        <v>-27.777777777777779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SUM('04-09'!$J$22:$J$145)</f>
        <v>-465</v>
      </c>
      <c r="K20" s="116">
        <f>SUM('04-09'!$K$22:$K$145)</f>
        <v>2682</v>
      </c>
      <c r="L20" s="3">
        <f>SUM('04-09'!$L$22:$L$145)</f>
        <v>2676.8333333333335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112">
        <v>-50</v>
      </c>
      <c r="K22" s="107">
        <v>20</v>
      </c>
      <c r="L22" s="10">
        <f>'04-09'!$K22+('04-09'!$J22/90)</f>
        <v>19.444444444444443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112">
        <v>-540</v>
      </c>
      <c r="K23" s="107">
        <v>10</v>
      </c>
      <c r="L23" s="10">
        <f>'04-09'!$K23+('04-09'!$J23/90)</f>
        <v>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>
        <v>10</v>
      </c>
      <c r="L24" s="10">
        <f>'04-09'!$K24+('04-09'!$J24/90)</f>
        <v>11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/>
      <c r="J25" s="112">
        <v>100</v>
      </c>
      <c r="K25" s="107"/>
      <c r="L25" s="10">
        <f>'04-09'!$K25+('04-09'!$J25/90)</f>
        <v>1.1111111111111112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130" t="s">
        <v>1454</v>
      </c>
      <c r="J26" s="131"/>
      <c r="K26" s="132">
        <v>2500</v>
      </c>
      <c r="L26" s="10">
        <f>'04-09'!$K26+('04-09'!$J26/90)</f>
        <v>2500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7915</v>
      </c>
      <c r="G27" s="7"/>
      <c r="H27" s="7" t="s">
        <v>40</v>
      </c>
      <c r="I27" s="130" t="s">
        <v>95</v>
      </c>
      <c r="J27" s="131"/>
      <c r="K27" s="132">
        <v>-2500</v>
      </c>
      <c r="L27" s="10">
        <f>'04-09'!$K27+('04-09'!$J27/90)</f>
        <v>-2500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7285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455</v>
      </c>
      <c r="D28" s="1"/>
      <c r="E28" s="1"/>
      <c r="F28" s="1"/>
      <c r="G28" s="1"/>
      <c r="H28" s="7" t="s">
        <v>6</v>
      </c>
      <c r="I28" s="130" t="s">
        <v>1848</v>
      </c>
      <c r="J28" s="131"/>
      <c r="K28" s="132">
        <v>2343</v>
      </c>
      <c r="L28" s="10">
        <f>'04-09'!$K28+('04-09'!$J28/90)</f>
        <v>2343</v>
      </c>
      <c r="M28" s="3"/>
      <c r="N28" s="12" t="s">
        <v>11</v>
      </c>
      <c r="O28" s="12"/>
      <c r="P28" s="6">
        <f>SUM(P22:P27)</f>
        <v>2780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795</v>
      </c>
      <c r="G29" s="1"/>
      <c r="H29" s="7" t="s">
        <v>40</v>
      </c>
      <c r="I29" s="130" t="s">
        <v>95</v>
      </c>
      <c r="J29" s="131"/>
      <c r="K29" s="132">
        <v>-2343</v>
      </c>
      <c r="L29" s="10">
        <f>'04-09'!$K29+('04-09'!$J29/90)</f>
        <v>-2343</v>
      </c>
      <c r="M29" s="3"/>
      <c r="N29" s="1"/>
      <c r="O29" s="1"/>
      <c r="P29" s="18"/>
      <c r="Q29" s="159" t="s">
        <v>21</v>
      </c>
      <c r="R29" s="160"/>
      <c r="S29" s="17">
        <f>SUM('04-09'!$J$22:$J$145)</f>
        <v>-465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-6316</v>
      </c>
      <c r="D30" s="1"/>
      <c r="E30" s="1"/>
      <c r="F30" s="8"/>
      <c r="G30" s="1"/>
      <c r="H30" s="7" t="s">
        <v>28</v>
      </c>
      <c r="I30" s="2"/>
      <c r="J30" s="112"/>
      <c r="K30" s="107">
        <v>-10</v>
      </c>
      <c r="L30" s="10">
        <f>'04-09'!$K30+('04-09'!$J30/90)</f>
        <v>-10</v>
      </c>
      <c r="M30" s="3"/>
      <c r="N30" s="159" t="s">
        <v>23</v>
      </c>
      <c r="O30" s="160"/>
      <c r="P30" s="6">
        <f>SUM('04-09'!$K$22:$K$145)</f>
        <v>2682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130" t="s">
        <v>75</v>
      </c>
      <c r="J31" s="131"/>
      <c r="K31" s="132">
        <v>90</v>
      </c>
      <c r="L31" s="10">
        <f>'04-09'!$K31+('04-09'!$J31/90)</f>
        <v>90</v>
      </c>
      <c r="M31" s="3"/>
      <c r="N31" s="1"/>
      <c r="O31" s="1"/>
      <c r="P31" s="18"/>
      <c r="Q31" s="12" t="s">
        <v>25</v>
      </c>
      <c r="R31" s="12"/>
      <c r="S31" s="17">
        <f>S27-S29-F27</f>
        <v>-165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50</v>
      </c>
      <c r="D32" s="1"/>
      <c r="E32" s="1"/>
      <c r="F32" s="1"/>
      <c r="G32" s="1"/>
      <c r="H32" s="7" t="s">
        <v>40</v>
      </c>
      <c r="I32" s="130" t="s">
        <v>95</v>
      </c>
      <c r="J32" s="131"/>
      <c r="K32" s="132">
        <v>-90</v>
      </c>
      <c r="L32" s="10">
        <f>'04-09'!$K32+('04-09'!$J32/90)</f>
        <v>-90</v>
      </c>
      <c r="M32" s="3"/>
      <c r="N32" s="12" t="s">
        <v>25</v>
      </c>
      <c r="O32" s="12"/>
      <c r="P32" s="6">
        <f>P28-P30-C28</f>
        <v>-357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-160</v>
      </c>
      <c r="K33" s="107">
        <v>5</v>
      </c>
      <c r="L33" s="10">
        <f>'04-09'!$K33+('04-09'!$J33/90)</f>
        <v>3.2222222222222223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55</v>
      </c>
      <c r="L34" s="10">
        <f>'04-09'!$K34+('04-09'!$J34/90)</f>
        <v>55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1043</v>
      </c>
      <c r="J35" s="112"/>
      <c r="K35" s="107">
        <v>200</v>
      </c>
      <c r="L35" s="10">
        <f>'04-09'!$K35+('04-09'!$J35/90)</f>
        <v>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90</v>
      </c>
      <c r="K36" s="107"/>
      <c r="L36" s="10">
        <f>'04-09'!$K36+('04-09'!$J36/90)</f>
        <v>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30" t="s">
        <v>95</v>
      </c>
      <c r="J37" s="131"/>
      <c r="K37" s="132">
        <v>85</v>
      </c>
      <c r="L37" s="10">
        <f>'04-09'!$K37+('04-09'!$J37/90)</f>
        <v>85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130" t="s">
        <v>95</v>
      </c>
      <c r="J38" s="131"/>
      <c r="K38" s="132">
        <v>-85</v>
      </c>
      <c r="L38" s="10">
        <f>'04-09'!$K38+('04-09'!$J38/90)</f>
        <v>-85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-400</v>
      </c>
      <c r="K39" s="107">
        <v>40</v>
      </c>
      <c r="L39" s="10">
        <f>'04-09'!$K39+('04-09'!$J39/90)</f>
        <v>35.555555555555557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-700</v>
      </c>
      <c r="K40" s="107">
        <v>10</v>
      </c>
      <c r="L40" s="10">
        <f>'04-09'!$K40+('04-09'!$J40/90)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'04-09'!$K41+('04-09'!$J41/90)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>
        <v>10</v>
      </c>
      <c r="L42" s="10">
        <f>'04-09'!$K42+('04-09'!$J42/90)</f>
        <v>13.888888888888889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-215</v>
      </c>
      <c r="K43" s="107">
        <v>5</v>
      </c>
      <c r="L43" s="10">
        <f>'04-09'!$K43+('04-09'!$J43/90)</f>
        <v>2.6111111111111112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20</v>
      </c>
      <c r="L44" s="10">
        <f>'04-09'!$K44+('04-09'!$J44/90)</f>
        <v>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-50</v>
      </c>
      <c r="K45" s="107">
        <v>5</v>
      </c>
      <c r="L45" s="10">
        <f>'04-09'!$K45+('04-09'!$J45/90)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125</v>
      </c>
      <c r="L46" s="10">
        <f>'04-09'!$K46+('04-09'!$J46/90)</f>
        <v>125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-220</v>
      </c>
      <c r="K47" s="107">
        <v>20</v>
      </c>
      <c r="L47" s="10">
        <f>'04-09'!$K47+('04-09'!$J47/90)</f>
        <v>17.555555555555557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-720</v>
      </c>
      <c r="K48" s="107">
        <v>10</v>
      </c>
      <c r="L48" s="10">
        <f>'04-09'!$K48+('04-09'!$J48/90)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30</v>
      </c>
      <c r="L49" s="10">
        <f>'04-09'!$K49+('04-09'!$J49/90)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180</v>
      </c>
      <c r="K50" s="107"/>
      <c r="L50" s="10">
        <f>'04-09'!$K50+('04-09'!$J50/90)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</v>
      </c>
      <c r="L51" s="10">
        <f>'04-09'!$K51+('04-09'!$J51/90)</f>
        <v>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1372</v>
      </c>
      <c r="J52" s="112">
        <v>-630</v>
      </c>
      <c r="K52" s="107">
        <v>100</v>
      </c>
      <c r="L52" s="10">
        <f>'04-09'!$K52+('04-09'!$J52/90)</f>
        <v>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2466</v>
      </c>
      <c r="J53" s="112"/>
      <c r="K53" s="107">
        <v>9</v>
      </c>
      <c r="L53" s="10">
        <f>'04-09'!$K53+('04-09'!$J53/90)</f>
        <v>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300</v>
      </c>
      <c r="K54" s="107"/>
      <c r="L54" s="10">
        <f>'04-09'!$K54+('04-09'!$J54/90)</f>
        <v>3.3333333333333335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200</v>
      </c>
      <c r="K55" s="107"/>
      <c r="L55" s="10">
        <f>'04-09'!$K55+('04-09'!$J55/90)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2616</v>
      </c>
      <c r="J56" s="112"/>
      <c r="K56" s="107">
        <v>-10</v>
      </c>
      <c r="L56" s="10">
        <f>'04-09'!$K56+('04-09'!$J56/90)</f>
        <v>-10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10</v>
      </c>
      <c r="L57" s="10">
        <f>'04-09'!$K57+('04-09'!$J57/90)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-540</v>
      </c>
      <c r="K58" s="107">
        <v>20</v>
      </c>
      <c r="L58" s="10">
        <f>'04-09'!$K58+('04-09'!$J58/90)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270</v>
      </c>
      <c r="K59" s="107">
        <v>52</v>
      </c>
      <c r="L59" s="10">
        <f>'04-09'!$K59+('04-09'!$J59/90)</f>
        <v>55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130" t="s">
        <v>95</v>
      </c>
      <c r="J60" s="131"/>
      <c r="K60" s="132">
        <v>150</v>
      </c>
      <c r="L60" s="10">
        <f>'04-09'!$K60+('04-09'!$J60/90)</f>
        <v>150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130" t="s">
        <v>95</v>
      </c>
      <c r="J61" s="131"/>
      <c r="K61" s="132">
        <v>-150</v>
      </c>
      <c r="L61" s="10">
        <f>'04-09'!$K61+('04-09'!$J61/90)</f>
        <v>-150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900</v>
      </c>
      <c r="K62" s="107">
        <v>15</v>
      </c>
      <c r="L62" s="10">
        <f>'04-09'!$K62+('04-09'!$J62/90)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229</v>
      </c>
      <c r="J63" s="112">
        <v>-270</v>
      </c>
      <c r="K63" s="107">
        <v>-15</v>
      </c>
      <c r="L63" s="10">
        <f>'04-09'!$K63+('04-09'!$J63/90)</f>
        <v>-18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958</v>
      </c>
      <c r="J64" s="112">
        <v>700</v>
      </c>
      <c r="K64" s="107"/>
      <c r="L64" s="10">
        <f>'04-09'!$K64+('04-09'!$J64/90)</f>
        <v>7.7777777777777777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1796</v>
      </c>
      <c r="I65" s="134" t="s">
        <v>95</v>
      </c>
      <c r="J65" s="135"/>
      <c r="K65" s="136">
        <v>81</v>
      </c>
      <c r="L65" s="37">
        <f>'04-09'!$K65+('04-09'!$J65/90)</f>
        <v>81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134" t="s">
        <v>95</v>
      </c>
      <c r="J66" s="137"/>
      <c r="K66" s="138">
        <v>-81</v>
      </c>
      <c r="L66" s="37">
        <f>'04-09'!$K66+('04-09'!$J66/90)</f>
        <v>-81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'04-09'!$K67+('04-09'!$J67/90)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</v>
      </c>
      <c r="K68" s="109">
        <v>5</v>
      </c>
      <c r="L68" s="37">
        <f>'04-09'!$K68+('04-09'!$J68/90)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-360</v>
      </c>
      <c r="K69" s="108">
        <v>20</v>
      </c>
      <c r="L69" s="37">
        <f>'04-09'!$K69+('04-09'!$J69/90)</f>
        <v>16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113">
        <v>90</v>
      </c>
      <c r="K70" s="108"/>
      <c r="L70" s="37">
        <f>'04-09'!$K70+('04-09'!$J70/90)</f>
        <v>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130</v>
      </c>
      <c r="K71" s="107"/>
      <c r="L71" s="10">
        <f>'04-09'!$K71+('04-09'!$J71/90)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90</v>
      </c>
      <c r="K72" s="107">
        <v>10</v>
      </c>
      <c r="L72" s="10">
        <f>'04-09'!$K72+('04-09'!$J72/90)</f>
        <v>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9</v>
      </c>
      <c r="L73" s="10">
        <f>'04-09'!$K73+('04-09'!$J73/90)</f>
        <v>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-180</v>
      </c>
      <c r="K74" s="107">
        <v>90</v>
      </c>
      <c r="L74" s="10">
        <f>'04-09'!$K74+('04-09'!$J74/90)</f>
        <v>88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70</v>
      </c>
      <c r="L75" s="10">
        <f>'04-09'!$K75+('04-09'!$J75/90)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270</v>
      </c>
      <c r="K76" s="107">
        <v>80</v>
      </c>
      <c r="L76" s="10">
        <f>'04-09'!$K76+('04-09'!$J76/90)</f>
        <v>83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-650</v>
      </c>
      <c r="K77" s="107">
        <v>20</v>
      </c>
      <c r="L77" s="10">
        <f>'04-09'!$K77+('04-09'!$J77/90)</f>
        <v>12.777777777777779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130" t="s">
        <v>95</v>
      </c>
      <c r="J78" s="131"/>
      <c r="K78" s="132">
        <v>300</v>
      </c>
      <c r="L78" s="10">
        <f>'04-09'!$K78+('04-09'!$J78/90)</f>
        <v>300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133" t="s">
        <v>95</v>
      </c>
      <c r="J79" s="131"/>
      <c r="K79" s="132">
        <v>-300</v>
      </c>
      <c r="L79" s="10">
        <f>'04-09'!$K79+('04-09'!$J79/90)</f>
        <v>-300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10</v>
      </c>
      <c r="L80" s="10">
        <f>'04-09'!$K80+('04-09'!$J80/90)</f>
        <v>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75</v>
      </c>
      <c r="L81" s="10">
        <f>'04-09'!$K81+('04-09'!$J81/90)</f>
        <v>75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10</v>
      </c>
      <c r="L82" s="10">
        <f>'04-09'!$K82+('04-09'!$J82/90)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130" t="s">
        <v>57</v>
      </c>
      <c r="J83" s="131">
        <v>2000</v>
      </c>
      <c r="K83" s="132"/>
      <c r="L83" s="10">
        <f>'04-09'!$K83+('04-09'!$J83/90)</f>
        <v>22.222222222222221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130" t="s">
        <v>648</v>
      </c>
      <c r="J84" s="131">
        <v>-2000</v>
      </c>
      <c r="K84" s="132"/>
      <c r="L84" s="10">
        <f>'04-09'!$K84+('04-09'!$J84/90)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'04-09'!$K85+('04-09'!$J85/90)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130" t="s">
        <v>1804</v>
      </c>
      <c r="J86" s="131"/>
      <c r="K86" s="132">
        <v>160</v>
      </c>
      <c r="L86" s="10">
        <f>'04-09'!$K86+('04-09'!$J86/90)</f>
        <v>160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130" t="s">
        <v>95</v>
      </c>
      <c r="J87" s="131"/>
      <c r="K87" s="132">
        <v>-160</v>
      </c>
      <c r="L87" s="10">
        <f>'04-09'!$K87+('04-09'!$J87/90)</f>
        <v>-160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'04-09'!$K88+('04-09'!$J88/90)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50</v>
      </c>
      <c r="K89" s="107">
        <v>5</v>
      </c>
      <c r="L89" s="10">
        <f>'04-09'!$K89+('04-09'!$J89/90)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-180</v>
      </c>
      <c r="K90" s="107">
        <v>10</v>
      </c>
      <c r="L90" s="10">
        <f>'04-09'!$K90+('04-09'!$J90/90)</f>
        <v>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200</v>
      </c>
      <c r="K91" s="107"/>
      <c r="L91" s="10">
        <f>'04-09'!$K91+('04-09'!$J91/90)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2617</v>
      </c>
      <c r="J92" s="112"/>
      <c r="K92" s="107">
        <v>100</v>
      </c>
      <c r="L92" s="10">
        <f>'04-09'!$K92+('04-09'!$J92/90)</f>
        <v>100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15</v>
      </c>
      <c r="L93" s="10">
        <f>'04-09'!$K93+('04-09'!$J93/90)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10</v>
      </c>
      <c r="L94" s="10">
        <f>'04-09'!$K94+('04-09'!$J94/90)</f>
        <v>9.4444444444444446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90</v>
      </c>
      <c r="K95" s="107">
        <v>280</v>
      </c>
      <c r="L95" s="10">
        <f>'04-09'!$K95+('04-09'!$J95/90)</f>
        <v>281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70</v>
      </c>
      <c r="K96" s="107"/>
      <c r="L96" s="10">
        <f>'04-09'!$K96+('04-09'!$J96/90)</f>
        <v>0.77777777777777779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-50</v>
      </c>
      <c r="K97" s="107">
        <v>50</v>
      </c>
      <c r="L97" s="10">
        <f>'04-09'!$K97+('04-09'!$J97/90)</f>
        <v>49.444444444444443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320</v>
      </c>
      <c r="K98" s="107"/>
      <c r="L98" s="10">
        <f>'04-09'!$K98+('04-09'!$J98/90)</f>
        <v>3.5555555555555554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-200</v>
      </c>
      <c r="K99" s="107">
        <v>5</v>
      </c>
      <c r="L99" s="10">
        <f>'04-09'!$K99+('04-09'!$J99/90)</f>
        <v>2.7777777777777777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-100</v>
      </c>
      <c r="K100" s="107">
        <v>5</v>
      </c>
      <c r="L100" s="10">
        <f>'04-09'!$K100+('04-09'!$J100/90)</f>
        <v>3.8888888888888888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350</v>
      </c>
      <c r="K101" s="107"/>
      <c r="L101" s="10">
        <f>'04-09'!$K101+('04-09'!$J101/90)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110</v>
      </c>
      <c r="L102" s="10">
        <f>'04-09'!$K102+('04-09'!$J102/90)</f>
        <v>110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400</v>
      </c>
      <c r="K103" s="107"/>
      <c r="L103" s="10">
        <f>'04-09'!$K103+('04-09'!$J103/90)</f>
        <v>4.4444444444444446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2618</v>
      </c>
      <c r="J104" s="112"/>
      <c r="K104" s="107">
        <v>100</v>
      </c>
      <c r="L104" s="10">
        <f>'04-09'!$K104+('04-09'!$J104/90)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210</v>
      </c>
      <c r="L105" s="10">
        <f>'04-09'!$K105+('04-09'!$J105/90)</f>
        <v>210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9</v>
      </c>
      <c r="L106" s="10">
        <f>'04-09'!$K106+('04-09'!$J106/90)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/>
      <c r="L107" s="10">
        <f>'04-09'!$K107+('04-09'!$J107/90)</f>
        <v>1.3333333333333333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270</v>
      </c>
      <c r="K108" s="107"/>
      <c r="L108" s="10">
        <f>'04-09'!$K108+('04-09'!$J108/90)</f>
        <v>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130" t="s">
        <v>2619</v>
      </c>
      <c r="J109" s="131"/>
      <c r="K109" s="132">
        <v>255</v>
      </c>
      <c r="L109" s="10">
        <f>'04-09'!$K109+('04-09'!$J109/90)</f>
        <v>255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130" t="s">
        <v>95</v>
      </c>
      <c r="J110" s="131"/>
      <c r="K110" s="132">
        <v>-255</v>
      </c>
      <c r="L110" s="10">
        <f>'04-09'!$K110+('04-09'!$J110/90)</f>
        <v>-255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300</v>
      </c>
      <c r="K111" s="107"/>
      <c r="L111" s="10">
        <f>'04-09'!$K111+('04-09'!$J111/90)</f>
        <v>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40</v>
      </c>
      <c r="L112" s="10">
        <f>'04-09'!$K112+('04-09'!$J112/90)</f>
        <v>37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/>
      <c r="L113" s="10">
        <f>'04-09'!$K113+('04-09'!$J113/90)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290</v>
      </c>
      <c r="L114" s="10">
        <f>'04-09'!$K114+('04-09'!$J114/90)</f>
        <v>290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-100</v>
      </c>
      <c r="K115" s="107">
        <v>10</v>
      </c>
      <c r="L115" s="10">
        <f>'04-09'!$K115+('04-09'!$J115/90)</f>
        <v>8.8888888888888893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-450</v>
      </c>
      <c r="K116" s="107">
        <v>10</v>
      </c>
      <c r="L116" s="10">
        <f>'04-09'!$K116+('04-09'!$J116/90)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60</v>
      </c>
      <c r="K117" s="107"/>
      <c r="L117" s="10">
        <f>'04-09'!$K117+('04-09'!$J117/90)</f>
        <v>0.66666666666666663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-630</v>
      </c>
      <c r="K118" s="107">
        <v>10</v>
      </c>
      <c r="L118" s="10">
        <f>'04-09'!$K118+('04-09'!$J118/90)</f>
        <v>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437</v>
      </c>
      <c r="J119" s="112">
        <v>-300</v>
      </c>
      <c r="K119" s="107"/>
      <c r="L119" s="10">
        <f>'04-09'!$K119+('04-09'!$J119/90)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112">
        <v>665</v>
      </c>
      <c r="K120" s="107">
        <v>-97</v>
      </c>
      <c r="L120" s="10">
        <f>'04-09'!$K120+('04-09'!$J120/90)</f>
        <v>-89.611111111111114</v>
      </c>
      <c r="M120" s="3"/>
      <c r="N120" s="45" t="s">
        <v>118</v>
      </c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270</v>
      </c>
      <c r="K121" s="107"/>
      <c r="L121" s="10">
        <f>'04-09'!$K121+('04-09'!$J121/90)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2620</v>
      </c>
      <c r="J122" s="112"/>
      <c r="K122" s="107">
        <v>-70</v>
      </c>
      <c r="L122" s="10">
        <f>'04-09'!$K122+('04-09'!$J122/90)</f>
        <v>-70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80</v>
      </c>
      <c r="L123" s="10">
        <f>'04-09'!$K123+('04-09'!$J123/90)</f>
        <v>74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1298</v>
      </c>
      <c r="J124" s="112">
        <v>50</v>
      </c>
      <c r="K124" s="107"/>
      <c r="L124" s="10">
        <f>'04-09'!$K124+('04-09'!$J124/90)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2621</v>
      </c>
      <c r="J125" s="112"/>
      <c r="K125" s="107">
        <v>100</v>
      </c>
      <c r="L125" s="10">
        <f>'04-09'!$K125+('04-09'!$J125/90)</f>
        <v>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-130</v>
      </c>
      <c r="K126" s="107">
        <v>5</v>
      </c>
      <c r="L126" s="10">
        <f>'04-09'!$K126+('04-09'!$J126/90)</f>
        <v>3.5555555555555554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170</v>
      </c>
      <c r="K127" s="107"/>
      <c r="L127" s="10">
        <f>'04-09'!$K127+('04-09'!$J127/90)</f>
        <v>1.8888888888888888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110</v>
      </c>
      <c r="L128" s="10">
        <f>'04-09'!$K128+('04-09'!$J128/90)</f>
        <v>110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'04-09'!$K129+('04-09'!$J129/90)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100</v>
      </c>
      <c r="K130" s="107"/>
      <c r="L130" s="10">
        <f>'04-09'!$K130+('04-09'!$J130/90)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-150</v>
      </c>
      <c r="K131" s="107">
        <v>10</v>
      </c>
      <c r="L131" s="10">
        <f>'04-09'!$K131+('04-09'!$J131/90)</f>
        <v>8.3333333333333339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90</v>
      </c>
      <c r="K132" s="107">
        <v>5</v>
      </c>
      <c r="L132" s="10">
        <f>'04-09'!$K132+('04-09'!$J132/90)</f>
        <v>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1381</v>
      </c>
      <c r="J133" s="112">
        <v>-25</v>
      </c>
      <c r="K133" s="107"/>
      <c r="L133" s="10">
        <f>'04-09'!$K133+('04-09'!$J133/90)</f>
        <v>-0.27777777777777779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90</v>
      </c>
      <c r="K134" s="107">
        <v>5</v>
      </c>
      <c r="L134" s="10">
        <f>'04-09'!$K134+('04-09'!$J134/90)</f>
        <v>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150</v>
      </c>
      <c r="K135" s="107"/>
      <c r="L135" s="10">
        <f>'04-09'!$K135+('04-09'!$J135/90)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112"/>
      <c r="K136" s="107">
        <v>100</v>
      </c>
      <c r="L136" s="10">
        <f>'04-09'!$K136+('04-09'!$J136/90)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7</v>
      </c>
      <c r="L137" s="10">
        <f>'04-09'!$K137+('04-09'!$J137/90)</f>
        <v>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1217</v>
      </c>
      <c r="J138" s="112"/>
      <c r="K138" s="107">
        <v>250</v>
      </c>
      <c r="L138" s="10">
        <f>'04-09'!$K138+('04-09'!$J138/90)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95</v>
      </c>
      <c r="J139" s="112"/>
      <c r="K139" s="107">
        <v>-250</v>
      </c>
      <c r="L139" s="10">
        <f>'04-09'!$K139+('04-09'!$J139/90)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2623</v>
      </c>
      <c r="J140" s="112"/>
      <c r="K140" s="107">
        <v>500</v>
      </c>
      <c r="L140" s="10">
        <f>'04-09'!$K140+('04-09'!$J140/90)</f>
        <v>500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95</v>
      </c>
      <c r="J141" s="112"/>
      <c r="K141" s="107">
        <v>-500</v>
      </c>
      <c r="L141" s="10">
        <f>'04-09'!$K141+('04-09'!$J141/90)</f>
        <v>-500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40" t="s">
        <v>1482</v>
      </c>
      <c r="J142" s="112"/>
      <c r="K142" s="107">
        <v>400</v>
      </c>
      <c r="L142" s="10">
        <f>'04-09'!$K142+('04-09'!$J142/90)</f>
        <v>400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95</v>
      </c>
      <c r="J143" s="112"/>
      <c r="K143" s="107">
        <v>-400</v>
      </c>
      <c r="L143" s="10">
        <f>'04-09'!$K143+('04-09'!$J143/90)</f>
        <v>-400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'04-09'!$K144+('04-09'!$J144/90)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'04-09'!$K145+('04-09'!$J145/90)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66A5BA6C-546B-41D1-ABB4-8229FE6266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8627C-6627-482C-A3FF-90A885165778}">
  <sheetPr codeName="Sheet137">
    <pageSetUpPr fitToPage="1"/>
  </sheetPr>
  <dimension ref="A1:Z136"/>
  <sheetViews>
    <sheetView rightToLeft="1" topLeftCell="A124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260</v>
      </c>
      <c r="K1" s="116">
        <f t="shared" si="0"/>
        <v>40</v>
      </c>
      <c r="L1" s="3">
        <f t="shared" si="0"/>
        <v>42.888888888888893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1228</v>
      </c>
      <c r="J3" s="112">
        <v>-135</v>
      </c>
      <c r="K3" s="107">
        <v>10</v>
      </c>
      <c r="L3" s="10">
        <f t="shared" ref="L3:L18" si="1">K3+(J3/90)</f>
        <v>8.5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-180</v>
      </c>
      <c r="K4" s="107">
        <v>10</v>
      </c>
      <c r="L4" s="10">
        <f t="shared" si="1"/>
        <v>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350</v>
      </c>
      <c r="K5" s="107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100</v>
      </c>
      <c r="K6" s="107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-35</v>
      </c>
      <c r="K8" s="107">
        <v>5</v>
      </c>
      <c r="L8" s="10">
        <f t="shared" si="1"/>
        <v>4.6111111111111107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160</v>
      </c>
      <c r="K9" s="107">
        <v>5</v>
      </c>
      <c r="L9" s="10">
        <f t="shared" si="1"/>
        <v>6.7777777777777777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2614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SUM('05-09'!$J$22:$J$136)</f>
        <v>-6750</v>
      </c>
      <c r="K20" s="116">
        <f>SUM('05-09'!$K$22:$K$136)</f>
        <v>-2681</v>
      </c>
      <c r="L20" s="3">
        <f>SUM('05-09'!$L$22:$L$136)</f>
        <v>-2756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1043</v>
      </c>
      <c r="J22" s="112"/>
      <c r="K22" s="107">
        <v>120</v>
      </c>
      <c r="L22" s="10">
        <f>'05-09'!$K22+('05-09'!$J22/90)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34</v>
      </c>
      <c r="F23" s="16">
        <f t="shared" si="3"/>
        <v>340</v>
      </c>
      <c r="G23" s="7"/>
      <c r="H23" s="7" t="s">
        <v>40</v>
      </c>
      <c r="I23" s="40" t="s">
        <v>95</v>
      </c>
      <c r="J23" s="112"/>
      <c r="K23" s="107">
        <v>-1</v>
      </c>
      <c r="L23" s="10">
        <f>'05-09'!$K23+('05-09'!$J23/90)</f>
        <v>-1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112">
        <v>100</v>
      </c>
      <c r="K24" s="107"/>
      <c r="L24" s="10">
        <f>'05-09'!$K24+('05-09'!$J24/90)</f>
        <v>1.1111111111111112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>
        <v>14</v>
      </c>
      <c r="F25" s="16">
        <f t="shared" si="3"/>
        <v>700</v>
      </c>
      <c r="G25" s="7"/>
      <c r="H25" s="7" t="s">
        <v>28</v>
      </c>
      <c r="I25" s="40" t="s">
        <v>335</v>
      </c>
      <c r="J25" s="112">
        <v>-50</v>
      </c>
      <c r="K25" s="107"/>
      <c r="L25" s="10">
        <f>'05-09'!$K25+('05-09'!$J25/90)</f>
        <v>-0.55555555555555558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112">
        <v>-1000</v>
      </c>
      <c r="K26" s="107"/>
      <c r="L26" s="10">
        <f>'05-09'!$K26+('05-09'!$J26/90)</f>
        <v>-11.111111111111111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7710</v>
      </c>
      <c r="G27" s="7"/>
      <c r="H27" s="7" t="s">
        <v>6</v>
      </c>
      <c r="I27" s="2"/>
      <c r="J27" s="112"/>
      <c r="K27" s="107">
        <v>14</v>
      </c>
      <c r="L27" s="10">
        <f>'05-09'!$K27+('05-09'!$J27/90)</f>
        <v>14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3177</v>
      </c>
      <c r="D28" s="1"/>
      <c r="E28" s="1"/>
      <c r="F28" s="1"/>
      <c r="G28" s="1"/>
      <c r="H28" s="7" t="s">
        <v>6</v>
      </c>
      <c r="I28" s="40" t="s">
        <v>363</v>
      </c>
      <c r="J28" s="112"/>
      <c r="K28" s="107">
        <v>200</v>
      </c>
      <c r="L28" s="10">
        <f>'05-09'!$K28+('05-09'!$J28/90)</f>
        <v>200</v>
      </c>
      <c r="M28" s="3"/>
      <c r="N28" s="12" t="s">
        <v>11</v>
      </c>
      <c r="O28" s="12"/>
      <c r="P28" s="6">
        <f>SUM(P22:P27)</f>
        <v>1476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-205</v>
      </c>
      <c r="G29" s="1"/>
      <c r="H29" s="7" t="s">
        <v>6</v>
      </c>
      <c r="I29" s="2"/>
      <c r="J29" s="112">
        <v>-300</v>
      </c>
      <c r="K29" s="107">
        <v>5</v>
      </c>
      <c r="L29" s="10">
        <f>'05-09'!$K29+('05-09'!$J29/90)</f>
        <v>1.6666666666666665</v>
      </c>
      <c r="M29" s="3"/>
      <c r="N29" s="1"/>
      <c r="O29" s="1"/>
      <c r="P29" s="18"/>
      <c r="Q29" s="159" t="s">
        <v>21</v>
      </c>
      <c r="R29" s="160"/>
      <c r="S29" s="17">
        <f>SUM('05-09'!$J$22:$J$136)</f>
        <v>-6750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2722</v>
      </c>
      <c r="D30" s="1"/>
      <c r="E30" s="1"/>
      <c r="F30" s="8"/>
      <c r="G30" s="1"/>
      <c r="H30" s="7" t="s">
        <v>6</v>
      </c>
      <c r="I30" s="2"/>
      <c r="J30" s="112"/>
      <c r="K30" s="107">
        <v>375</v>
      </c>
      <c r="L30" s="10">
        <f>'05-09'!$K30+('05-09'!$J30/90)</f>
        <v>375</v>
      </c>
      <c r="M30" s="3"/>
      <c r="N30" s="159" t="s">
        <v>23</v>
      </c>
      <c r="O30" s="160"/>
      <c r="P30" s="6">
        <f>SUM('05-09'!$K$22:$K$136)</f>
        <v>-2681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140</v>
      </c>
      <c r="K31" s="107"/>
      <c r="L31" s="10">
        <f>'05-09'!$K31+('05-09'!$J31/90)</f>
        <v>1.5555555555555556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-540</v>
      </c>
      <c r="K32" s="107">
        <v>40</v>
      </c>
      <c r="L32" s="10">
        <f>'05-09'!$K32+('05-09'!$J32/90)</f>
        <v>34</v>
      </c>
      <c r="M32" s="3"/>
      <c r="N32" s="12" t="s">
        <v>25</v>
      </c>
      <c r="O32" s="12"/>
      <c r="P32" s="6">
        <f>P28-P30-C28</f>
        <v>980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1796</v>
      </c>
      <c r="I33" s="40" t="s">
        <v>1482</v>
      </c>
      <c r="J33" s="112">
        <v>-100</v>
      </c>
      <c r="K33" s="107">
        <v>290</v>
      </c>
      <c r="L33" s="10">
        <f>'05-09'!$K33+('05-09'!$J33/90)</f>
        <v>288.88888888888891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30</v>
      </c>
      <c r="K34" s="107"/>
      <c r="L34" s="10">
        <f>'05-09'!$K34+('05-09'!$J34/90)</f>
        <v>0.33333333333333331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/>
      <c r="J35" s="112">
        <v>-270</v>
      </c>
      <c r="K35" s="107">
        <v>-10</v>
      </c>
      <c r="L35" s="10">
        <f>'05-09'!$K35+('05-09'!$J35/90)</f>
        <v>-13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4</v>
      </c>
      <c r="L36" s="10">
        <f>'05-09'!$K36+('05-09'!$J36/90)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60</v>
      </c>
      <c r="K37" s="107"/>
      <c r="L37" s="10">
        <f>'05-09'!$K37+('05-09'!$J37/90)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95</v>
      </c>
      <c r="J38" s="112"/>
      <c r="K38" s="107">
        <v>176</v>
      </c>
      <c r="L38" s="10">
        <f>'05-09'!$K38+('05-09'!$J38/90)</f>
        <v>176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-176</v>
      </c>
      <c r="L39" s="10">
        <f>'05-09'!$K39+('05-09'!$J39/90)</f>
        <v>-176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'05-09'!$K40+('05-09'!$J40/90)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10</v>
      </c>
      <c r="L41" s="10">
        <f>'05-09'!$K41+('05-09'!$J41/90)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35</v>
      </c>
      <c r="L42" s="10">
        <f>'05-09'!$K42+('05-09'!$J42/90)</f>
        <v>35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-370</v>
      </c>
      <c r="K43" s="107">
        <v>40</v>
      </c>
      <c r="L43" s="10">
        <f>'05-09'!$K43+('05-09'!$J43/90)</f>
        <v>35.888888888888886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14</v>
      </c>
      <c r="L44" s="10">
        <f>'05-09'!$K44+('05-09'!$J44/90)</f>
        <v>14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2259</v>
      </c>
      <c r="J45" s="112"/>
      <c r="K45" s="107">
        <v>-1000</v>
      </c>
      <c r="L45" s="10">
        <f>'05-09'!$K45+('05-09'!$J45/90)</f>
        <v>-1000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112"/>
      <c r="K46" s="107">
        <v>-300</v>
      </c>
      <c r="L46" s="10">
        <f>'05-09'!$K46+('05-09'!$J46/90)</f>
        <v>-300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-900</v>
      </c>
      <c r="K47" s="107">
        <v>10</v>
      </c>
      <c r="L47" s="10">
        <f>'05-09'!$K47+('05-09'!$J47/90)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30</v>
      </c>
      <c r="L48" s="10">
        <f>'05-09'!$K48+('05-09'!$J48/90)</f>
        <v>30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'05-09'!$K49+('05-09'!$J49/90)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150</v>
      </c>
      <c r="K50" s="107">
        <v>10</v>
      </c>
      <c r="L50" s="10">
        <f>'05-09'!$K50+('05-09'!$J50/90)</f>
        <v>11.666666666666666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-540</v>
      </c>
      <c r="K51" s="107"/>
      <c r="L51" s="10">
        <f>'05-09'!$K51+('05-09'!$J51/90)</f>
        <v>-6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1657</v>
      </c>
      <c r="J52" s="112"/>
      <c r="K52" s="107">
        <v>-500</v>
      </c>
      <c r="L52" s="10">
        <f>'05-09'!$K52+('05-09'!$J52/90)</f>
        <v>-500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299</v>
      </c>
      <c r="J53" s="112">
        <v>100</v>
      </c>
      <c r="K53" s="107">
        <v>102</v>
      </c>
      <c r="L53" s="10">
        <f>'05-09'!$K53+('05-09'!$J53/90)</f>
        <v>103.11111111111111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30</v>
      </c>
      <c r="L54" s="10">
        <f>'05-09'!$K54+('05-09'!$J54/90)</f>
        <v>25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1300</v>
      </c>
      <c r="K55" s="107">
        <v>100</v>
      </c>
      <c r="L55" s="10">
        <f>'05-09'!$K55+('05-09'!$J55/90)</f>
        <v>114.44444444444444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225</v>
      </c>
      <c r="K56" s="107"/>
      <c r="L56" s="10">
        <f>'05-09'!$K56+('05-09'!$J56/90)</f>
        <v>2.5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112">
        <v>-630</v>
      </c>
      <c r="K57" s="107"/>
      <c r="L57" s="10">
        <f>'05-09'!$K57+('05-09'!$J57/90)</f>
        <v>-7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'05-09'!$K58+('05-09'!$J58/90)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713</v>
      </c>
      <c r="J59" s="112"/>
      <c r="K59" s="107">
        <v>567</v>
      </c>
      <c r="L59" s="10">
        <f>'05-09'!$K59+('05-09'!$J59/90)</f>
        <v>567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30</v>
      </c>
      <c r="L60" s="10">
        <f>'05-09'!$K60+('05-09'!$J60/90)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1482</v>
      </c>
      <c r="J61" s="112">
        <v>-50</v>
      </c>
      <c r="K61" s="107">
        <v>140</v>
      </c>
      <c r="L61" s="10">
        <f>'05-09'!$K61+('05-09'!$J61/90)</f>
        <v>139.44444444444446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-390</v>
      </c>
      <c r="K62" s="107">
        <v>5</v>
      </c>
      <c r="L62" s="10">
        <f>'05-09'!$K62+('05-09'!$J62/90)</f>
        <v>0.66666666666666696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14</v>
      </c>
      <c r="L63" s="10">
        <f>'05-09'!$K63+('05-09'!$J63/90)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1700</v>
      </c>
      <c r="K64" s="107">
        <v>181</v>
      </c>
      <c r="L64" s="10">
        <f>'05-09'!$K64+('05-09'!$J64/90)</f>
        <v>199.88888888888889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6</v>
      </c>
      <c r="I65" s="134" t="s">
        <v>541</v>
      </c>
      <c r="J65" s="135"/>
      <c r="K65" s="136">
        <v>500</v>
      </c>
      <c r="L65" s="141">
        <f>'05-09'!$K65+('05-09'!$J65/90)</f>
        <v>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39" t="s">
        <v>40</v>
      </c>
      <c r="I66" s="134" t="s">
        <v>95</v>
      </c>
      <c r="J66" s="137"/>
      <c r="K66" s="138">
        <v>-500</v>
      </c>
      <c r="L66" s="141">
        <f>'05-09'!$K66+('05-09'!$J66/90)</f>
        <v>-500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50</v>
      </c>
      <c r="K67" s="108">
        <v>20</v>
      </c>
      <c r="L67" s="37">
        <f>'05-09'!$K67+('05-09'!$J67/90)</f>
        <v>20.555555555555557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10</v>
      </c>
      <c r="L68" s="37">
        <f>'05-09'!$K68+('05-09'!$J68/90)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400</v>
      </c>
      <c r="K69" s="108"/>
      <c r="L69" s="37">
        <f>'05-09'!$K69+('05-09'!$J69/90)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-50</v>
      </c>
      <c r="K70" s="108">
        <v>10</v>
      </c>
      <c r="L70" s="37">
        <f>'05-09'!$K70+('05-09'!$J70/90)</f>
        <v>9.4444444444444446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400</v>
      </c>
      <c r="K71" s="107"/>
      <c r="L71" s="10">
        <f>'05-09'!$K71+('05-09'!$J71/90)</f>
        <v>4.4444444444444446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1944</v>
      </c>
      <c r="J72" s="112"/>
      <c r="K72" s="107">
        <v>95</v>
      </c>
      <c r="L72" s="10">
        <f>'05-09'!$K72+('05-09'!$J72/90)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40</v>
      </c>
      <c r="L73" s="10">
        <f>'05-09'!$K73+('05-09'!$J73/90)</f>
        <v>36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230</v>
      </c>
      <c r="L74" s="10">
        <f>'05-09'!$K74+('05-09'!$J74/90)</f>
        <v>230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10</v>
      </c>
      <c r="L75" s="10">
        <f>'05-09'!$K75+('05-09'!$J75/90)</f>
        <v>6.6666666666666661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-360</v>
      </c>
      <c r="K76" s="107">
        <v>10</v>
      </c>
      <c r="L76" s="10">
        <f>'05-09'!$K76+('05-09'!$J76/90)</f>
        <v>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112"/>
      <c r="K77" s="107">
        <v>-3200</v>
      </c>
      <c r="L77" s="10">
        <f>'05-09'!$K77+('05-09'!$J77/90)</f>
        <v>-3200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-270</v>
      </c>
      <c r="K78" s="107">
        <v>5</v>
      </c>
      <c r="L78" s="10">
        <f>'05-09'!$K78+('05-09'!$J78/90)</f>
        <v>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34</v>
      </c>
      <c r="L79" s="10">
        <f>'05-09'!$K79+('05-09'!$J79/90)</f>
        <v>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-50</v>
      </c>
      <c r="K80" s="107">
        <v>5</v>
      </c>
      <c r="L80" s="10">
        <f>'05-09'!$K80+('05-09'!$J80/90)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>
        <v>8</v>
      </c>
      <c r="L81" s="10">
        <f>'05-09'!$K81+('05-09'!$J81/90)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-230</v>
      </c>
      <c r="K82" s="107"/>
      <c r="L82" s="10">
        <f>'05-09'!$K82+('05-09'!$J82/90)</f>
        <v>-2.5555555555555554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360</v>
      </c>
      <c r="K83" s="107"/>
      <c r="L83" s="10">
        <f>'05-09'!$K83+('05-09'!$J83/90)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300</v>
      </c>
      <c r="K84" s="107"/>
      <c r="L84" s="10">
        <f>'05-09'!$K84+('05-09'!$J84/90)</f>
        <v>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1978</v>
      </c>
      <c r="J85" s="112">
        <v>450</v>
      </c>
      <c r="K85" s="107">
        <v>-50</v>
      </c>
      <c r="L85" s="10">
        <f>'05-09'!$K85+('05-09'!$J85/90)</f>
        <v>-45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1</v>
      </c>
      <c r="L86" s="10">
        <f>'05-09'!$K86+('05-09'!$J86/90)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1796</v>
      </c>
      <c r="I87" s="40" t="s">
        <v>948</v>
      </c>
      <c r="J87" s="112"/>
      <c r="K87" s="107">
        <v>150</v>
      </c>
      <c r="L87" s="10">
        <f>'05-09'!$K87+('05-09'!$J87/90)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1796</v>
      </c>
      <c r="I88" s="40" t="s">
        <v>881</v>
      </c>
      <c r="J88" s="112"/>
      <c r="K88" s="107">
        <v>55</v>
      </c>
      <c r="L88" s="10">
        <f>'05-09'!$K88+('05-09'!$J88/90)</f>
        <v>55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400</v>
      </c>
      <c r="K89" s="107"/>
      <c r="L89" s="10">
        <f>'05-09'!$K89+('05-09'!$J89/90)</f>
        <v>4.4444444444444446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112">
        <v>-5000</v>
      </c>
      <c r="K90" s="107"/>
      <c r="L90" s="10">
        <f>'05-09'!$K90+('05-09'!$J90/90)</f>
        <v>-55.555555555555557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75</v>
      </c>
      <c r="L91" s="10">
        <f>'05-09'!$K91+('05-09'!$J91/90)</f>
        <v>75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200</v>
      </c>
      <c r="K92" s="107"/>
      <c r="L92" s="10">
        <f>'05-09'!$K92+('05-09'!$J92/90)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-850</v>
      </c>
      <c r="K93" s="107">
        <v>10</v>
      </c>
      <c r="L93" s="10">
        <f>'05-09'!$K93+('05-09'!$J93/90)</f>
        <v>0.55555555555555536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200</v>
      </c>
      <c r="K94" s="107"/>
      <c r="L94" s="10">
        <f>'05-09'!$K94+('05-09'!$J94/90)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250</v>
      </c>
      <c r="K95" s="107">
        <v>10</v>
      </c>
      <c r="L95" s="10">
        <f>'05-09'!$K95+('05-09'!$J95/90)</f>
        <v>12.777777777777779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'05-09'!$K96+('05-09'!$J96/90)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95</v>
      </c>
      <c r="L97" s="10">
        <f>'05-09'!$K97+('05-09'!$J97/90)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-500</v>
      </c>
      <c r="K98" s="107">
        <v>30</v>
      </c>
      <c r="L98" s="10">
        <f>'05-09'!$K98+('05-09'!$J98/90)</f>
        <v>24.444444444444443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-4</v>
      </c>
      <c r="L99" s="10">
        <f>'05-09'!$K99+('05-09'!$J99/90)</f>
        <v>-4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>
        <v>20</v>
      </c>
      <c r="L100" s="10">
        <f>'05-09'!$K100+('05-09'!$J100/90)</f>
        <v>24.444444444444443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-300</v>
      </c>
      <c r="K101" s="107"/>
      <c r="L101" s="10">
        <f>'05-09'!$K101+('05-09'!$J101/90)</f>
        <v>-3.3333333333333335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1953</v>
      </c>
      <c r="J102" s="112"/>
      <c r="K102" s="107">
        <v>80</v>
      </c>
      <c r="L102" s="10">
        <f>'05-09'!$K102+('05-09'!$J102/90)</f>
        <v>80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-10</v>
      </c>
      <c r="L103" s="10">
        <f>'05-09'!$K103+('05-09'!$J103/90)</f>
        <v>-10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200</v>
      </c>
      <c r="L104" s="10">
        <f>'05-09'!$K104+('05-09'!$J104/90)</f>
        <v>200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10</v>
      </c>
      <c r="L105" s="10">
        <f>'05-09'!$K105+('05-09'!$J105/90)</f>
        <v>6.6666666666666661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'05-09'!$K106+('05-09'!$J106/90)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275</v>
      </c>
      <c r="J107" s="112"/>
      <c r="K107" s="107">
        <v>30</v>
      </c>
      <c r="L107" s="10">
        <f>'05-09'!$K107+('05-09'!$J107/90)</f>
        <v>30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'05-09'!$K108+('05-09'!$J108/90)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>
        <v>40</v>
      </c>
      <c r="L109" s="10">
        <f>'05-09'!$K109+('05-09'!$J109/90)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-500</v>
      </c>
      <c r="K110" s="107">
        <v>10</v>
      </c>
      <c r="L110" s="10">
        <f>'05-09'!$K110+('05-09'!$J110/90)</f>
        <v>4.4444444444444446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-400</v>
      </c>
      <c r="K111" s="107">
        <v>10</v>
      </c>
      <c r="L111" s="10">
        <f>'05-09'!$K111+('05-09'!$J111/90)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-400</v>
      </c>
      <c r="K112" s="107"/>
      <c r="L112" s="10">
        <f>'05-09'!$K112+('05-09'!$J112/90)</f>
        <v>-4.4444444444444446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400</v>
      </c>
      <c r="K113" s="107"/>
      <c r="L113" s="10">
        <f>'05-09'!$K113+('05-09'!$J113/90)</f>
        <v>4.4444444444444446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900</v>
      </c>
      <c r="K114" s="107">
        <v>-10</v>
      </c>
      <c r="L114" s="10">
        <f>'05-09'!$K114+('05-09'!$J114/90)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39" t="s">
        <v>6</v>
      </c>
      <c r="I115" s="133" t="s">
        <v>95</v>
      </c>
      <c r="J115" s="131"/>
      <c r="K115" s="132">
        <v>285</v>
      </c>
      <c r="L115" s="140">
        <f>'05-09'!$K115+('05-09'!$J115/90)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39" t="s">
        <v>40</v>
      </c>
      <c r="I116" s="133" t="s">
        <v>95</v>
      </c>
      <c r="J116" s="131"/>
      <c r="K116" s="132">
        <v>-285</v>
      </c>
      <c r="L116" s="140">
        <f>'05-09'!$K116+('05-09'!$J116/90)</f>
        <v>-285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2624</v>
      </c>
      <c r="J117" s="112"/>
      <c r="K117" s="107">
        <v>-10</v>
      </c>
      <c r="L117" s="10">
        <f>'05-09'!$K117+('05-09'!$J117/90)</f>
        <v>-10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-450</v>
      </c>
      <c r="K118" s="107">
        <v>10</v>
      </c>
      <c r="L118" s="10">
        <f>'05-09'!$K118+('05-09'!$J118/90)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39" t="s">
        <v>6</v>
      </c>
      <c r="I119" s="133" t="s">
        <v>2585</v>
      </c>
      <c r="J119" s="131"/>
      <c r="K119" s="132">
        <v>300</v>
      </c>
      <c r="L119" s="140">
        <f>'05-09'!$K119+('05-09'!$J119/90)</f>
        <v>300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39" t="s">
        <v>40</v>
      </c>
      <c r="I120" s="133" t="s">
        <v>95</v>
      </c>
      <c r="J120" s="131"/>
      <c r="K120" s="132">
        <v>-300</v>
      </c>
      <c r="L120" s="140">
        <f>'05-09'!$K120+('05-09'!$J120/90)</f>
        <v>-300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450</v>
      </c>
      <c r="K121" s="107"/>
      <c r="L121" s="10">
        <f>'05-09'!$K121+('05-09'!$J121/90)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-400</v>
      </c>
      <c r="K122" s="107">
        <v>10</v>
      </c>
      <c r="L122" s="10">
        <f>'05-09'!$K122+('05-09'!$J122/90)</f>
        <v>5.5555555555555554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675</v>
      </c>
      <c r="K123" s="107">
        <v>-315</v>
      </c>
      <c r="L123" s="10">
        <f>'05-09'!$K123+('05-09'!$J123/90)</f>
        <v>-307.5</v>
      </c>
      <c r="M123" s="3"/>
      <c r="N123" s="45" t="s">
        <v>118</v>
      </c>
      <c r="O123" s="9"/>
      <c r="P123" s="84">
        <v>1467</v>
      </c>
      <c r="Q123" s="9"/>
      <c r="R123" s="9"/>
      <c r="S123" s="85">
        <v>1820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350</v>
      </c>
      <c r="K124" s="107"/>
      <c r="L124" s="10">
        <f>'05-09'!$K124+('05-09'!$J124/90)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28</v>
      </c>
      <c r="I125" s="40" t="s">
        <v>1347</v>
      </c>
      <c r="J125" s="112"/>
      <c r="K125" s="107">
        <v>-10</v>
      </c>
      <c r="L125" s="10">
        <f>'05-09'!$K125+('05-09'!$J125/90)</f>
        <v>-10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28</v>
      </c>
      <c r="I126" s="40" t="s">
        <v>605</v>
      </c>
      <c r="J126" s="112"/>
      <c r="K126" s="107">
        <v>-30</v>
      </c>
      <c r="L126" s="10">
        <f>'05-09'!$K126+('05-09'!$J126/90)</f>
        <v>-30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-180</v>
      </c>
      <c r="K127" s="107">
        <v>40</v>
      </c>
      <c r="L127" s="10">
        <f>'05-09'!$K127+('05-09'!$J127/90)</f>
        <v>38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'05-09'!$K128+('05-09'!$J128/90)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311</v>
      </c>
      <c r="J129" s="112"/>
      <c r="K129" s="107">
        <v>-10</v>
      </c>
      <c r="L129" s="10">
        <f>'05-09'!$K129+('05-09'!$J129/90)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43" t="s">
        <v>40</v>
      </c>
      <c r="I130" s="40" t="s">
        <v>95</v>
      </c>
      <c r="J130" s="112">
        <v>-1100</v>
      </c>
      <c r="K130" s="107">
        <v>-950</v>
      </c>
      <c r="L130" s="10">
        <f>'05-09'!$K130+('05-09'!$J130/90)</f>
        <v>-962.22222222222217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311</v>
      </c>
      <c r="J131" s="112"/>
      <c r="K131" s="107">
        <v>-20</v>
      </c>
      <c r="L131" s="10">
        <f>'05-09'!$K131+('05-09'!$J131/90)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600</v>
      </c>
      <c r="K132" s="107"/>
      <c r="L132" s="10">
        <f>'05-09'!$K132+('05-09'!$J132/90)</f>
        <v>6.666666666666667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112">
        <v>-600</v>
      </c>
      <c r="K133" s="107"/>
      <c r="L133" s="10">
        <f>'05-09'!$K133+('05-09'!$J133/90)</f>
        <v>-6.666666666666667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'05-09'!$K134+('05-09'!$J134/90)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'05-09'!$K135+('05-09'!$J135/90)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'05-09'!$K136+('05-09'!$J136/90)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2BE11580-C33B-4634-8DF7-9269D644E0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47F68-EA66-4CD5-B77E-226838953BAA}">
  <sheetPr codeName="Sheet138">
    <pageSetUpPr fitToPage="1"/>
  </sheetPr>
  <dimension ref="A1:Z165"/>
  <sheetViews>
    <sheetView rightToLeft="1" topLeftCell="A153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1435</v>
      </c>
      <c r="K1" s="116">
        <f t="shared" si="0"/>
        <v>12</v>
      </c>
      <c r="L1" s="3">
        <f t="shared" si="0"/>
        <v>27.944444444444443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-100</v>
      </c>
      <c r="K3" s="107">
        <v>-5</v>
      </c>
      <c r="L3" s="10">
        <f t="shared" ref="L3:L18" si="1">K3+(J3/90)</f>
        <v>-6.1111111111111107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360</v>
      </c>
      <c r="K4" s="107"/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90</v>
      </c>
      <c r="K5" s="107">
        <v>10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-450</v>
      </c>
      <c r="K6" s="107"/>
      <c r="L6" s="10">
        <f t="shared" si="1"/>
        <v>-5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-360</v>
      </c>
      <c r="K7" s="107">
        <v>10</v>
      </c>
      <c r="L7" s="10">
        <f t="shared" si="1"/>
        <v>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>
        <v>27</v>
      </c>
      <c r="L8" s="10">
        <f t="shared" si="1"/>
        <v>27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112"/>
      <c r="K10" s="107">
        <v>-5</v>
      </c>
      <c r="L10" s="10">
        <f t="shared" si="1"/>
        <v>-5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295</v>
      </c>
      <c r="J11" s="112">
        <v>495</v>
      </c>
      <c r="K11" s="107"/>
      <c r="L11" s="10">
        <f t="shared" si="1"/>
        <v>5.5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1400</v>
      </c>
      <c r="K12" s="107">
        <v>-30</v>
      </c>
      <c r="L12" s="10">
        <f t="shared" si="1"/>
        <v>-14.444444444444445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SUM('07-09'!$J$22:$J$165)</f>
        <v>2935</v>
      </c>
      <c r="K20" s="116">
        <f>SUM('07-09'!$K$22:$K$165)</f>
        <v>1922</v>
      </c>
      <c r="L20" s="3">
        <f>SUM('07-09'!$L$22:$L$165)</f>
        <v>1954.6111111111113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112">
        <v>-360</v>
      </c>
      <c r="K22" s="107">
        <v>110</v>
      </c>
      <c r="L22" s="10">
        <f>'07-09'!$K22+('07-09'!$J22/90)</f>
        <v>106</v>
      </c>
      <c r="M22" s="3"/>
      <c r="N22" s="13">
        <v>1</v>
      </c>
      <c r="O22" s="1">
        <v>25</v>
      </c>
      <c r="P22" s="14">
        <f t="shared" ref="P22:P27" si="4">N22*O22</f>
        <v>25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36</v>
      </c>
      <c r="F23" s="16">
        <f t="shared" si="3"/>
        <v>360</v>
      </c>
      <c r="G23" s="7"/>
      <c r="H23" s="7" t="s">
        <v>6</v>
      </c>
      <c r="I23" s="2" t="s">
        <v>2626</v>
      </c>
      <c r="J23" s="112"/>
      <c r="K23" s="107">
        <v>50</v>
      </c>
      <c r="L23" s="10">
        <f>'07-09'!$K23+('07-09'!$J23/90)</f>
        <v>50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-700</v>
      </c>
      <c r="K24" s="107">
        <v>10</v>
      </c>
      <c r="L24" s="10">
        <f>'07-09'!$K24+('07-09'!$J24/90)</f>
        <v>2.2222222222222223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150</v>
      </c>
      <c r="J25" s="112"/>
      <c r="K25" s="107">
        <v>21</v>
      </c>
      <c r="L25" s="10">
        <f>'07-09'!$K25+('07-09'!$J25/90)</f>
        <v>21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112">
        <v>-45</v>
      </c>
      <c r="K26" s="107">
        <v>30</v>
      </c>
      <c r="L26" s="10">
        <f>'07-09'!$K26+('07-09'!$J26/90)</f>
        <v>29.5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2395</v>
      </c>
      <c r="G27" s="7"/>
      <c r="H27" s="7" t="s">
        <v>6</v>
      </c>
      <c r="I27" s="2"/>
      <c r="J27" s="112">
        <v>180</v>
      </c>
      <c r="K27" s="107"/>
      <c r="L27" s="10">
        <f>'07-09'!$K27+('07-09'!$J27/90)</f>
        <v>2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2500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508</v>
      </c>
      <c r="D28" s="1"/>
      <c r="E28" s="1"/>
      <c r="F28" s="1"/>
      <c r="G28" s="1"/>
      <c r="H28" s="7" t="s">
        <v>6</v>
      </c>
      <c r="I28" s="2"/>
      <c r="J28" s="112">
        <v>540</v>
      </c>
      <c r="K28" s="107"/>
      <c r="L28" s="10">
        <f>'07-09'!$K28+('07-09'!$J28/90)</f>
        <v>6</v>
      </c>
      <c r="M28" s="3"/>
      <c r="N28" s="12" t="s">
        <v>11</v>
      </c>
      <c r="O28" s="12"/>
      <c r="P28" s="6">
        <f>SUM(P22:P27)</f>
        <v>2500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-5315</v>
      </c>
      <c r="G29" s="1"/>
      <c r="H29" s="7" t="s">
        <v>6</v>
      </c>
      <c r="I29" s="40" t="s">
        <v>78</v>
      </c>
      <c r="J29" s="112">
        <v>100</v>
      </c>
      <c r="K29" s="107"/>
      <c r="L29" s="10">
        <f>'07-09'!$K29+('07-09'!$J29/90)</f>
        <v>1.1111111111111112</v>
      </c>
      <c r="M29" s="3"/>
      <c r="N29" s="1"/>
      <c r="O29" s="1"/>
      <c r="P29" s="18"/>
      <c r="Q29" s="159" t="s">
        <v>21</v>
      </c>
      <c r="R29" s="160"/>
      <c r="S29" s="17">
        <f>SUM('07-09'!$J$22:$J$165)</f>
        <v>2935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-2669</v>
      </c>
      <c r="D30" s="1"/>
      <c r="E30" s="1"/>
      <c r="F30" s="8"/>
      <c r="G30" s="1"/>
      <c r="H30" s="7" t="s">
        <v>6</v>
      </c>
      <c r="I30" s="2"/>
      <c r="J30" s="112">
        <v>-400</v>
      </c>
      <c r="K30" s="107">
        <v>10</v>
      </c>
      <c r="L30" s="10">
        <f>'07-09'!$K30+('07-09'!$J30/90)</f>
        <v>5.5555555555555554</v>
      </c>
      <c r="M30" s="3"/>
      <c r="N30" s="159" t="s">
        <v>23</v>
      </c>
      <c r="O30" s="160"/>
      <c r="P30" s="6">
        <f>SUM('07-09'!$K$22:$K$165)</f>
        <v>1922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430</v>
      </c>
      <c r="K31" s="107"/>
      <c r="L31" s="10">
        <f>'07-09'!$K31+('07-09'!$J31/90)</f>
        <v>4.7777777777777777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311</v>
      </c>
      <c r="J32" s="112"/>
      <c r="K32" s="107">
        <v>-30</v>
      </c>
      <c r="L32" s="10">
        <f>'07-09'!$K32+('07-09'!$J32/90)</f>
        <v>-30</v>
      </c>
      <c r="M32" s="3"/>
      <c r="N32" s="12" t="s">
        <v>25</v>
      </c>
      <c r="O32" s="12"/>
      <c r="P32" s="6">
        <f>P28-P30-C28</f>
        <v>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8</v>
      </c>
      <c r="L33" s="10">
        <f>'07-09'!$K33+('07-09'!$J33/90)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2627</v>
      </c>
      <c r="J34" s="112"/>
      <c r="K34" s="107">
        <v>475</v>
      </c>
      <c r="L34" s="10">
        <f>'07-09'!$K34+('07-09'!$J34/90)</f>
        <v>475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300</v>
      </c>
      <c r="K35" s="107"/>
      <c r="L35" s="10">
        <f>'07-09'!$K35+('07-09'!$J35/90)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10</v>
      </c>
      <c r="L36" s="10">
        <f>'07-09'!$K36+('07-09'!$J36/90)</f>
        <v>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200</v>
      </c>
      <c r="L37" s="10">
        <f>'07-09'!$K37+('07-09'!$J37/90)</f>
        <v>200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100</v>
      </c>
      <c r="K38" s="107"/>
      <c r="L38" s="10">
        <f>'07-09'!$K38+('07-09'!$J38/90)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400</v>
      </c>
      <c r="K39" s="107"/>
      <c r="L39" s="10">
        <f>'07-09'!$K39+('07-09'!$J39/90)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630</v>
      </c>
      <c r="K40" s="107"/>
      <c r="L40" s="10">
        <f>'07-09'!$K40+('07-09'!$J40/90)</f>
        <v>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170</v>
      </c>
      <c r="K41" s="107"/>
      <c r="L41" s="10">
        <f>'07-09'!$K41+('07-09'!$J41/90)</f>
        <v>1.8888888888888888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-45</v>
      </c>
      <c r="K42" s="107">
        <v>14</v>
      </c>
      <c r="L42" s="10">
        <f>'07-09'!$K42+('07-09'!$J42/90)</f>
        <v>13.5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</v>
      </c>
      <c r="L43" s="10">
        <f>'07-09'!$K43+('07-09'!$J43/90)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-270</v>
      </c>
      <c r="K44" s="107">
        <v>35</v>
      </c>
      <c r="L44" s="10">
        <f>'07-09'!$K44+('07-09'!$J44/90)</f>
        <v>32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>
        <v>41</v>
      </c>
      <c r="L45" s="10">
        <f>'07-09'!$K45+('07-09'!$J45/90)</f>
        <v>41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360</v>
      </c>
      <c r="K46" s="107"/>
      <c r="L46" s="10">
        <f>'07-09'!$K46+('07-09'!$J46/90)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180</v>
      </c>
      <c r="K47" s="107">
        <v>20</v>
      </c>
      <c r="L47" s="10">
        <f>'07-09'!$K47+('07-09'!$J47/90)</f>
        <v>22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713</v>
      </c>
      <c r="J48" s="112"/>
      <c r="K48" s="107">
        <v>303</v>
      </c>
      <c r="L48" s="10">
        <f>'07-09'!$K48+('07-09'!$J48/90)</f>
        <v>303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800</v>
      </c>
      <c r="K49" s="107"/>
      <c r="L49" s="10">
        <f>'07-09'!$K49+('07-09'!$J49/90)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-400</v>
      </c>
      <c r="K50" s="107">
        <v>10</v>
      </c>
      <c r="L50" s="10">
        <f>'07-09'!$K50+('07-09'!$J50/90)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2628</v>
      </c>
      <c r="J51" s="112">
        <v>-180</v>
      </c>
      <c r="K51" s="107">
        <v>170</v>
      </c>
      <c r="L51" s="10">
        <f>'07-09'!$K51+('07-09'!$J51/90)</f>
        <v>168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-300</v>
      </c>
      <c r="K52" s="107">
        <v>40</v>
      </c>
      <c r="L52" s="10">
        <f>'07-09'!$K52+('07-09'!$J52/90)</f>
        <v>36.666666666666664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245</v>
      </c>
      <c r="K53" s="107"/>
      <c r="L53" s="10">
        <f>'07-09'!$K53+('07-09'!$J53/90)</f>
        <v>2.7222222222222223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200</v>
      </c>
      <c r="K54" s="107"/>
      <c r="L54" s="10">
        <f>'07-09'!$K54+('07-09'!$J54/90)</f>
        <v>2.2222222222222223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400</v>
      </c>
      <c r="K55" s="107"/>
      <c r="L55" s="10">
        <f>'07-09'!$K55+('07-09'!$J55/90)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1389</v>
      </c>
      <c r="J56" s="112"/>
      <c r="K56" s="107">
        <v>200</v>
      </c>
      <c r="L56" s="10">
        <f>'07-09'!$K56+('07-09'!$J56/90)</f>
        <v>200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150</v>
      </c>
      <c r="K57" s="107"/>
      <c r="L57" s="10">
        <f>'07-09'!$K57+('07-09'!$J57/90)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'07-09'!$K58+('07-09'!$J58/90)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39" t="s">
        <v>40</v>
      </c>
      <c r="I59" s="133" t="s">
        <v>57</v>
      </c>
      <c r="J59" s="131"/>
      <c r="K59" s="132">
        <v>22.73</v>
      </c>
      <c r="L59" s="140">
        <f>'07-09'!$K59+('07-09'!$J59/90)</f>
        <v>22.73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39" t="s">
        <v>28</v>
      </c>
      <c r="I60" s="133" t="s">
        <v>2629</v>
      </c>
      <c r="J60" s="131"/>
      <c r="K60" s="132">
        <v>-22.73</v>
      </c>
      <c r="L60" s="140">
        <f>'07-09'!$K60+('07-09'!$J60/90)</f>
        <v>-22.73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40</v>
      </c>
      <c r="L61" s="10">
        <f>'07-09'!$K61+('07-09'!$J61/90)</f>
        <v>32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>
        <v>-40</v>
      </c>
      <c r="L62" s="10">
        <f>'07-09'!$K62+('07-09'!$J62/90)</f>
        <v>-36.666666666666664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-540</v>
      </c>
      <c r="K63" s="107">
        <v>30</v>
      </c>
      <c r="L63" s="10">
        <f>'07-09'!$K63+('07-09'!$J63/90)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39" t="s">
        <v>6</v>
      </c>
      <c r="I64" s="133" t="s">
        <v>1790</v>
      </c>
      <c r="J64" s="131">
        <v>35500</v>
      </c>
      <c r="K64" s="132"/>
      <c r="L64" s="140">
        <f>'07-09'!$K64+('07-09'!$J64/90)</f>
        <v>394.44444444444446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40</v>
      </c>
      <c r="I65" s="134" t="s">
        <v>239</v>
      </c>
      <c r="J65" s="135">
        <v>-35500</v>
      </c>
      <c r="K65" s="136"/>
      <c r="L65" s="141">
        <f>'07-09'!$K65+('07-09'!$J65/90)</f>
        <v>-394.44444444444446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335</v>
      </c>
      <c r="J66" s="114">
        <v>-50</v>
      </c>
      <c r="K66" s="109"/>
      <c r="L66" s="37">
        <f>'07-09'!$K66+('07-09'!$J66/90)</f>
        <v>-0.55555555555555558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'07-09'!$K67+('07-09'!$J67/90)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-540</v>
      </c>
      <c r="K68" s="109">
        <v>60</v>
      </c>
      <c r="L68" s="37">
        <f>'07-09'!$K68+('07-09'!$J68/90)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39" t="s">
        <v>6</v>
      </c>
      <c r="I69" s="134" t="s">
        <v>95</v>
      </c>
      <c r="J69" s="135"/>
      <c r="K69" s="136">
        <v>360</v>
      </c>
      <c r="L69" s="141">
        <f>'07-09'!$K69+('07-09'!$J69/90)</f>
        <v>360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39" t="s">
        <v>6</v>
      </c>
      <c r="I70" s="134" t="s">
        <v>95</v>
      </c>
      <c r="J70" s="135"/>
      <c r="K70" s="136">
        <v>100</v>
      </c>
      <c r="L70" s="141">
        <f>'07-09'!$K70+('07-09'!$J70/90)</f>
        <v>100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42" t="s">
        <v>40</v>
      </c>
      <c r="I71" s="134" t="s">
        <v>95</v>
      </c>
      <c r="J71" s="131"/>
      <c r="K71" s="132">
        <v>-460</v>
      </c>
      <c r="L71" s="140">
        <f>'07-09'!$K71+('07-09'!$J71/90)</f>
        <v>-460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1248</v>
      </c>
      <c r="J72" s="112">
        <v>-300</v>
      </c>
      <c r="K72" s="107"/>
      <c r="L72" s="10">
        <f>'07-09'!$K72+('07-09'!$J72/90)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-450</v>
      </c>
      <c r="K73" s="107">
        <v>30</v>
      </c>
      <c r="L73" s="10">
        <f>'07-09'!$K73+('07-09'!$J73/90)</f>
        <v>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-450</v>
      </c>
      <c r="K74" s="107">
        <v>30</v>
      </c>
      <c r="L74" s="10">
        <f>'07-09'!$K74+('07-09'!$J74/90)</f>
        <v>25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180</v>
      </c>
      <c r="K75" s="107">
        <v>30</v>
      </c>
      <c r="L75" s="10">
        <f>'07-09'!$K75+('07-09'!$J75/90)</f>
        <v>32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150</v>
      </c>
      <c r="K76" s="107"/>
      <c r="L76" s="10">
        <f>'07-09'!$K76+('07-09'!$J76/90)</f>
        <v>1.6666666666666667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-450</v>
      </c>
      <c r="K77" s="107">
        <v>40</v>
      </c>
      <c r="L77" s="10">
        <f>'07-09'!$K77+('07-09'!$J77/90)</f>
        <v>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-220</v>
      </c>
      <c r="K78" s="107">
        <v>10</v>
      </c>
      <c r="L78" s="10">
        <f>'07-09'!$K78+('07-09'!$J78/90)</f>
        <v>7.5555555555555554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>
        <v>5</v>
      </c>
      <c r="L79" s="10">
        <f>'07-09'!$K79+('07-09'!$J79/90)</f>
        <v>7.2222222222222223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450</v>
      </c>
      <c r="K80" s="107"/>
      <c r="L80" s="10">
        <f>'07-09'!$K80+('07-09'!$J80/90)</f>
        <v>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200</v>
      </c>
      <c r="K81" s="107"/>
      <c r="L81" s="10">
        <f>'07-09'!$K81+('07-09'!$J81/90)</f>
        <v>2.2222222222222223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56</v>
      </c>
      <c r="J82" s="112">
        <v>355</v>
      </c>
      <c r="K82" s="107">
        <v>20</v>
      </c>
      <c r="L82" s="10">
        <f>'07-09'!$K82+('07-09'!$J82/90)</f>
        <v>23.944444444444443</v>
      </c>
      <c r="M82" s="3"/>
      <c r="N82" s="45" t="s">
        <v>118</v>
      </c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39" t="s">
        <v>1796</v>
      </c>
      <c r="I83" s="133" t="s">
        <v>95</v>
      </c>
      <c r="J83" s="131"/>
      <c r="K83" s="132">
        <v>163</v>
      </c>
      <c r="L83" s="140">
        <f>'07-09'!$K83+('07-09'!$J83/90)</f>
        <v>163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39" t="s">
        <v>40</v>
      </c>
      <c r="I84" s="133" t="s">
        <v>95</v>
      </c>
      <c r="J84" s="131"/>
      <c r="K84" s="132">
        <v>-163</v>
      </c>
      <c r="L84" s="140">
        <f>'07-09'!$K84+('07-09'!$J84/90)</f>
        <v>-163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42" t="s">
        <v>40</v>
      </c>
      <c r="I85" s="133" t="s">
        <v>95</v>
      </c>
      <c r="J85" s="131">
        <v>-180</v>
      </c>
      <c r="K85" s="132">
        <v>-35</v>
      </c>
      <c r="L85" s="140">
        <f>'07-09'!$K85+('07-09'!$J85/90)</f>
        <v>-37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-150</v>
      </c>
      <c r="K86" s="107">
        <v>10</v>
      </c>
      <c r="L86" s="10">
        <f>'07-09'!$K86+('07-09'!$J86/90)</f>
        <v>8.3333333333333339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-600</v>
      </c>
      <c r="K87" s="107">
        <v>10</v>
      </c>
      <c r="L87" s="10">
        <f>'07-09'!$K87+('07-09'!$J87/90)</f>
        <v>3.333333333333333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39" t="s">
        <v>6</v>
      </c>
      <c r="I88" s="133" t="s">
        <v>95</v>
      </c>
      <c r="J88" s="131"/>
      <c r="K88" s="132">
        <v>20</v>
      </c>
      <c r="L88" s="140">
        <f>'07-09'!$K88+('07-09'!$J88/90)</f>
        <v>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39" t="s">
        <v>40</v>
      </c>
      <c r="I89" s="133" t="s">
        <v>95</v>
      </c>
      <c r="J89" s="131"/>
      <c r="K89" s="132">
        <v>-20</v>
      </c>
      <c r="L89" s="140">
        <f>'07-09'!$K89+('07-09'!$J89/90)</f>
        <v>-20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39" t="s">
        <v>6</v>
      </c>
      <c r="I90" s="133" t="s">
        <v>95</v>
      </c>
      <c r="J90" s="131"/>
      <c r="K90" s="132">
        <v>248</v>
      </c>
      <c r="L90" s="140">
        <f>'07-09'!$K90+('07-09'!$J90/90)</f>
        <v>248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39" t="s">
        <v>40</v>
      </c>
      <c r="I91" s="133" t="s">
        <v>95</v>
      </c>
      <c r="J91" s="131"/>
      <c r="K91" s="132">
        <v>-248</v>
      </c>
      <c r="L91" s="140">
        <f>'07-09'!$K91+('07-09'!$J91/90)</f>
        <v>-248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-200</v>
      </c>
      <c r="K92" s="107"/>
      <c r="L92" s="10">
        <f>'07-09'!$K92+('07-09'!$J92/90)</f>
        <v>-2.2222222222222223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39" t="s">
        <v>1796</v>
      </c>
      <c r="I93" s="133" t="s">
        <v>2630</v>
      </c>
      <c r="J93" s="131"/>
      <c r="K93" s="132">
        <v>610</v>
      </c>
      <c r="L93" s="140">
        <f>'07-09'!$K93+('07-09'!$J93/90)</f>
        <v>610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39" t="s">
        <v>40</v>
      </c>
      <c r="I94" s="133" t="s">
        <v>95</v>
      </c>
      <c r="J94" s="131"/>
      <c r="K94" s="132">
        <v>-610</v>
      </c>
      <c r="L94" s="140">
        <f>'07-09'!$K94+('07-09'!$J94/90)</f>
        <v>-610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'07-09'!$K95+('07-09'!$J95/90)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30</v>
      </c>
      <c r="L96" s="10">
        <f>'07-09'!$K96+('07-09'!$J96/90)</f>
        <v>25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-45</v>
      </c>
      <c r="K97" s="107">
        <v>10</v>
      </c>
      <c r="L97" s="10">
        <f>'07-09'!$K97+('07-09'!$J97/90)</f>
        <v>9.5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-100</v>
      </c>
      <c r="K98" s="107">
        <v>5</v>
      </c>
      <c r="L98" s="10">
        <f>'07-09'!$K98+('07-09'!$J98/90)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7</v>
      </c>
      <c r="L99" s="10">
        <f>'07-09'!$K99+('07-09'!$J99/90)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9</v>
      </c>
      <c r="L100" s="10">
        <f>'07-09'!$K100+('07-09'!$J100/90)</f>
        <v>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95</v>
      </c>
      <c r="J101" s="112"/>
      <c r="K101" s="107">
        <v>200</v>
      </c>
      <c r="L101" s="10">
        <f>'07-09'!$K101+('07-09'!$J101/90)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112"/>
      <c r="K102" s="107">
        <v>-200</v>
      </c>
      <c r="L102" s="10">
        <f>'07-09'!$K102+('07-09'!$J102/90)</f>
        <v>-200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'07-09'!$K103+('07-09'!$J103/90)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112">
        <v>250</v>
      </c>
      <c r="K104" s="107"/>
      <c r="L104" s="10">
        <f>'07-09'!$K104+('07-09'!$J104/90)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112">
        <v>-250</v>
      </c>
      <c r="K105" s="107"/>
      <c r="L105" s="10">
        <f>'07-09'!$K105+('07-09'!$J105/90)</f>
        <v>-2.7777777777777777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200</v>
      </c>
      <c r="K106" s="107"/>
      <c r="L106" s="10">
        <f>'07-09'!$K106+('07-09'!$J106/90)</f>
        <v>2.2222222222222223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'07-09'!$K107+('07-09'!$J107/90)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2248</v>
      </c>
      <c r="J108" s="112"/>
      <c r="K108" s="107">
        <v>30</v>
      </c>
      <c r="L108" s="10">
        <f>'07-09'!$K108+('07-09'!$J108/90)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112"/>
      <c r="K109" s="107">
        <v>-30</v>
      </c>
      <c r="L109" s="10">
        <f>'07-09'!$K109+('07-09'!$J109/90)</f>
        <v>-30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200</v>
      </c>
      <c r="L110" s="10">
        <f>'07-09'!$K110+('07-09'!$J110/90)</f>
        <v>200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200</v>
      </c>
      <c r="K111" s="107"/>
      <c r="L111" s="10">
        <f>'07-09'!$K111+('07-09'!$J111/90)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250</v>
      </c>
      <c r="K112" s="107"/>
      <c r="L112" s="10">
        <f>'07-09'!$K112+('07-09'!$J112/90)</f>
        <v>2.7777777777777777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>
        <v>10</v>
      </c>
      <c r="L113" s="10">
        <f>'07-09'!$K113+('07-09'!$J113/90)</f>
        <v>11.111111111111111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330</v>
      </c>
      <c r="K114" s="107"/>
      <c r="L114" s="10">
        <f>'07-09'!$K114+('07-09'!$J114/90)</f>
        <v>3.6666666666666665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520</v>
      </c>
      <c r="K115" s="107"/>
      <c r="L115" s="10">
        <f>'07-09'!$K115+('07-09'!$J115/90)</f>
        <v>5.7777777777777777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35</v>
      </c>
      <c r="L116" s="10">
        <f>'07-09'!$K116+('07-09'!$J116/90)</f>
        <v>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70</v>
      </c>
      <c r="K117" s="107"/>
      <c r="L117" s="10">
        <f>'07-09'!$K117+('07-09'!$J117/90)</f>
        <v>0.77777777777777779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-11</v>
      </c>
      <c r="L118" s="10">
        <f>'07-09'!$K118+('07-09'!$J118/90)</f>
        <v>-11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11</v>
      </c>
      <c r="L119" s="10">
        <f>'07-09'!$K119+('07-09'!$J119/90)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229</v>
      </c>
      <c r="J120" s="112">
        <v>-540</v>
      </c>
      <c r="K120" s="107">
        <v>-20</v>
      </c>
      <c r="L120" s="10">
        <f>'07-09'!$K120+('07-09'!$J120/90)</f>
        <v>-26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180</v>
      </c>
      <c r="K121" s="107"/>
      <c r="L121" s="10">
        <f>'07-09'!$K121+('07-09'!$J121/90)</f>
        <v>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'07-09'!$K122+('07-09'!$J122/90)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90</v>
      </c>
      <c r="L123" s="10">
        <f>'07-09'!$K123+('07-09'!$J123/90)</f>
        <v>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1981</v>
      </c>
      <c r="J124" s="112">
        <v>250</v>
      </c>
      <c r="K124" s="107">
        <v>40</v>
      </c>
      <c r="L124" s="10">
        <f>'07-09'!$K124+('07-09'!$J124/90)</f>
        <v>42.777777777777779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80</v>
      </c>
      <c r="L125" s="10">
        <f>'07-09'!$K125+('07-09'!$J125/90)</f>
        <v>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/>
      <c r="J126" s="112"/>
      <c r="K126" s="107">
        <v>-40</v>
      </c>
      <c r="L126" s="10">
        <f>'07-09'!$K126+('07-09'!$J126/90)</f>
        <v>-40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'07-09'!$K127+('07-09'!$J127/90)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849</v>
      </c>
      <c r="J128" s="112">
        <v>2000</v>
      </c>
      <c r="K128" s="107"/>
      <c r="L128" s="10">
        <f>'07-09'!$K128+('07-09'!$J128/90)</f>
        <v>22.222222222222221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-630</v>
      </c>
      <c r="K129" s="107">
        <v>20</v>
      </c>
      <c r="L129" s="10">
        <f>'07-09'!$K129+('07-09'!$J129/90)</f>
        <v>13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150</v>
      </c>
      <c r="K130" s="107"/>
      <c r="L130" s="10">
        <f>'07-09'!$K130+('07-09'!$J130/90)</f>
        <v>1.6666666666666667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400</v>
      </c>
      <c r="K131" s="107"/>
      <c r="L131" s="10">
        <f>'07-09'!$K131+('07-09'!$J131/90)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229</v>
      </c>
      <c r="J132" s="112">
        <v>-200</v>
      </c>
      <c r="K132" s="107"/>
      <c r="L132" s="10">
        <f>'07-09'!$K132+('07-09'!$J132/90)</f>
        <v>-2.2222222222222223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30</v>
      </c>
      <c r="L133" s="10">
        <f>'07-09'!$K133+('07-09'!$J133/90)</f>
        <v>30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50</v>
      </c>
      <c r="K134" s="107"/>
      <c r="L134" s="10">
        <f>'07-09'!$K134+('07-09'!$J134/90)</f>
        <v>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50</v>
      </c>
      <c r="K135" s="107"/>
      <c r="L135" s="10">
        <f>'07-09'!$K135+('07-09'!$J135/90)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>
        <v>15</v>
      </c>
      <c r="L136" s="10">
        <f>'07-09'!$K136+('07-09'!$J136/90)</f>
        <v>17.777777777777779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220</v>
      </c>
      <c r="K137" s="107">
        <v>-10</v>
      </c>
      <c r="L137" s="10">
        <f>'07-09'!$K137+('07-09'!$J137/90)</f>
        <v>-7.5555555555555554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350</v>
      </c>
      <c r="K138" s="107"/>
      <c r="L138" s="10">
        <f>'07-09'!$K138+('07-09'!$J138/90)</f>
        <v>3.8888888888888888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-150</v>
      </c>
      <c r="K139" s="107">
        <v>5</v>
      </c>
      <c r="L139" s="10">
        <f>'07-09'!$K139+('07-09'!$J139/90)</f>
        <v>3.333333333333333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70</v>
      </c>
      <c r="L140" s="10">
        <f>'07-09'!$K140+('07-09'!$J140/90)</f>
        <v>70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100</v>
      </c>
      <c r="K141" s="107"/>
      <c r="L141" s="10">
        <f>'07-09'!$K141+('07-09'!$J141/90)</f>
        <v>1.1111111111111112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180</v>
      </c>
      <c r="K142" s="107"/>
      <c r="L142" s="10">
        <f>'07-09'!$K142+('07-09'!$J142/90)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400</v>
      </c>
      <c r="K143" s="107"/>
      <c r="L143" s="10">
        <f>'07-09'!$K143+('07-09'!$J143/90)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>
        <v>45</v>
      </c>
      <c r="L144" s="10">
        <f>'07-09'!$K144+('07-09'!$J144/90)</f>
        <v>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>
        <v>-45</v>
      </c>
      <c r="L145" s="10">
        <f>'07-09'!$K145+('07-09'!$J145/90)</f>
        <v>-45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>
        <v>8</v>
      </c>
      <c r="L146" s="10">
        <f>'07-09'!$K146+('07-09'!$J146/90)</f>
        <v>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-220</v>
      </c>
      <c r="K147" s="107">
        <v>10</v>
      </c>
      <c r="L147" s="10">
        <f>'07-09'!$K147+('07-09'!$J147/90)</f>
        <v>7.5555555555555554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-300</v>
      </c>
      <c r="K148" s="107">
        <v>15</v>
      </c>
      <c r="L148" s="10">
        <f>'07-09'!$K148+('07-09'!$J148/90)</f>
        <v>11.666666666666666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>
        <v>-1000</v>
      </c>
      <c r="L149" s="10">
        <f>'07-09'!$K149+('07-09'!$J149/90)</f>
        <v>-1000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>
        <v>18</v>
      </c>
      <c r="L150" s="10">
        <f>'07-09'!$K150+('07-09'!$J150/90)</f>
        <v>18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-540</v>
      </c>
      <c r="K151" s="107">
        <v>10</v>
      </c>
      <c r="L151" s="10">
        <f>'07-09'!$K151+('07-09'!$J151/90)</f>
        <v>4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-20</v>
      </c>
      <c r="K152" s="107">
        <v>140</v>
      </c>
      <c r="L152" s="10">
        <f>'07-09'!$K152+('07-09'!$J152/90)</f>
        <v>139.77777777777777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350</v>
      </c>
      <c r="K153" s="107"/>
      <c r="L153" s="10">
        <f>'07-09'!$K153+('07-09'!$J153/90)</f>
        <v>3.8888888888888888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>
        <v>3</v>
      </c>
      <c r="L154" s="10">
        <f>'07-09'!$K154+('07-09'!$J154/90)</f>
        <v>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>
        <v>45</v>
      </c>
      <c r="L155" s="10">
        <f>'07-09'!$K155+('07-09'!$J155/90)</f>
        <v>45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-100</v>
      </c>
      <c r="K156" s="107">
        <v>10</v>
      </c>
      <c r="L156" s="10">
        <f>'07-09'!$K156+('07-09'!$J156/90)</f>
        <v>8.8888888888888893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95</v>
      </c>
      <c r="J157" s="112"/>
      <c r="K157" s="107">
        <v>5</v>
      </c>
      <c r="L157" s="10">
        <f>'07-09'!$K157+('07-09'!$J157/90)</f>
        <v>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40</v>
      </c>
      <c r="I158" s="40" t="s">
        <v>95</v>
      </c>
      <c r="J158" s="112"/>
      <c r="K158" s="107">
        <v>-5</v>
      </c>
      <c r="L158" s="10">
        <f>'07-09'!$K158+('07-09'!$J158/90)</f>
        <v>-5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1796</v>
      </c>
      <c r="I159" s="40" t="s">
        <v>948</v>
      </c>
      <c r="J159" s="112"/>
      <c r="K159" s="107">
        <v>100</v>
      </c>
      <c r="L159" s="10">
        <f>'07-09'!$K159+('07-09'!$J159/90)</f>
        <v>100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40" t="s">
        <v>57</v>
      </c>
      <c r="J160" s="112"/>
      <c r="K160" s="107">
        <v>10</v>
      </c>
      <c r="L160" s="10">
        <f>'07-09'!$K160+('07-09'!$J160/90)</f>
        <v>10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43</v>
      </c>
      <c r="J161" s="112"/>
      <c r="K161" s="107">
        <v>-10</v>
      </c>
      <c r="L161" s="10">
        <f>'07-09'!$K161+('07-09'!$J161/90)</f>
        <v>-10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'07-09'!$K162+('07-09'!$J162/90)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'07-09'!$K163+('07-09'!$J163/90)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'07-09'!$K164+('07-09'!$J164/90)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'07-09'!$K165+('07-09'!$J165/90)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5" xr:uid="{96D14502-7E8D-4ED2-AAC4-340DC459F75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531EA-BA10-4536-8915-1550D9B1180D}">
  <sheetPr codeName="Sheet139">
    <pageSetUpPr fitToPage="1"/>
  </sheetPr>
  <dimension ref="A1:Z134"/>
  <sheetViews>
    <sheetView rightToLeft="1" topLeftCell="A115" workbookViewId="0">
      <selection activeCell="I133" sqref="I13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-2170</v>
      </c>
      <c r="K1" s="116">
        <f t="shared" si="0"/>
        <v>58</v>
      </c>
      <c r="L1" s="3">
        <f t="shared" si="0"/>
        <v>33.8888888888889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-585</v>
      </c>
      <c r="K3" s="107">
        <v>20</v>
      </c>
      <c r="L3" s="10">
        <f t="shared" ref="L3:L18" si="1">K3+(J3/90)</f>
        <v>13.5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50</v>
      </c>
      <c r="K4" s="107">
        <v>10</v>
      </c>
      <c r="L4" s="10">
        <f t="shared" si="1"/>
        <v>10.555555555555555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-225</v>
      </c>
      <c r="K7" s="107">
        <v>10</v>
      </c>
      <c r="L7" s="10">
        <f t="shared" si="1"/>
        <v>7.5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</v>
      </c>
      <c r="K8" s="107">
        <v>1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-50</v>
      </c>
      <c r="K9" s="107">
        <v>10</v>
      </c>
      <c r="L9" s="10">
        <f t="shared" si="1"/>
        <v>9.4444444444444446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-720</v>
      </c>
      <c r="K10" s="107">
        <v>10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-350</v>
      </c>
      <c r="K11" s="107">
        <v>-38</v>
      </c>
      <c r="L11" s="10">
        <f t="shared" si="1"/>
        <v>-41.888888888888886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SUM('08-09'!$J$22:$J$134)</f>
        <v>5105</v>
      </c>
      <c r="K20" s="116">
        <f>SUM('08-09'!$K$22:$K$134)</f>
        <v>832</v>
      </c>
      <c r="L20" s="3">
        <f>SUM('08-09'!$L$22:$L$134)</f>
        <v>888.72222222222229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100</v>
      </c>
      <c r="K22" s="107">
        <v>10</v>
      </c>
      <c r="L22" s="10">
        <f>'08-09'!$K22+('08-09'!$J22/90)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118</v>
      </c>
      <c r="F23" s="16">
        <f t="shared" si="3"/>
        <v>1180</v>
      </c>
      <c r="G23" s="7"/>
      <c r="H23" s="7" t="s">
        <v>28</v>
      </c>
      <c r="I23" s="40" t="s">
        <v>43</v>
      </c>
      <c r="J23" s="112"/>
      <c r="K23" s="107">
        <v>-10</v>
      </c>
      <c r="L23" s="10">
        <f>'08-09'!$K23+('08-09'!$J23/90)</f>
        <v>-10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46</v>
      </c>
      <c r="F24" s="16">
        <f t="shared" si="3"/>
        <v>920</v>
      </c>
      <c r="G24" s="7"/>
      <c r="H24" s="7" t="s">
        <v>40</v>
      </c>
      <c r="I24" s="40" t="s">
        <v>95</v>
      </c>
      <c r="J24" s="112"/>
      <c r="K24" s="107">
        <v>-500</v>
      </c>
      <c r="L24" s="10">
        <f>'08-09'!$K24+('08-09'!$J24/90)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>
        <v>16</v>
      </c>
      <c r="L25" s="10">
        <f>'08-09'!$K25+('08-09'!$J25/90)</f>
        <v>16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9</v>
      </c>
      <c r="F26" s="16">
        <f t="shared" si="3"/>
        <v>900</v>
      </c>
      <c r="G26" s="7"/>
      <c r="H26" s="7" t="s">
        <v>6</v>
      </c>
      <c r="I26" s="2"/>
      <c r="J26" s="112"/>
      <c r="K26" s="107">
        <v>6</v>
      </c>
      <c r="L26" s="10">
        <f>'08-09'!$K26+('08-09'!$J26/90)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3160</v>
      </c>
      <c r="G27" s="7"/>
      <c r="H27" s="7" t="s">
        <v>6</v>
      </c>
      <c r="I27" s="2"/>
      <c r="J27" s="112"/>
      <c r="K27" s="107">
        <v>140</v>
      </c>
      <c r="L27" s="10">
        <f>'08-09'!$K27+('08-09'!$J27/90)</f>
        <v>140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2488</v>
      </c>
      <c r="D28" s="1"/>
      <c r="E28" s="1"/>
      <c r="F28" s="1"/>
      <c r="G28" s="1"/>
      <c r="H28" s="7" t="s">
        <v>6</v>
      </c>
      <c r="I28" s="2"/>
      <c r="J28" s="112">
        <v>675</v>
      </c>
      <c r="K28" s="107"/>
      <c r="L28" s="10">
        <f>'08-09'!$K28+('08-09'!$J28/90)</f>
        <v>7.5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765</v>
      </c>
      <c r="G29" s="1"/>
      <c r="H29" s="7" t="s">
        <v>1796</v>
      </c>
      <c r="I29" s="40" t="s">
        <v>64</v>
      </c>
      <c r="J29" s="112"/>
      <c r="K29" s="107">
        <v>500</v>
      </c>
      <c r="L29" s="10">
        <f>'08-09'!$K29+('08-09'!$J29/90)</f>
        <v>500</v>
      </c>
      <c r="M29" s="3"/>
      <c r="N29" s="1"/>
      <c r="O29" s="1"/>
      <c r="P29" s="18"/>
      <c r="Q29" s="159" t="s">
        <v>21</v>
      </c>
      <c r="R29" s="160"/>
      <c r="S29" s="17">
        <f>SUM('08-09'!$J$22:$J$134)</f>
        <v>5105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1980</v>
      </c>
      <c r="D30" s="1"/>
      <c r="E30" s="1"/>
      <c r="F30" s="8"/>
      <c r="G30" s="1"/>
      <c r="H30" s="43" t="s">
        <v>40</v>
      </c>
      <c r="I30" s="40" t="s">
        <v>95</v>
      </c>
      <c r="J30" s="112"/>
      <c r="K30" s="107">
        <v>-500</v>
      </c>
      <c r="L30" s="10">
        <f>'08-09'!$K30+('08-09'!$J30/90)</f>
        <v>-500</v>
      </c>
      <c r="M30" s="3"/>
      <c r="N30" s="159" t="s">
        <v>23</v>
      </c>
      <c r="O30" s="160"/>
      <c r="P30" s="6">
        <f>SUM('08-09'!$K$22:$K$134)</f>
        <v>832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400</v>
      </c>
      <c r="K31" s="107"/>
      <c r="L31" s="10">
        <f>'08-09'!$K31+('08-09'!$J31/90)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-8265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'08-09'!$K32+('08-09'!$J32/90)</f>
        <v>1.1111111111111112</v>
      </c>
      <c r="M32" s="3"/>
      <c r="N32" s="12" t="s">
        <v>25</v>
      </c>
      <c r="O32" s="12"/>
      <c r="P32" s="6">
        <f>P28-P30-C28</f>
        <v>-3320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800</v>
      </c>
      <c r="K33" s="107"/>
      <c r="L33" s="10">
        <f>'08-09'!$K33+('08-09'!$J33/90)</f>
        <v>8.8888888888888893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631</v>
      </c>
      <c r="J34" s="112"/>
      <c r="K34" s="107">
        <v>10</v>
      </c>
      <c r="L34" s="10">
        <f>'08-09'!$K34+('08-09'!$J34/90)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112"/>
      <c r="K35" s="107">
        <v>-10</v>
      </c>
      <c r="L35" s="10">
        <f>'08-09'!$K35+('08-09'!$J35/90)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-720</v>
      </c>
      <c r="K36" s="107">
        <v>20</v>
      </c>
      <c r="L36" s="10">
        <f>'08-09'!$K36+('08-09'!$J36/90)</f>
        <v>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2561</v>
      </c>
      <c r="J37" s="112"/>
      <c r="K37" s="107">
        <v>100</v>
      </c>
      <c r="L37" s="10">
        <f>'08-09'!$K37+('08-09'!$J37/90)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40" t="s">
        <v>454</v>
      </c>
      <c r="J38" s="112"/>
      <c r="K38" s="107">
        <v>40</v>
      </c>
      <c r="L38" s="10">
        <f>'08-09'!$K38+('08-09'!$J38/90)</f>
        <v>40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-10</v>
      </c>
      <c r="K39" s="107">
        <v>20</v>
      </c>
      <c r="L39" s="10">
        <f>'08-09'!$K39+('08-09'!$J39/90)</f>
        <v>19.888888888888889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2632</v>
      </c>
      <c r="J40" s="112">
        <v>200</v>
      </c>
      <c r="K40" s="107">
        <v>-30</v>
      </c>
      <c r="L40" s="10">
        <f>'08-09'!$K40+('08-09'!$J40/90)</f>
        <v>-27.777777777777779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10</v>
      </c>
      <c r="L41" s="10">
        <f>'08-09'!$K41+('08-09'!$J41/90)</f>
        <v>5.5555555555555554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17</v>
      </c>
      <c r="L42" s="10">
        <f>'08-09'!$K42+('08-09'!$J42/90)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</v>
      </c>
      <c r="L43" s="10">
        <f>'08-09'!$K43+('08-09'!$J43/90)</f>
        <v>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</v>
      </c>
      <c r="L44" s="10">
        <f>'08-09'!$K44+('08-09'!$J44/90)</f>
        <v>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2633</v>
      </c>
      <c r="J45" s="112"/>
      <c r="K45" s="107">
        <v>100</v>
      </c>
      <c r="L45" s="10">
        <f>'08-09'!$K45+('08-09'!$J45/90)</f>
        <v>100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-100</v>
      </c>
      <c r="L46" s="10">
        <f>'08-09'!$K46+('08-09'!$J46/90)</f>
        <v>-100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-630</v>
      </c>
      <c r="K47" s="107">
        <v>20</v>
      </c>
      <c r="L47" s="10">
        <f>'08-09'!$K47+('08-09'!$J47/90)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-130</v>
      </c>
      <c r="K48" s="107">
        <v>30</v>
      </c>
      <c r="L48" s="10">
        <f>'08-09'!$K48+('08-09'!$J48/90)</f>
        <v>28.555555555555557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30</v>
      </c>
      <c r="K49" s="107"/>
      <c r="L49" s="10">
        <f>'08-09'!$K49+('08-09'!$J49/90)</f>
        <v>0.33333333333333331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2634</v>
      </c>
      <c r="J50" s="112"/>
      <c r="K50" s="107">
        <v>10</v>
      </c>
      <c r="L50" s="10">
        <f>'08-09'!$K50+('08-09'!$J50/90)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112"/>
      <c r="K51" s="107">
        <v>-10</v>
      </c>
      <c r="L51" s="10">
        <f>'08-09'!$K51+('08-09'!$J51/90)</f>
        <v>-10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470</v>
      </c>
      <c r="K52" s="107"/>
      <c r="L52" s="10">
        <f>'08-09'!$K52+('08-09'!$J52/90)</f>
        <v>5.2222222222222223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6</v>
      </c>
      <c r="L53" s="10">
        <f>'08-09'!$K53+('08-09'!$J53/90)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2635</v>
      </c>
      <c r="J54" s="112"/>
      <c r="K54" s="107">
        <v>100</v>
      </c>
      <c r="L54" s="10">
        <f>'08-09'!$K54+('08-09'!$J54/90)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229</v>
      </c>
      <c r="J55" s="112">
        <v>-30</v>
      </c>
      <c r="K55" s="107"/>
      <c r="L55" s="10">
        <f>'08-09'!$K55+('08-09'!$J55/90)</f>
        <v>-0.33333333333333331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125</v>
      </c>
      <c r="K56" s="107">
        <v>30</v>
      </c>
      <c r="L56" s="10">
        <f>'08-09'!$K56+('08-09'!$J56/90)</f>
        <v>31.388888888888889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270</v>
      </c>
      <c r="K57" s="107"/>
      <c r="L57" s="10">
        <f>'08-09'!$K57+('08-09'!$J57/90)</f>
        <v>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100</v>
      </c>
      <c r="K58" s="107"/>
      <c r="L58" s="10">
        <f>'08-09'!$K58+('08-09'!$J58/90)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2260</v>
      </c>
      <c r="J59" s="112">
        <v>400</v>
      </c>
      <c r="K59" s="107"/>
      <c r="L59" s="10">
        <f>'08-09'!$K59+('08-09'!$J59/90)</f>
        <v>4.4444444444444446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112">
        <v>-400</v>
      </c>
      <c r="K60" s="107"/>
      <c r="L60" s="10">
        <f>'08-09'!$K60+('08-09'!$J60/90)</f>
        <v>-4.4444444444444446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280</v>
      </c>
      <c r="K61" s="107"/>
      <c r="L61" s="10">
        <f>'08-09'!$K61+('08-09'!$J61/90)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</v>
      </c>
      <c r="K62" s="107">
        <v>1</v>
      </c>
      <c r="L62" s="10">
        <f>'08-09'!$K62+('08-09'!$J62/90)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340</v>
      </c>
      <c r="K63" s="107"/>
      <c r="L63" s="10">
        <f>'08-09'!$K63+('08-09'!$J63/90)</f>
        <v>3.7777777777777777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/>
      <c r="L64" s="10">
        <f>'08-09'!$K64+('08-09'!$J64/90)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270</v>
      </c>
      <c r="K65" s="108">
        <v>10</v>
      </c>
      <c r="L65" s="37">
        <f>'08-09'!$K65+('08-09'!$J65/90)</f>
        <v>13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5</v>
      </c>
      <c r="L66" s="37">
        <f>'08-09'!$K66+('08-09'!$J66/90)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40</v>
      </c>
      <c r="I67" s="44" t="s">
        <v>95</v>
      </c>
      <c r="J67" s="113">
        <v>-180</v>
      </c>
      <c r="K67" s="108">
        <v>75</v>
      </c>
      <c r="L67" s="37">
        <f>'08-09'!$K67+('08-09'!$J67/90)</f>
        <v>73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57</v>
      </c>
      <c r="J68" s="114">
        <v>1600</v>
      </c>
      <c r="K68" s="109"/>
      <c r="L68" s="37">
        <f>'08-09'!$K68+('08-09'!$J68/90)</f>
        <v>17.777777777777779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28</v>
      </c>
      <c r="I69" s="44" t="s">
        <v>648</v>
      </c>
      <c r="J69" s="113">
        <v>-1600</v>
      </c>
      <c r="K69" s="108"/>
      <c r="L69" s="37">
        <f>'08-09'!$K69+('08-09'!$J69/90)</f>
        <v>-17.777777777777779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129</v>
      </c>
      <c r="J70" s="113">
        <v>-450</v>
      </c>
      <c r="K70" s="108">
        <v>190</v>
      </c>
      <c r="L70" s="37">
        <f>'08-09'!$K70+('08-09'!$J70/90)</f>
        <v>185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500</v>
      </c>
      <c r="K71" s="107"/>
      <c r="L71" s="10">
        <f>'08-09'!$K71+('08-09'!$J71/90)</f>
        <v>5.5555555555555554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2</v>
      </c>
      <c r="L72" s="10">
        <f>'08-09'!$K72+('08-09'!$J72/90)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60</v>
      </c>
      <c r="L73" s="10">
        <f>'08-09'!$K73+('08-09'!$J73/90)</f>
        <v>56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20</v>
      </c>
      <c r="L74" s="10">
        <f>'08-09'!$K74+('08-09'!$J74/90)</f>
        <v>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30</v>
      </c>
      <c r="L75" s="10">
        <f>'08-09'!$K75+('08-09'!$J75/90)</f>
        <v>26.666666666666668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'08-09'!$K76+('08-09'!$J76/90)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-1000</v>
      </c>
      <c r="K77" s="107"/>
      <c r="L77" s="10">
        <f>'08-09'!$K77+('08-09'!$J77/90)</f>
        <v>-11.111111111111111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-330</v>
      </c>
      <c r="K78" s="107">
        <v>10</v>
      </c>
      <c r="L78" s="10">
        <f>'08-09'!$K78+('08-09'!$J78/90)</f>
        <v>6.3333333333333339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95</v>
      </c>
      <c r="J79" s="112"/>
      <c r="K79" s="107">
        <v>110</v>
      </c>
      <c r="L79" s="10">
        <f>'08-09'!$K79+('08-09'!$J79/90)</f>
        <v>110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112"/>
      <c r="K80" s="107">
        <v>-110</v>
      </c>
      <c r="L80" s="10">
        <f>'08-09'!$K80+('08-09'!$J80/90)</f>
        <v>-110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900</v>
      </c>
      <c r="K81" s="107"/>
      <c r="L81" s="10">
        <f>'08-09'!$K81+('08-09'!$J81/90)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180</v>
      </c>
      <c r="K82" s="107"/>
      <c r="L82" s="10">
        <f>'08-09'!$K82+('08-09'!$J82/90)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112">
        <v>-180</v>
      </c>
      <c r="K83" s="107"/>
      <c r="L83" s="10">
        <f>'08-09'!$K83+('08-09'!$J83/90)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229</v>
      </c>
      <c r="J84" s="112">
        <v>-400</v>
      </c>
      <c r="K84" s="107"/>
      <c r="L84" s="10">
        <f>'08-09'!$K84+('08-09'!$J84/90)</f>
        <v>-4.4444444444444446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'08-09'!$K85+('08-09'!$J85/90)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200</v>
      </c>
      <c r="K86" s="107"/>
      <c r="L86" s="10">
        <f>'08-09'!$K86+('08-09'!$J86/90)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9</v>
      </c>
      <c r="L87" s="10">
        <f>'08-09'!$K87+('08-09'!$J87/90)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-540</v>
      </c>
      <c r="K88" s="107">
        <v>40</v>
      </c>
      <c r="L88" s="10">
        <f>'08-09'!$K88+('08-09'!$J88/90)</f>
        <v>34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1553</v>
      </c>
      <c r="J89" s="112"/>
      <c r="K89" s="107">
        <v>-50</v>
      </c>
      <c r="L89" s="10">
        <f>'08-09'!$K89+('08-09'!$J89/90)</f>
        <v>-50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-310</v>
      </c>
      <c r="K90" s="107">
        <v>30</v>
      </c>
      <c r="L90" s="10">
        <f>'08-09'!$K90+('08-09'!$J90/90)</f>
        <v>26.555555555555557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-650</v>
      </c>
      <c r="K91" s="107">
        <v>70</v>
      </c>
      <c r="L91" s="10">
        <f>'08-09'!$K91+('08-09'!$J91/90)</f>
        <v>62.777777777777779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250</v>
      </c>
      <c r="K92" s="107"/>
      <c r="L92" s="10">
        <f>'08-09'!$K92+('08-09'!$J92/90)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849</v>
      </c>
      <c r="J93" s="112">
        <v>3500</v>
      </c>
      <c r="K93" s="107"/>
      <c r="L93" s="10">
        <f>'08-09'!$K93+('08-09'!$J93/90)</f>
        <v>38.888888888888886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-180</v>
      </c>
      <c r="K94" s="107">
        <v>50</v>
      </c>
      <c r="L94" s="10">
        <f>'08-09'!$K94+('08-09'!$J94/90)</f>
        <v>48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-450</v>
      </c>
      <c r="K95" s="107">
        <v>40</v>
      </c>
      <c r="L95" s="10">
        <f>'08-09'!$K95+('08-09'!$J95/90)</f>
        <v>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-20</v>
      </c>
      <c r="K96" s="107">
        <v>3</v>
      </c>
      <c r="L96" s="10">
        <f>'08-09'!$K96+('08-09'!$J96/90)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430</v>
      </c>
      <c r="K97" s="107"/>
      <c r="L97" s="10">
        <f>'08-09'!$K97+('08-09'!$J97/90)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10</v>
      </c>
      <c r="L98" s="10">
        <f>'08-09'!$K98+('08-09'!$J98/90)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437</v>
      </c>
      <c r="J99" s="112">
        <v>-300</v>
      </c>
      <c r="K99" s="107"/>
      <c r="L99" s="10">
        <f>'08-09'!$K99+('08-09'!$J99/90)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40" t="s">
        <v>2636</v>
      </c>
      <c r="J100" s="112"/>
      <c r="K100" s="107">
        <v>45</v>
      </c>
      <c r="L100" s="10">
        <f>'08-09'!$K100+('08-09'!$J100/90)</f>
        <v>45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-850</v>
      </c>
      <c r="K101" s="107">
        <v>-5</v>
      </c>
      <c r="L101" s="10">
        <f>'08-09'!$K101+('08-09'!$J101/90)</f>
        <v>-14.444444444444445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112">
        <v>200</v>
      </c>
      <c r="K102" s="107">
        <v>-10</v>
      </c>
      <c r="L102" s="10">
        <f>'08-09'!$K102+('08-09'!$J102/90)</f>
        <v>-7.7777777777777777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'08-09'!$K103+('08-09'!$J103/90)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</v>
      </c>
      <c r="L104" s="10">
        <f>'08-09'!$K104+('08-09'!$J104/90)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30</v>
      </c>
      <c r="L105" s="10">
        <f>'08-09'!$K105+('08-09'!$J105/90)</f>
        <v>26.666666666666668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350</v>
      </c>
      <c r="K106" s="107"/>
      <c r="L106" s="10">
        <f>'08-09'!$K106+('08-09'!$J106/90)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-330</v>
      </c>
      <c r="K107" s="107">
        <v>10</v>
      </c>
      <c r="L107" s="10">
        <f>'08-09'!$K107+('08-09'!$J107/90)</f>
        <v>6.3333333333333339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80</v>
      </c>
      <c r="L108" s="10">
        <f>'08-09'!$K108+('08-09'!$J108/90)</f>
        <v>80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300</v>
      </c>
      <c r="K109" s="107">
        <v>100</v>
      </c>
      <c r="L109" s="10">
        <f>'08-09'!$K109+('08-09'!$J109/90)</f>
        <v>103.33333333333333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150</v>
      </c>
      <c r="K110" s="107"/>
      <c r="L110" s="10">
        <f>'08-09'!$K110+('08-09'!$J110/90)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1000</v>
      </c>
      <c r="K111" s="107"/>
      <c r="L111" s="10">
        <f>'08-09'!$K111+('08-09'!$J111/90)</f>
        <v>11.111111111111111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675</v>
      </c>
      <c r="K112" s="107"/>
      <c r="L112" s="10">
        <f>'08-09'!$K112+('08-09'!$J112/90)</f>
        <v>7.5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-270</v>
      </c>
      <c r="K113" s="107">
        <v>10</v>
      </c>
      <c r="L113" s="10">
        <f>'08-09'!$K113+('08-09'!$J113/90)</f>
        <v>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50</v>
      </c>
      <c r="K114" s="107">
        <v>108</v>
      </c>
      <c r="L114" s="10">
        <f>'08-09'!$K114+('08-09'!$J114/90)</f>
        <v>108.55555555555556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15</v>
      </c>
      <c r="L115" s="10">
        <f>'08-09'!$K115+('08-09'!$J115/90)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68</v>
      </c>
      <c r="L116" s="10">
        <f>'08-09'!$K116+('08-09'!$J116/90)</f>
        <v>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/>
      <c r="J117" s="112"/>
      <c r="K117" s="107">
        <v>-411</v>
      </c>
      <c r="L117" s="10">
        <f>'08-09'!$K117+('08-09'!$J117/90)</f>
        <v>-411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50</v>
      </c>
      <c r="K118" s="107">
        <v>10</v>
      </c>
      <c r="L118" s="10">
        <f>'08-09'!$K118+('08-09'!$J118/90)</f>
        <v>10.555555555555555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15</v>
      </c>
      <c r="L119" s="10">
        <f>'08-09'!$K119+('08-09'!$J119/90)</f>
        <v>16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180</v>
      </c>
      <c r="K120" s="107"/>
      <c r="L120" s="10">
        <f>'08-09'!$K120+('08-09'!$J120/90)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400</v>
      </c>
      <c r="K121" s="107"/>
      <c r="L121" s="10">
        <f>'08-09'!$K121+('08-09'!$J121/90)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150</v>
      </c>
      <c r="K122" s="107"/>
      <c r="L122" s="10">
        <f>'08-09'!$K122+('08-09'!$J122/90)</f>
        <v>1.6666666666666667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50</v>
      </c>
      <c r="K123" s="107">
        <v>10</v>
      </c>
      <c r="L123" s="10">
        <f>'08-09'!$K123+('08-09'!$J123/90)</f>
        <v>10.555555555555555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-400</v>
      </c>
      <c r="K124" s="107">
        <v>10</v>
      </c>
      <c r="L124" s="10">
        <f>'08-09'!$K124+('08-09'!$J124/90)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85</v>
      </c>
      <c r="L125" s="10">
        <f>'08-09'!$K125+('08-09'!$J125/90)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15</v>
      </c>
      <c r="K126" s="107"/>
      <c r="L126" s="10">
        <f>'08-09'!$K126+('08-09'!$J126/90)</f>
        <v>0.16666666666666666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500</v>
      </c>
      <c r="K127" s="107"/>
      <c r="L127" s="10">
        <f>'08-09'!$K127+('08-09'!$J127/90)</f>
        <v>5.5555555555555554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90</v>
      </c>
      <c r="K128" s="107"/>
      <c r="L128" s="10">
        <f>'08-09'!$K128+('08-09'!$J128/90)</f>
        <v>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250</v>
      </c>
      <c r="K129" s="107"/>
      <c r="L129" s="10">
        <f>'08-09'!$K129+('08-09'!$J129/90)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25</v>
      </c>
      <c r="K130" s="107"/>
      <c r="L130" s="10">
        <f>'08-09'!$K130+('08-09'!$J130/90)</f>
        <v>0.27777777777777779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5</v>
      </c>
      <c r="L131" s="10">
        <f>'08-09'!$K131+('08-09'!$J131/90)</f>
        <v>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112"/>
      <c r="K132" s="107">
        <v>20</v>
      </c>
      <c r="L132" s="10">
        <f>'08-09'!$K132+('08-09'!$J132/90)</f>
        <v>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43</v>
      </c>
      <c r="J133" s="112"/>
      <c r="K133" s="107">
        <v>-20</v>
      </c>
      <c r="L133" s="10">
        <f>'08-09'!$K133+('08-09'!$J133/90)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'08-09'!$K134+('08-09'!$J134/90)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4" xr:uid="{A5DB925C-FFDA-4C45-BA67-07E3BE766CA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95508-96D6-45C6-9179-09B5424B283C}">
  <sheetPr codeName="Sheet140">
    <pageSetUpPr fitToPage="1"/>
  </sheetPr>
  <dimension ref="A1:Z108"/>
  <sheetViews>
    <sheetView rightToLeft="1" topLeftCell="A96" workbookViewId="0">
      <selection activeCell="I106" sqref="I1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1345</v>
      </c>
      <c r="K1" s="116">
        <f t="shared" si="0"/>
        <v>305</v>
      </c>
      <c r="L1" s="3">
        <f t="shared" si="0"/>
        <v>319.94444444444446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5000</v>
      </c>
      <c r="K3" s="107">
        <v>300</v>
      </c>
      <c r="L3" s="10">
        <f t="shared" ref="L3:L18" si="1">K3+(J3/90)</f>
        <v>355.55555555555554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112">
        <v>-450</v>
      </c>
      <c r="K4" s="107"/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-900</v>
      </c>
      <c r="K5" s="107">
        <v>10</v>
      </c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-100</v>
      </c>
      <c r="K6" s="107">
        <v>20</v>
      </c>
      <c r="L6" s="10">
        <f t="shared" si="1"/>
        <v>18.888888888888889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-200</v>
      </c>
      <c r="K7" s="107">
        <v>10</v>
      </c>
      <c r="L7" s="10">
        <f t="shared" si="1"/>
        <v>7.7777777777777777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-100</v>
      </c>
      <c r="K8" s="107">
        <v>180</v>
      </c>
      <c r="L8" s="10">
        <f t="shared" si="1"/>
        <v>178.88888888888889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180</v>
      </c>
      <c r="K9" s="107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648</v>
      </c>
      <c r="J11" s="112">
        <v>-2000</v>
      </c>
      <c r="K11" s="107"/>
      <c r="L11" s="10">
        <f t="shared" si="1"/>
        <v>-22.222222222222221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-85</v>
      </c>
      <c r="K12" s="107">
        <v>-220</v>
      </c>
      <c r="L12" s="10">
        <f t="shared" si="1"/>
        <v>-220.94444444444446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SUM('09-09'!$J$22:$J$108)</f>
        <v>4850</v>
      </c>
      <c r="K20" s="116">
        <f>SUM('09-09'!$K$22:$K$108)</f>
        <v>1905</v>
      </c>
      <c r="L20" s="3">
        <f>SUM('09-09'!$L$22:$L$108)</f>
        <v>1958.8888888888894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80</v>
      </c>
      <c r="K22" s="107"/>
      <c r="L22" s="10">
        <f>'09-09'!$K22+('09-09'!$J22/90)</f>
        <v>0.88888888888888884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90</v>
      </c>
      <c r="F23" s="16">
        <f t="shared" si="3"/>
        <v>900</v>
      </c>
      <c r="G23" s="7"/>
      <c r="H23" s="7" t="s">
        <v>6</v>
      </c>
      <c r="I23" s="2" t="s">
        <v>95</v>
      </c>
      <c r="J23" s="112"/>
      <c r="K23" s="107">
        <v>105</v>
      </c>
      <c r="L23" s="10">
        <f>'09-09'!$K23+('09-09'!$J23/90)</f>
        <v>105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91</v>
      </c>
      <c r="S23" s="16">
        <f t="shared" si="5"/>
        <v>910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</v>
      </c>
      <c r="C24" s="14">
        <f t="shared" si="2"/>
        <v>80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95</v>
      </c>
      <c r="J24" s="112"/>
      <c r="K24" s="107">
        <v>35</v>
      </c>
      <c r="L24" s="10">
        <f>'09-09'!$K24+('09-09'!$J24/90)</f>
        <v>35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95</v>
      </c>
      <c r="J25" s="112"/>
      <c r="K25" s="107">
        <v>23</v>
      </c>
      <c r="L25" s="10">
        <f>'09-09'!$K25+('09-09'!$J25/90)</f>
        <v>23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78</v>
      </c>
      <c r="F26" s="16">
        <f t="shared" si="3"/>
        <v>7800</v>
      </c>
      <c r="G26" s="7"/>
      <c r="H26" s="7" t="s">
        <v>40</v>
      </c>
      <c r="I26" s="2" t="s">
        <v>95</v>
      </c>
      <c r="J26" s="112"/>
      <c r="K26" s="107">
        <v>-163</v>
      </c>
      <c r="L26" s="10">
        <f>'09-09'!$K26+('09-09'!$J26/90)</f>
        <v>-163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92</v>
      </c>
      <c r="S26" s="16">
        <f t="shared" si="5"/>
        <v>9200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27</v>
      </c>
      <c r="C27" s="14">
        <f t="shared" si="2"/>
        <v>2700</v>
      </c>
      <c r="D27" s="12" t="s">
        <v>11</v>
      </c>
      <c r="E27" s="12"/>
      <c r="F27" s="17">
        <f>SUM(F22:F26)</f>
        <v>9610</v>
      </c>
      <c r="G27" s="7"/>
      <c r="H27" s="7" t="s">
        <v>6</v>
      </c>
      <c r="I27" s="2" t="s">
        <v>95</v>
      </c>
      <c r="J27" s="112"/>
      <c r="K27" s="107">
        <v>150</v>
      </c>
      <c r="L27" s="10">
        <f>'09-09'!$K27+('09-09'!$J27/90)</f>
        <v>150</v>
      </c>
      <c r="M27" s="3"/>
      <c r="N27" s="13">
        <v>100</v>
      </c>
      <c r="O27" s="1">
        <v>40</v>
      </c>
      <c r="P27" s="14">
        <f t="shared" si="4"/>
        <v>4000</v>
      </c>
      <c r="Q27" s="12" t="s">
        <v>11</v>
      </c>
      <c r="R27" s="12"/>
      <c r="S27" s="17">
        <f>SUM(S22:S26)</f>
        <v>11110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3625</v>
      </c>
      <c r="D28" s="1"/>
      <c r="E28" s="1"/>
      <c r="F28" s="1"/>
      <c r="G28" s="1"/>
      <c r="H28" s="43" t="s">
        <v>40</v>
      </c>
      <c r="I28" s="2" t="s">
        <v>95</v>
      </c>
      <c r="J28" s="112"/>
      <c r="K28" s="107">
        <v>-150</v>
      </c>
      <c r="L28" s="10">
        <f>'09-09'!$K28+('09-09'!$J28/90)</f>
        <v>-150</v>
      </c>
      <c r="M28" s="3"/>
      <c r="N28" s="12" t="s">
        <v>11</v>
      </c>
      <c r="O28" s="12"/>
      <c r="P28" s="6">
        <f>SUM(P22:P27)</f>
        <v>4890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6450</v>
      </c>
      <c r="G29" s="1"/>
      <c r="H29" s="7" t="s">
        <v>1796</v>
      </c>
      <c r="I29" s="40" t="s">
        <v>64</v>
      </c>
      <c r="J29" s="112"/>
      <c r="K29" s="107">
        <v>300</v>
      </c>
      <c r="L29" s="10">
        <f>'09-09'!$K29+('09-09'!$J29/90)</f>
        <v>300</v>
      </c>
      <c r="M29" s="3"/>
      <c r="N29" s="1"/>
      <c r="O29" s="1"/>
      <c r="P29" s="18"/>
      <c r="Q29" s="159" t="s">
        <v>21</v>
      </c>
      <c r="R29" s="160"/>
      <c r="S29" s="17">
        <f>SUM('09-09'!$J$22:$J$108)</f>
        <v>4850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1137</v>
      </c>
      <c r="D30" s="1"/>
      <c r="E30" s="1"/>
      <c r="F30" s="8"/>
      <c r="G30" s="1"/>
      <c r="H30" s="7" t="s">
        <v>6</v>
      </c>
      <c r="I30" s="2"/>
      <c r="J30" s="112"/>
      <c r="K30" s="107">
        <v>5</v>
      </c>
      <c r="L30" s="10">
        <f>'09-09'!$K30+('09-09'!$J30/90)</f>
        <v>5</v>
      </c>
      <c r="M30" s="3"/>
      <c r="N30" s="159" t="s">
        <v>23</v>
      </c>
      <c r="O30" s="160"/>
      <c r="P30" s="6">
        <f>SUM('09-09'!$K$22:$K$108)</f>
        <v>1905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-450</v>
      </c>
      <c r="K31" s="107">
        <v>80</v>
      </c>
      <c r="L31" s="10">
        <f>'09-09'!$K31+('09-09'!$J31/90)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-3350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'09-09'!$K32+('09-09'!$J32/90)</f>
        <v>1.1111111111111112</v>
      </c>
      <c r="M32" s="3"/>
      <c r="N32" s="12" t="s">
        <v>25</v>
      </c>
      <c r="O32" s="12"/>
      <c r="P32" s="6">
        <f>P28-P30-C28</f>
        <v>-640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'09-09'!$K33+('09-09'!$J33/90)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-670</v>
      </c>
      <c r="K34" s="107">
        <v>10</v>
      </c>
      <c r="L34" s="10">
        <f>'09-09'!$K34+('09-09'!$J34/90)</f>
        <v>2.5555555555555554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400</v>
      </c>
      <c r="K35" s="107"/>
      <c r="L35" s="10">
        <f>'09-09'!$K35+('09-09'!$J35/90)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30</v>
      </c>
      <c r="L36" s="10">
        <f>'09-09'!$K36+('09-09'!$J36/90)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-90</v>
      </c>
      <c r="K37" s="107">
        <v>10</v>
      </c>
      <c r="L37" s="10">
        <f>'09-09'!$K37+('09-09'!$J37/90)</f>
        <v>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350</v>
      </c>
      <c r="K38" s="107"/>
      <c r="L38" s="10">
        <f>'09-09'!$K38+('09-09'!$J38/90)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-50</v>
      </c>
      <c r="K39" s="107">
        <v>10</v>
      </c>
      <c r="L39" s="10">
        <f>'09-09'!$K39+('09-09'!$J39/90)</f>
        <v>9.4444444444444446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'09-09'!$K40+('09-09'!$J40/90)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50</v>
      </c>
      <c r="K41" s="107"/>
      <c r="L41" s="10">
        <f>'09-09'!$K41+('09-09'!$J41/90)</f>
        <v>0.55555555555555558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170</v>
      </c>
      <c r="K42" s="107">
        <v>-10</v>
      </c>
      <c r="L42" s="10">
        <f>'09-09'!$K42+('09-09'!$J42/90)</f>
        <v>-8.1111111111111107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>
        <v>30</v>
      </c>
      <c r="L43" s="10">
        <f>'09-09'!$K43+('09-09'!$J43/90)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300</v>
      </c>
      <c r="K44" s="107"/>
      <c r="L44" s="10">
        <f>'09-09'!$K44+('09-09'!$J44/90)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-450</v>
      </c>
      <c r="K45" s="107">
        <v>10</v>
      </c>
      <c r="L45" s="10">
        <f>'09-09'!$K45+('09-09'!$J45/90)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700</v>
      </c>
      <c r="K46" s="107"/>
      <c r="L46" s="10">
        <f>'09-09'!$K46+('09-09'!$J46/90)</f>
        <v>7.7777777777777777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771</v>
      </c>
      <c r="J47" s="112">
        <v>-10</v>
      </c>
      <c r="K47" s="107">
        <v>70</v>
      </c>
      <c r="L47" s="10">
        <f>'09-09'!$K47+('09-09'!$J47/90)</f>
        <v>69.888888888888886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130</v>
      </c>
      <c r="K48" s="107"/>
      <c r="L48" s="10">
        <f>'09-09'!$K48+('09-09'!$J48/90)</f>
        <v>1.4444444444444444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160</v>
      </c>
      <c r="L49" s="10">
        <f>'09-09'!$K49+('09-09'!$J49/90)</f>
        <v>155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450</v>
      </c>
      <c r="K50" s="107">
        <v>-5</v>
      </c>
      <c r="L50" s="10">
        <f>'09-09'!$K50+('09-09'!$J50/90)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300</v>
      </c>
      <c r="K51" s="107"/>
      <c r="L51" s="10">
        <f>'09-09'!$K51+('09-09'!$J51/90)</f>
        <v>3.3333333333333335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1796</v>
      </c>
      <c r="I52" s="40" t="s">
        <v>1482</v>
      </c>
      <c r="J52" s="112"/>
      <c r="K52" s="107">
        <v>300</v>
      </c>
      <c r="L52" s="10">
        <f>'09-09'!$K52+('09-09'!$J52/90)</f>
        <v>300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1500</v>
      </c>
      <c r="K53" s="107"/>
      <c r="L53" s="10">
        <f>'09-09'!$K53+('09-09'!$J53/90)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90</v>
      </c>
      <c r="K54" s="107"/>
      <c r="L54" s="10">
        <f>'09-09'!$K54+('09-09'!$J54/90)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'09-09'!$K55+('09-09'!$J55/90)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-300</v>
      </c>
      <c r="K56" s="107"/>
      <c r="L56" s="10">
        <f>'09-09'!$K56+('09-09'!$J56/90)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-270</v>
      </c>
      <c r="K57" s="107">
        <v>10</v>
      </c>
      <c r="L57" s="10">
        <f>'09-09'!$K57+('09-09'!$J57/90)</f>
        <v>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900</v>
      </c>
      <c r="K58" s="107"/>
      <c r="L58" s="10">
        <f>'09-09'!$K58+('09-09'!$J58/90)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320</v>
      </c>
      <c r="K59" s="107"/>
      <c r="L59" s="10">
        <f>'09-09'!$K59+('09-09'!$J59/90)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300</v>
      </c>
      <c r="K60" s="107"/>
      <c r="L60" s="10">
        <f>'09-09'!$K60+('09-09'!$J60/90)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-90</v>
      </c>
      <c r="K61" s="107">
        <v>10</v>
      </c>
      <c r="L61" s="10">
        <f>'09-09'!$K61+('09-09'!$J61/90)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15</v>
      </c>
      <c r="L62" s="10">
        <f>'09-09'!$K62+('09-09'!$J62/90)</f>
        <v>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-90</v>
      </c>
      <c r="K63" s="107">
        <v>15</v>
      </c>
      <c r="L63" s="10">
        <f>'09-09'!$K63+('09-09'!$J63/90)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500</v>
      </c>
      <c r="K64" s="107"/>
      <c r="L64" s="10">
        <f>'09-09'!$K64+('09-09'!$J64/90)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100</v>
      </c>
      <c r="K65" s="108"/>
      <c r="L65" s="37">
        <f>'09-09'!$K65+('09-09'!$J65/90)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150</v>
      </c>
      <c r="K66" s="109">
        <v>5</v>
      </c>
      <c r="L66" s="37">
        <f>'09-09'!$K66+('09-09'!$J66/90)</f>
        <v>6.666666666666667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40</v>
      </c>
      <c r="L67" s="37">
        <f>'09-09'!$K67+('09-09'!$J67/90)</f>
        <v>40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980</v>
      </c>
      <c r="J68" s="114"/>
      <c r="K68" s="109">
        <v>-122</v>
      </c>
      <c r="L68" s="37">
        <f>'09-09'!$K68+('09-09'!$J68/90)</f>
        <v>-122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-800</v>
      </c>
      <c r="K69" s="108">
        <v>10</v>
      </c>
      <c r="L69" s="37">
        <f>'09-09'!$K69+('09-09'!$J69/90)</f>
        <v>1.1111111111111107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50</v>
      </c>
      <c r="K70" s="108"/>
      <c r="L70" s="37">
        <f>'09-09'!$K70+('09-09'!$J70/90)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67</v>
      </c>
      <c r="L71" s="10">
        <f>'09-09'!$K71+('09-09'!$J71/90)</f>
        <v>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5</v>
      </c>
      <c r="L72" s="10">
        <f>'09-09'!$K72+('09-09'!$J72/90)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57</v>
      </c>
      <c r="J73" s="112"/>
      <c r="K73" s="107">
        <v>40</v>
      </c>
      <c r="L73" s="10">
        <f>'09-09'!$K73+('09-09'!$J73/90)</f>
        <v>40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</v>
      </c>
      <c r="J74" s="112"/>
      <c r="K74" s="107">
        <v>-40</v>
      </c>
      <c r="L74" s="10">
        <f>'09-09'!$K74+('09-09'!$J74/90)</f>
        <v>-40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2638</v>
      </c>
      <c r="J75" s="112">
        <v>-100</v>
      </c>
      <c r="K75" s="107"/>
      <c r="L75" s="10">
        <f>'09-09'!$K75+('09-09'!$J75/90)</f>
        <v>-1.1111111111111112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</v>
      </c>
      <c r="K76" s="107">
        <v>10</v>
      </c>
      <c r="L76" s="10">
        <f>'09-09'!$K76+('09-09'!$J76/90)</f>
        <v>11.333333333333334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120</v>
      </c>
      <c r="L77" s="10">
        <f>'09-09'!$K77+('09-09'!$J77/90)</f>
        <v>120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325</v>
      </c>
      <c r="K78" s="107">
        <v>22</v>
      </c>
      <c r="L78" s="10">
        <f>'09-09'!$K78+('09-09'!$J78/90)</f>
        <v>25.611111111111111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-600</v>
      </c>
      <c r="K79" s="107">
        <v>10</v>
      </c>
      <c r="L79" s="10">
        <f>'09-09'!$K79+('09-09'!$J79/90)</f>
        <v>3.333333333333333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70</v>
      </c>
      <c r="K80" s="107"/>
      <c r="L80" s="10">
        <f>'09-09'!$K80+('09-09'!$J80/90)</f>
        <v>0.77777777777777779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28</v>
      </c>
      <c r="L81" s="10">
        <f>'09-09'!$K81+('09-09'!$J81/90)</f>
        <v>28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28</v>
      </c>
      <c r="I82" s="40" t="s">
        <v>437</v>
      </c>
      <c r="J82" s="112">
        <v>-300</v>
      </c>
      <c r="K82" s="107"/>
      <c r="L82" s="10">
        <f>'09-09'!$K82+('09-09'!$J82/90)</f>
        <v>-3.3333333333333335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90</v>
      </c>
      <c r="K83" s="107"/>
      <c r="L83" s="10">
        <f>'09-09'!$K83+('09-09'!$J83/90)</f>
        <v>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'09-09'!$K84+('09-09'!$J84/90)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112">
        <v>-995</v>
      </c>
      <c r="K85" s="107"/>
      <c r="L85" s="10">
        <f>'09-09'!$K85+('09-09'!$J85/90)</f>
        <v>-11.055555555555555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270</v>
      </c>
      <c r="K86" s="107"/>
      <c r="L86" s="10">
        <f>'09-09'!$K86+('09-09'!$J86/90)</f>
        <v>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2539</v>
      </c>
      <c r="J87" s="112"/>
      <c r="K87" s="107">
        <v>10</v>
      </c>
      <c r="L87" s="10">
        <f>'09-09'!$K87+('09-09'!$J87/90)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90</v>
      </c>
      <c r="J88" s="112"/>
      <c r="K88" s="107">
        <v>50</v>
      </c>
      <c r="L88" s="10">
        <f>'09-09'!$K88+('09-09'!$J88/90)</f>
        <v>50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1887</v>
      </c>
      <c r="J89" s="112">
        <v>-550</v>
      </c>
      <c r="K89" s="107">
        <v>10</v>
      </c>
      <c r="L89" s="10">
        <f>'09-09'!$K89+('09-09'!$J89/90)</f>
        <v>3.8888888888888893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-400</v>
      </c>
      <c r="K90" s="107">
        <v>10</v>
      </c>
      <c r="L90" s="10">
        <f>'09-09'!$K90+('09-09'!$J90/90)</f>
        <v>5.5555555555555554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1640</v>
      </c>
      <c r="J91" s="112">
        <v>70</v>
      </c>
      <c r="K91" s="107"/>
      <c r="L91" s="10">
        <f>'09-09'!$K91+('09-09'!$J91/90)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1796</v>
      </c>
      <c r="I92" s="40" t="s">
        <v>487</v>
      </c>
      <c r="J92" s="112">
        <v>1520</v>
      </c>
      <c r="K92" s="107"/>
      <c r="L92" s="10">
        <f>'09-09'!$K92+('09-09'!$J92/90)</f>
        <v>16.888888888888889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430</v>
      </c>
      <c r="K93" s="107"/>
      <c r="L93" s="10">
        <f>'09-09'!$K93+('09-09'!$J93/90)</f>
        <v>4.7777777777777777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280</v>
      </c>
      <c r="K94" s="107"/>
      <c r="L94" s="10">
        <f>'09-09'!$K94+('09-09'!$J94/90)</f>
        <v>3.1111111111111112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75</v>
      </c>
      <c r="L95" s="10">
        <f>'09-09'!$K95+('09-09'!$J95/90)</f>
        <v>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50</v>
      </c>
      <c r="L96" s="10">
        <f>'09-09'!$K96+('09-09'!$J96/90)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1043</v>
      </c>
      <c r="J97" s="112"/>
      <c r="K97" s="107">
        <v>65</v>
      </c>
      <c r="L97" s="10">
        <f>'09-09'!$K97+('09-09'!$J97/90)</f>
        <v>65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1043</v>
      </c>
      <c r="J98" s="112"/>
      <c r="K98" s="107">
        <v>10</v>
      </c>
      <c r="L98" s="10">
        <f>'09-09'!$K98+('09-09'!$J98/90)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400</v>
      </c>
      <c r="K99" s="107">
        <v>60</v>
      </c>
      <c r="L99" s="10">
        <f>'09-09'!$K99+('09-09'!$J99/90)</f>
        <v>64.444444444444443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250</v>
      </c>
      <c r="K100" s="107"/>
      <c r="L100" s="10">
        <f>'09-09'!$K100+('09-09'!$J100/90)</f>
        <v>2.7777777777777777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630</v>
      </c>
      <c r="K101" s="107"/>
      <c r="L101" s="10">
        <f>'09-09'!$K101+('09-09'!$J101/90)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2251</v>
      </c>
      <c r="J102" s="112"/>
      <c r="K102" s="107">
        <v>300</v>
      </c>
      <c r="L102" s="10">
        <f>'09-09'!$K102+('09-09'!$J102/90)</f>
        <v>300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'09-09'!$K103+('09-09'!$J103/90)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200</v>
      </c>
      <c r="K104" s="107"/>
      <c r="L104" s="10">
        <f>'09-09'!$K104+('09-09'!$J104/90)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'09-09'!$K105+('09-09'!$J105/90)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'09-09'!$K106+('09-09'!$J106/90)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'09-09'!$K107+('09-09'!$J107/90)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'09-09'!$K108+('09-09'!$J108/90)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8 H3:H18" xr:uid="{0CF84B36-7844-4B3D-91F2-6EB68B1DA22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5DE13-BC9A-4D2D-8A1F-B094A952DD14}">
  <sheetPr codeName="Sheet141">
    <pageSetUpPr fitToPage="1"/>
  </sheetPr>
  <dimension ref="A1:Z113"/>
  <sheetViews>
    <sheetView rightToLeft="1" topLeftCell="A101" workbookViewId="0">
      <selection activeCell="I113" sqref="I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-1825</v>
      </c>
      <c r="K1" s="116">
        <f t="shared" si="0"/>
        <v>-4835</v>
      </c>
      <c r="L1" s="3">
        <f t="shared" si="0"/>
        <v>-4855.2777777777783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2487</v>
      </c>
      <c r="J4" s="112"/>
      <c r="K4" s="107">
        <v>-3000</v>
      </c>
      <c r="L4" s="10">
        <f t="shared" si="1"/>
        <v>-3000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-1800</v>
      </c>
      <c r="K5" s="107">
        <v>-2000</v>
      </c>
      <c r="L5" s="10">
        <f t="shared" si="1"/>
        <v>-2020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2640</v>
      </c>
      <c r="J6" s="112"/>
      <c r="K6" s="107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-135</v>
      </c>
      <c r="K7" s="107">
        <v>14</v>
      </c>
      <c r="L7" s="10">
        <f t="shared" si="1"/>
        <v>12.5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180</v>
      </c>
      <c r="K8" s="107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130</v>
      </c>
      <c r="K9" s="107"/>
      <c r="L9" s="10">
        <f t="shared" si="1"/>
        <v>1.4444444444444444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110</v>
      </c>
      <c r="L10" s="10">
        <f t="shared" si="1"/>
        <v>110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11"/>
      <c r="J11" s="112">
        <v>-200</v>
      </c>
      <c r="K11" s="107">
        <v>-10</v>
      </c>
      <c r="L11" s="10">
        <f t="shared" si="1"/>
        <v>-12.222222222222221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/>
      <c r="K12" s="107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SUM('10-09'!$J$22:$J$113)</f>
        <v>5075</v>
      </c>
      <c r="K20" s="116">
        <f>SUM('10-09'!$K$22:$K$113)</f>
        <v>3246</v>
      </c>
      <c r="L20" s="3">
        <f>SUM('10-09'!$L$22:$L$113)</f>
        <v>3302.3888888888896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112">
        <v>500</v>
      </c>
      <c r="K22" s="107">
        <v>90</v>
      </c>
      <c r="L22" s="10">
        <f>'10-09'!$K22+('10-09'!$J22/90)</f>
        <v>95.555555555555557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91</v>
      </c>
      <c r="F23" s="16">
        <f t="shared" si="3"/>
        <v>910</v>
      </c>
      <c r="G23" s="7"/>
      <c r="H23" s="7" t="s">
        <v>6</v>
      </c>
      <c r="I23" s="2"/>
      <c r="J23" s="112"/>
      <c r="K23" s="107">
        <v>1</v>
      </c>
      <c r="L23" s="10">
        <f>'10-09'!$K23+('10-09'!$J23/90)</f>
        <v>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</v>
      </c>
      <c r="C24" s="14">
        <f t="shared" si="2"/>
        <v>100</v>
      </c>
      <c r="D24" s="15">
        <v>20</v>
      </c>
      <c r="E24" s="1">
        <v>30</v>
      </c>
      <c r="F24" s="16">
        <f t="shared" si="3"/>
        <v>600</v>
      </c>
      <c r="G24" s="7"/>
      <c r="H24" s="7" t="s">
        <v>6</v>
      </c>
      <c r="I24" s="2"/>
      <c r="J24" s="112"/>
      <c r="K24" s="107">
        <v>14</v>
      </c>
      <c r="L24" s="10">
        <f>'10-09'!$K24+('10-09'!$J24/90)</f>
        <v>14</v>
      </c>
      <c r="M24" s="3"/>
      <c r="N24" s="13">
        <v>10</v>
      </c>
      <c r="O24" s="1">
        <v>21</v>
      </c>
      <c r="P24" s="14">
        <f t="shared" si="4"/>
        <v>210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112">
        <v>70</v>
      </c>
      <c r="K25" s="107"/>
      <c r="L25" s="10">
        <f>'10-09'!$K25+('10-09'!$J25/90)</f>
        <v>0.77777777777777779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107</v>
      </c>
      <c r="F26" s="16">
        <f t="shared" si="3"/>
        <v>10700</v>
      </c>
      <c r="G26" s="7"/>
      <c r="H26" s="7" t="s">
        <v>6</v>
      </c>
      <c r="I26" s="2"/>
      <c r="J26" s="112">
        <v>-20</v>
      </c>
      <c r="K26" s="107">
        <v>5</v>
      </c>
      <c r="L26" s="10">
        <f>'10-09'!$K26+('10-09'!$J26/90)</f>
        <v>4.7777777777777777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170</v>
      </c>
      <c r="S26" s="16">
        <f t="shared" si="5"/>
        <v>17000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12635</v>
      </c>
      <c r="G27" s="7"/>
      <c r="H27" s="7" t="s">
        <v>6</v>
      </c>
      <c r="I27" s="40" t="s">
        <v>1526</v>
      </c>
      <c r="J27" s="112"/>
      <c r="K27" s="107">
        <v>1200</v>
      </c>
      <c r="L27" s="10">
        <f>'10-09'!$K27+('10-09'!$J27/90)</f>
        <v>1200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17940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695</v>
      </c>
      <c r="D28" s="1"/>
      <c r="E28" s="1"/>
      <c r="F28" s="1"/>
      <c r="G28" s="1"/>
      <c r="H28" s="7" t="s">
        <v>40</v>
      </c>
      <c r="I28" s="40" t="s">
        <v>95</v>
      </c>
      <c r="J28" s="112"/>
      <c r="K28" s="107">
        <v>-1200</v>
      </c>
      <c r="L28" s="10">
        <f>'10-09'!$K28+('10-09'!$J28/90)</f>
        <v>-1200</v>
      </c>
      <c r="M28" s="3"/>
      <c r="N28" s="12" t="s">
        <v>11</v>
      </c>
      <c r="O28" s="12"/>
      <c r="P28" s="6">
        <f>SUM(P22:P27)</f>
        <v>2853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3025</v>
      </c>
      <c r="G29" s="1"/>
      <c r="H29" s="7" t="s">
        <v>1796</v>
      </c>
      <c r="I29" s="40" t="s">
        <v>75</v>
      </c>
      <c r="J29" s="112"/>
      <c r="K29" s="107">
        <v>78</v>
      </c>
      <c r="L29" s="10">
        <f>'10-09'!$K29+('10-09'!$J29/90)</f>
        <v>78</v>
      </c>
      <c r="M29" s="3"/>
      <c r="N29" s="1"/>
      <c r="O29" s="1"/>
      <c r="P29" s="18"/>
      <c r="Q29" s="159" t="s">
        <v>21</v>
      </c>
      <c r="R29" s="160"/>
      <c r="S29" s="17">
        <f>SUM('10-09'!$J$22:$J$113)</f>
        <v>5075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-2930</v>
      </c>
      <c r="D30" s="1"/>
      <c r="E30" s="1"/>
      <c r="F30" s="8"/>
      <c r="G30" s="1"/>
      <c r="H30" s="7" t="s">
        <v>40</v>
      </c>
      <c r="I30" s="40" t="s">
        <v>95</v>
      </c>
      <c r="J30" s="112"/>
      <c r="K30" s="107">
        <v>-78</v>
      </c>
      <c r="L30" s="10">
        <f>'10-09'!$K30+('10-09'!$J30/90)</f>
        <v>-78</v>
      </c>
      <c r="M30" s="3"/>
      <c r="N30" s="159" t="s">
        <v>23</v>
      </c>
      <c r="O30" s="160"/>
      <c r="P30" s="6">
        <f>SUM('10-09'!$K$22:$K$113)</f>
        <v>3246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160</v>
      </c>
      <c r="L31" s="10">
        <f>'10-09'!$K31+('10-09'!$J31/90)</f>
        <v>160</v>
      </c>
      <c r="M31" s="3"/>
      <c r="N31" s="1"/>
      <c r="O31" s="1"/>
      <c r="P31" s="18"/>
      <c r="Q31" s="12" t="s">
        <v>25</v>
      </c>
      <c r="R31" s="12"/>
      <c r="S31" s="17">
        <f>S27-S29-F27</f>
        <v>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1796</v>
      </c>
      <c r="I32" s="40" t="s">
        <v>64</v>
      </c>
      <c r="J32" s="112"/>
      <c r="K32" s="107">
        <v>200</v>
      </c>
      <c r="L32" s="10">
        <f>'10-09'!$K32+('10-09'!$J32/90)</f>
        <v>200</v>
      </c>
      <c r="M32" s="3"/>
      <c r="N32" s="12" t="s">
        <v>25</v>
      </c>
      <c r="O32" s="12"/>
      <c r="P32" s="6">
        <f>P28-P30-C28</f>
        <v>-1088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'10-09'!$K33+('10-09'!$J33/90)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330</v>
      </c>
      <c r="L34" s="10">
        <f>'10-09'!$K34+('10-09'!$J34/90)</f>
        <v>330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-90</v>
      </c>
      <c r="K35" s="107">
        <v>30</v>
      </c>
      <c r="L35" s="10">
        <f>'10-09'!$K35+('10-09'!$J35/90)</f>
        <v>29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>
        <v>40</v>
      </c>
      <c r="L36" s="10">
        <f>'10-09'!$K36+('10-09'!$J36/90)</f>
        <v>41.111111111111114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120</v>
      </c>
      <c r="L37" s="10">
        <f>'10-09'!$K37+('10-09'!$J37/90)</f>
        <v>120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112">
        <v>-300</v>
      </c>
      <c r="K38" s="107"/>
      <c r="L38" s="10">
        <f>'10-09'!$K38+('10-09'!$J38/90)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209</v>
      </c>
      <c r="J39" s="112"/>
      <c r="K39" s="107">
        <v>-24</v>
      </c>
      <c r="L39" s="10">
        <f>'10-09'!$K39+('10-09'!$J39/90)</f>
        <v>-24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600</v>
      </c>
      <c r="K40" s="107"/>
      <c r="L40" s="10">
        <f>'10-09'!$K40+('10-09'!$J40/90)</f>
        <v>6.666666666666667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'10-09'!$K41+('10-09'!$J41/90)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'10-09'!$K42+('10-09'!$J42/90)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385</v>
      </c>
      <c r="L43" s="10">
        <f>'10-09'!$K43+('10-09'!$J43/90)</f>
        <v>382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-180</v>
      </c>
      <c r="K44" s="107">
        <v>10</v>
      </c>
      <c r="L44" s="10">
        <f>'10-09'!$K44+('10-09'!$J44/90)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-360</v>
      </c>
      <c r="K45" s="107">
        <v>10</v>
      </c>
      <c r="L45" s="10">
        <f>'10-09'!$K45+('10-09'!$J45/90)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75</v>
      </c>
      <c r="J46" s="112"/>
      <c r="K46" s="107">
        <v>-50</v>
      </c>
      <c r="L46" s="10">
        <f>'10-09'!$K46+('10-09'!$J46/90)</f>
        <v>-50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160</v>
      </c>
      <c r="K47" s="107"/>
      <c r="L47" s="10">
        <f>'10-09'!$K47+('10-09'!$J47/90)</f>
        <v>1.7777777777777777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55</v>
      </c>
      <c r="L48" s="10">
        <f>'10-09'!$K48+('10-09'!$J48/90)</f>
        <v>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-250</v>
      </c>
      <c r="K49" s="107">
        <v>50</v>
      </c>
      <c r="L49" s="10">
        <f>'10-09'!$K49+('10-09'!$J49/90)</f>
        <v>47.222222222222221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112">
        <v>-90</v>
      </c>
      <c r="K50" s="107"/>
      <c r="L50" s="10">
        <f>'10-09'!$K50+('10-09'!$J50/90)</f>
        <v>-1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1796</v>
      </c>
      <c r="I51" s="40" t="s">
        <v>1482</v>
      </c>
      <c r="J51" s="112"/>
      <c r="K51" s="107">
        <v>500</v>
      </c>
      <c r="L51" s="10">
        <f>'10-09'!$K51+('10-09'!$J51/90)</f>
        <v>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-90</v>
      </c>
      <c r="K52" s="107">
        <v>9</v>
      </c>
      <c r="L52" s="10">
        <f>'10-09'!$K52+('10-09'!$J52/90)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-40</v>
      </c>
      <c r="L53" s="10">
        <f>'10-09'!$K53+('10-09'!$J53/90)</f>
        <v>-42.222222222222221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400</v>
      </c>
      <c r="K54" s="107"/>
      <c r="L54" s="10">
        <f>'10-09'!$K54+('10-09'!$J54/90)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550</v>
      </c>
      <c r="K55" s="107"/>
      <c r="L55" s="10">
        <f>'10-09'!$K55+('10-09'!$J55/90)</f>
        <v>6.1111111111111107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60</v>
      </c>
      <c r="K56" s="107">
        <v>15</v>
      </c>
      <c r="L56" s="10">
        <f>'10-09'!$K56+('10-09'!$J56/90)</f>
        <v>15.666666666666666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900</v>
      </c>
      <c r="K57" s="107">
        <v>25</v>
      </c>
      <c r="L57" s="10">
        <f>'10-09'!$K57+('10-09'!$J57/90)</f>
        <v>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270</v>
      </c>
      <c r="K58" s="107"/>
      <c r="L58" s="10">
        <f>'10-09'!$K58+('10-09'!$J58/90)</f>
        <v>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28</v>
      </c>
      <c r="I59" s="40" t="s">
        <v>335</v>
      </c>
      <c r="J59" s="112">
        <v>-50</v>
      </c>
      <c r="K59" s="107"/>
      <c r="L59" s="10">
        <f>'10-09'!$K59+('10-09'!$J59/90)</f>
        <v>-0.55555555555555558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200</v>
      </c>
      <c r="K60" s="107">
        <v>20</v>
      </c>
      <c r="L60" s="10">
        <f>'10-09'!$K60+('10-09'!$J60/90)</f>
        <v>22.222222222222221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230</v>
      </c>
      <c r="K61" s="107"/>
      <c r="L61" s="10">
        <f>'10-09'!$K61+('10-09'!$J61/90)</f>
        <v>2.5555555555555554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540</v>
      </c>
      <c r="K62" s="107">
        <v>22</v>
      </c>
      <c r="L62" s="10">
        <f>'10-09'!$K62+('10-09'!$J62/90)</f>
        <v>28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112"/>
      <c r="K63" s="107">
        <v>70</v>
      </c>
      <c r="L63" s="10">
        <f>'10-09'!$K63+('10-09'!$J63/90)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112"/>
      <c r="K64" s="107">
        <v>-70</v>
      </c>
      <c r="L64" s="10">
        <f>'10-09'!$K64+('10-09'!$J64/90)</f>
        <v>-70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113">
        <v>-100</v>
      </c>
      <c r="K65" s="108"/>
      <c r="L65" s="37">
        <f>'10-09'!$K65+('10-09'!$J65/90)</f>
        <v>-1.1111111111111112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1030</v>
      </c>
      <c r="K66" s="109">
        <v>10</v>
      </c>
      <c r="L66" s="37">
        <f>'10-09'!$K66+('10-09'!$J66/90)</f>
        <v>21.444444444444443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120</v>
      </c>
      <c r="K67" s="108"/>
      <c r="L67" s="37">
        <f>'10-09'!$K67+('10-09'!$J67/90)</f>
        <v>1.3333333333333333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2641</v>
      </c>
      <c r="J68" s="114">
        <v>-620</v>
      </c>
      <c r="K68" s="109">
        <v>-10</v>
      </c>
      <c r="L68" s="37">
        <f>'10-09'!$K68+('10-09'!$J68/90)</f>
        <v>-16.888888888888889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78</v>
      </c>
      <c r="J69" s="113"/>
      <c r="K69" s="108">
        <v>200</v>
      </c>
      <c r="L69" s="37">
        <f>'10-09'!$K69+('10-09'!$J69/90)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113"/>
      <c r="K70" s="108">
        <v>-200</v>
      </c>
      <c r="L70" s="37">
        <f>'10-09'!$K70+('10-09'!$J70/90)</f>
        <v>-200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-70</v>
      </c>
      <c r="K71" s="107">
        <v>5</v>
      </c>
      <c r="L71" s="10">
        <f>'10-09'!$K71+('10-09'!$J71/90)</f>
        <v>4.2222222222222223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5</v>
      </c>
      <c r="K72" s="107"/>
      <c r="L72" s="10">
        <f>'10-09'!$K72+('10-09'!$J72/90)</f>
        <v>5.5555555555555552E-2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25</v>
      </c>
      <c r="K73" s="107"/>
      <c r="L73" s="10">
        <f>'10-09'!$K73+('10-09'!$J73/90)</f>
        <v>0.27777777777777779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700</v>
      </c>
      <c r="K74" s="107"/>
      <c r="L74" s="10">
        <f>'10-09'!$K74+('10-09'!$J74/90)</f>
        <v>7.7777777777777777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30</v>
      </c>
      <c r="L75" s="10">
        <f>'10-09'!$K75+('10-09'!$J75/90)</f>
        <v>30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-250</v>
      </c>
      <c r="K76" s="107">
        <v>5</v>
      </c>
      <c r="L76" s="10">
        <f>'10-09'!$K76+('10-09'!$J76/90)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45</v>
      </c>
      <c r="L77" s="10">
        <f>'10-09'!$K77+('10-09'!$J77/90)</f>
        <v>46.111111111111114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50</v>
      </c>
      <c r="K78" s="107">
        <v>5</v>
      </c>
      <c r="L78" s="10">
        <f>'10-09'!$K78+('10-09'!$J78/90)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300</v>
      </c>
      <c r="K79" s="107">
        <v>10</v>
      </c>
      <c r="L79" s="10">
        <f>'10-09'!$K79+('10-09'!$J79/90)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-360</v>
      </c>
      <c r="K80" s="107">
        <v>20</v>
      </c>
      <c r="L80" s="10">
        <f>'10-09'!$K80+('10-09'!$J80/90)</f>
        <v>16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2642</v>
      </c>
      <c r="J81" s="112">
        <v>-400</v>
      </c>
      <c r="K81" s="107"/>
      <c r="L81" s="10">
        <f>'10-09'!$K81+('10-09'!$J81/90)</f>
        <v>-4.4444444444444446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'10-09'!$K82+('10-09'!$J82/90)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250</v>
      </c>
      <c r="K83" s="107"/>
      <c r="L83" s="10">
        <f>'10-09'!$K83+('10-09'!$J83/90)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250</v>
      </c>
      <c r="K84" s="107"/>
      <c r="L84" s="10">
        <f>'10-09'!$K84+('10-09'!$J84/90)</f>
        <v>2.7777777777777777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9</v>
      </c>
      <c r="L85" s="10">
        <f>'10-09'!$K85+('10-09'!$J85/90)</f>
        <v>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4</v>
      </c>
      <c r="L86" s="10">
        <f>'10-09'!$K86+('10-09'!$J86/90)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400</v>
      </c>
      <c r="K87" s="107">
        <v>10</v>
      </c>
      <c r="L87" s="10">
        <f>'10-09'!$K87+('10-09'!$J87/90)</f>
        <v>14.444444444444445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'10-09'!$K88+('10-09'!$J88/90)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250</v>
      </c>
      <c r="K89" s="107"/>
      <c r="L89" s="10">
        <f>'10-09'!$K89+('10-09'!$J89/90)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43</v>
      </c>
      <c r="J90" s="112"/>
      <c r="K90" s="107">
        <v>-20</v>
      </c>
      <c r="L90" s="10">
        <f>'10-09'!$K90+('10-09'!$J90/90)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-100</v>
      </c>
      <c r="K91" s="107">
        <v>10</v>
      </c>
      <c r="L91" s="10">
        <f>'10-09'!$K91+('10-09'!$J91/90)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-180</v>
      </c>
      <c r="K92" s="107">
        <v>10</v>
      </c>
      <c r="L92" s="10">
        <f>'10-09'!$K92+('10-09'!$J92/90)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360</v>
      </c>
      <c r="K93" s="107">
        <v>5</v>
      </c>
      <c r="L93" s="10">
        <f>'10-09'!$K93+('10-09'!$J93/90)</f>
        <v>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500</v>
      </c>
      <c r="K94" s="107"/>
      <c r="L94" s="10">
        <f>'10-09'!$K94+('10-09'!$J94/90)</f>
        <v>5.5555555555555554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450</v>
      </c>
      <c r="K95" s="107">
        <v>6</v>
      </c>
      <c r="L95" s="10">
        <f>'10-09'!$K95+('10-09'!$J95/90)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40</v>
      </c>
      <c r="K96" s="107">
        <v>2</v>
      </c>
      <c r="L96" s="10">
        <f>'10-09'!$K96+('10-09'!$J96/90)</f>
        <v>2.4444444444444446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-20</v>
      </c>
      <c r="K97" s="107">
        <v>5</v>
      </c>
      <c r="L97" s="10">
        <f>'10-09'!$K97+('10-09'!$J97/90)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40" t="s">
        <v>1816</v>
      </c>
      <c r="J98" s="112">
        <v>-200</v>
      </c>
      <c r="K98" s="107"/>
      <c r="L98" s="10">
        <f>'10-09'!$K98+('10-09'!$J98/90)</f>
        <v>-2.2222222222222223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605</v>
      </c>
      <c r="J99" s="112"/>
      <c r="K99" s="107">
        <v>-10</v>
      </c>
      <c r="L99" s="10">
        <f>'10-09'!$K99+('10-09'!$J99/90)</f>
        <v>-10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2643</v>
      </c>
      <c r="J100" s="112"/>
      <c r="K100" s="107">
        <v>-10</v>
      </c>
      <c r="L100" s="10">
        <f>'10-09'!$K100+('10-09'!$J100/90)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-285</v>
      </c>
      <c r="K101" s="107">
        <v>20</v>
      </c>
      <c r="L101" s="10">
        <f>'10-09'!$K101+('10-09'!$J101/90)</f>
        <v>16.833333333333332</v>
      </c>
      <c r="M101" s="3"/>
      <c r="N101" s="45" t="s">
        <v>118</v>
      </c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100</v>
      </c>
      <c r="K102" s="107"/>
      <c r="L102" s="10">
        <f>'10-09'!$K102+('10-09'!$J102/90)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-180</v>
      </c>
      <c r="K103" s="107">
        <v>10</v>
      </c>
      <c r="L103" s="10">
        <f>'10-09'!$K103+('10-09'!$J103/90)</f>
        <v>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286</v>
      </c>
      <c r="L104" s="10">
        <f>'10-09'!$K104+('10-09'!$J104/90)</f>
        <v>286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410</v>
      </c>
      <c r="L105" s="10">
        <f>'10-09'!$K105+('10-09'!$J105/90)</f>
        <v>410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150</v>
      </c>
      <c r="K106" s="107"/>
      <c r="L106" s="10">
        <f>'10-09'!$K106+('10-09'!$J106/90)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1660</v>
      </c>
      <c r="J107" s="112"/>
      <c r="K107" s="107">
        <v>100</v>
      </c>
      <c r="L107" s="10">
        <f>'10-09'!$K107+('10-09'!$J107/90)</f>
        <v>100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-300</v>
      </c>
      <c r="K108" s="107">
        <v>220</v>
      </c>
      <c r="L108" s="10">
        <f>'10-09'!$K108+('10-09'!$J108/90)</f>
        <v>216.66666666666666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51</v>
      </c>
      <c r="L109" s="10">
        <f>'10-09'!$K109+('10-09'!$J109/90)</f>
        <v>51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11</v>
      </c>
      <c r="L110" s="10">
        <f>'10-09'!$K110+('10-09'!$J110/90)</f>
        <v>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'10-09'!$K111+('10-09'!$J111/90)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'10-09'!$K112+('10-09'!$J112/90)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'10-09'!$K113+('10-09'!$J113/90)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E388AFCB-7022-4D5C-AAAA-42A8CD0F2CF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A5EA6-F3F2-4F9E-8642-6C724D30724A}">
  <sheetPr codeName="Sheet142">
    <pageSetUpPr fitToPage="1"/>
  </sheetPr>
  <dimension ref="A1:Z124"/>
  <sheetViews>
    <sheetView rightToLeft="1" topLeftCell="A103" workbookViewId="0">
      <selection activeCell="I123" sqref="I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-2500</v>
      </c>
      <c r="K1" s="116">
        <f t="shared" si="0"/>
        <v>779</v>
      </c>
      <c r="L1" s="3">
        <f t="shared" si="0"/>
        <v>751.22222222222217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250</v>
      </c>
      <c r="K4" s="107"/>
      <c r="L4" s="10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-500</v>
      </c>
      <c r="K5" s="107"/>
      <c r="L5" s="10">
        <f t="shared" si="1"/>
        <v>-5.5555555555555554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648</v>
      </c>
      <c r="J6" s="112">
        <v>-2000</v>
      </c>
      <c r="K6" s="107"/>
      <c r="L6" s="10">
        <f t="shared" si="1"/>
        <v>-22.222222222222221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112">
        <v>-500</v>
      </c>
      <c r="K7" s="107"/>
      <c r="L7" s="10">
        <f t="shared" si="1"/>
        <v>-5.5555555555555554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140</v>
      </c>
      <c r="K8" s="107"/>
      <c r="L8" s="10">
        <f t="shared" si="1"/>
        <v>1.5555555555555556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120</v>
      </c>
      <c r="K9" s="107"/>
      <c r="L9" s="10">
        <f t="shared" si="1"/>
        <v>1.3333333333333333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93</v>
      </c>
      <c r="L10" s="10">
        <f t="shared" si="1"/>
        <v>93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-600</v>
      </c>
      <c r="K11" s="107">
        <v>10</v>
      </c>
      <c r="L11" s="10">
        <f t="shared" si="1"/>
        <v>3.333333333333333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800</v>
      </c>
      <c r="K12" s="107"/>
      <c r="L12" s="10">
        <f t="shared" si="1"/>
        <v>8.8888888888888893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>
        <v>45</v>
      </c>
      <c r="L13" s="10">
        <f t="shared" si="1"/>
        <v>45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1796</v>
      </c>
      <c r="I14" s="2" t="s">
        <v>713</v>
      </c>
      <c r="J14" s="112"/>
      <c r="K14" s="107">
        <v>398</v>
      </c>
      <c r="L14" s="10">
        <f t="shared" si="1"/>
        <v>398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137</v>
      </c>
      <c r="J15" s="112"/>
      <c r="K15" s="107">
        <v>200</v>
      </c>
      <c r="L15" s="10">
        <f t="shared" si="1"/>
        <v>200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112">
        <v>-210</v>
      </c>
      <c r="K16" s="107">
        <v>18</v>
      </c>
      <c r="L16" s="10">
        <f t="shared" si="1"/>
        <v>15.666666666666666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2639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SUM('11-09'!$J$22:$J$124)</f>
        <v>7525</v>
      </c>
      <c r="K20" s="116">
        <f>SUM('11-09'!$K$22:$K$124)</f>
        <v>1085</v>
      </c>
      <c r="L20" s="3">
        <f>SUM('11-09'!$L$22:$L$124)</f>
        <v>1168.6111111111113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/>
      <c r="J22" s="112">
        <v>-110</v>
      </c>
      <c r="K22" s="107">
        <v>5</v>
      </c>
      <c r="L22" s="10">
        <f>'11-09'!$K22+('11-09'!$J22/90)</f>
        <v>3.7777777777777777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65</v>
      </c>
      <c r="F23" s="16">
        <f t="shared" si="3"/>
        <v>650</v>
      </c>
      <c r="G23" s="7"/>
      <c r="H23" s="7" t="s">
        <v>6</v>
      </c>
      <c r="I23" s="2"/>
      <c r="J23" s="112">
        <v>-30</v>
      </c>
      <c r="K23" s="107">
        <v>2</v>
      </c>
      <c r="L23" s="10">
        <f>'11-09'!$K23+('11-09'!$J23/90)</f>
        <v>1.6666666666666667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437</v>
      </c>
      <c r="J24" s="112">
        <v>-300</v>
      </c>
      <c r="K24" s="107"/>
      <c r="L24" s="10">
        <f>'11-09'!$K24+('11-09'!$J24/90)</f>
        <v>-3.3333333333333335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953</v>
      </c>
      <c r="J25" s="112"/>
      <c r="K25" s="107">
        <v>50</v>
      </c>
      <c r="L25" s="10">
        <f>'11-09'!$K25+('11-09'!$J25/90)</f>
        <v>50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143</v>
      </c>
      <c r="F26" s="16">
        <f t="shared" si="3"/>
        <v>14300</v>
      </c>
      <c r="G26" s="7"/>
      <c r="H26" s="7" t="s">
        <v>6</v>
      </c>
      <c r="I26" s="2"/>
      <c r="J26" s="112">
        <v>450</v>
      </c>
      <c r="K26" s="107"/>
      <c r="L26" s="10">
        <f>'11-09'!$K26+('11-09'!$J26/90)</f>
        <v>5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228</v>
      </c>
      <c r="S26" s="16">
        <f t="shared" si="5"/>
        <v>22800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39</v>
      </c>
      <c r="C27" s="14">
        <f t="shared" si="2"/>
        <v>3900</v>
      </c>
      <c r="D27" s="12" t="s">
        <v>11</v>
      </c>
      <c r="E27" s="12"/>
      <c r="F27" s="17">
        <f>SUM(F22:F26)</f>
        <v>15210</v>
      </c>
      <c r="G27" s="7"/>
      <c r="H27" s="7" t="s">
        <v>1796</v>
      </c>
      <c r="I27" s="2" t="s">
        <v>1520</v>
      </c>
      <c r="J27" s="112">
        <v>-270</v>
      </c>
      <c r="K27" s="107">
        <v>60</v>
      </c>
      <c r="L27" s="10">
        <f>'11-09'!$K27+('11-09'!$J27/90)</f>
        <v>57</v>
      </c>
      <c r="M27" s="3"/>
      <c r="N27" s="13">
        <v>100</v>
      </c>
      <c r="O27" s="1">
        <v>47</v>
      </c>
      <c r="P27" s="14">
        <f t="shared" si="4"/>
        <v>4700</v>
      </c>
      <c r="Q27" s="12" t="s">
        <v>11</v>
      </c>
      <c r="R27" s="12"/>
      <c r="S27" s="17">
        <f>SUM(S22:S26)</f>
        <v>23015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4720</v>
      </c>
      <c r="D28" s="1"/>
      <c r="E28" s="1"/>
      <c r="F28" s="1"/>
      <c r="G28" s="1"/>
      <c r="H28" s="7" t="s">
        <v>6</v>
      </c>
      <c r="I28" s="2"/>
      <c r="J28" s="112">
        <v>-15</v>
      </c>
      <c r="K28" s="107">
        <v>85</v>
      </c>
      <c r="L28" s="10">
        <f>'11-09'!$K28+('11-09'!$J28/90)</f>
        <v>84.833333333333329</v>
      </c>
      <c r="M28" s="3"/>
      <c r="N28" s="12" t="s">
        <v>11</v>
      </c>
      <c r="O28" s="12"/>
      <c r="P28" s="6">
        <f>SUM(P22:P27)</f>
        <v>5830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2575</v>
      </c>
      <c r="G29" s="1"/>
      <c r="H29" s="7" t="s">
        <v>6</v>
      </c>
      <c r="I29" s="2"/>
      <c r="J29" s="112">
        <v>450</v>
      </c>
      <c r="K29" s="107"/>
      <c r="L29" s="10">
        <f>'11-09'!$K29+('11-09'!$J29/90)</f>
        <v>5</v>
      </c>
      <c r="M29" s="3"/>
      <c r="N29" s="1"/>
      <c r="O29" s="1"/>
      <c r="P29" s="18"/>
      <c r="Q29" s="159" t="s">
        <v>21</v>
      </c>
      <c r="R29" s="160"/>
      <c r="S29" s="17">
        <f>SUM('11-09'!$J$22:$J$124)</f>
        <v>7525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59" t="s">
        <v>23</v>
      </c>
      <c r="B30" s="160"/>
      <c r="C30" s="6">
        <f t="array" aca="1" ref="C30" ca="1">INDIRECT("'"&amp;$A$19&amp;"'!K20")+K1</f>
        <v>4025</v>
      </c>
      <c r="D30" s="1"/>
      <c r="E30" s="1"/>
      <c r="F30" s="8"/>
      <c r="G30" s="1"/>
      <c r="H30" s="7" t="s">
        <v>6</v>
      </c>
      <c r="I30" s="2"/>
      <c r="J30" s="112">
        <v>70</v>
      </c>
      <c r="K30" s="107"/>
      <c r="L30" s="10">
        <f>'11-09'!$K30+('11-09'!$J30/90)</f>
        <v>0.77777777777777779</v>
      </c>
      <c r="M30" s="3"/>
      <c r="N30" s="159" t="s">
        <v>23</v>
      </c>
      <c r="O30" s="160"/>
      <c r="P30" s="6">
        <f>SUM('11-09'!$K$22:$K$124)</f>
        <v>1085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/>
      <c r="J31" s="112">
        <v>-720</v>
      </c>
      <c r="K31" s="107">
        <v>70</v>
      </c>
      <c r="L31" s="10">
        <f>'11-09'!$K31+('11-09'!$J31/90)</f>
        <v>62</v>
      </c>
      <c r="M31" s="3"/>
      <c r="N31" s="1"/>
      <c r="O31" s="1"/>
      <c r="P31" s="18"/>
      <c r="Q31" s="12" t="s">
        <v>25</v>
      </c>
      <c r="R31" s="12"/>
      <c r="S31" s="17">
        <f>S27-S29-F27</f>
        <v>280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112"/>
      <c r="K32" s="107">
        <v>300</v>
      </c>
      <c r="L32" s="10">
        <f>'11-09'!$K32+('11-09'!$J32/90)</f>
        <v>300</v>
      </c>
      <c r="M32" s="3"/>
      <c r="N32" s="12" t="s">
        <v>25</v>
      </c>
      <c r="O32" s="12"/>
      <c r="P32" s="6">
        <f>P28-P30-C28</f>
        <v>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27</v>
      </c>
      <c r="L33" s="10">
        <f>'11-09'!$K33+('11-09'!$J33/90)</f>
        <v>27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-27</v>
      </c>
      <c r="L34" s="10">
        <f>'11-09'!$K34+('11-09'!$J34/90)</f>
        <v>-27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10</v>
      </c>
      <c r="L35" s="10">
        <f>'11-09'!$K35+('11-09'!$J35/90)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-450</v>
      </c>
      <c r="K36" s="107">
        <v>110</v>
      </c>
      <c r="L36" s="10">
        <f>'11-09'!$K36+('11-09'!$J36/90)</f>
        <v>105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300</v>
      </c>
      <c r="K37" s="107"/>
      <c r="L37" s="10">
        <f>'11-09'!$K37+('11-09'!$J37/90)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-700</v>
      </c>
      <c r="K38" s="107">
        <v>10</v>
      </c>
      <c r="L38" s="10">
        <f>'11-09'!$K38+('11-09'!$J38/90)</f>
        <v>2.2222222222222223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200</v>
      </c>
      <c r="K39" s="107"/>
      <c r="L39" s="10">
        <f>'11-09'!$K39+('11-09'!$J39/90)</f>
        <v>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1791</v>
      </c>
      <c r="J40" s="112">
        <v>-450</v>
      </c>
      <c r="K40" s="107">
        <v>-910</v>
      </c>
      <c r="L40" s="10">
        <f>'11-09'!$K40+('11-09'!$J40/90)</f>
        <v>-915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20</v>
      </c>
      <c r="L41" s="10">
        <f>'11-09'!$K41+('11-09'!$J41/90)</f>
        <v>15.555555555555555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270</v>
      </c>
      <c r="K42" s="107"/>
      <c r="L42" s="10">
        <f>'11-09'!$K42+('11-09'!$J42/90)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75</v>
      </c>
      <c r="J43" s="112"/>
      <c r="K43" s="107">
        <v>350</v>
      </c>
      <c r="L43" s="10">
        <f>'11-09'!$K43+('11-09'!$J43/90)</f>
        <v>350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135</v>
      </c>
      <c r="K44" s="107"/>
      <c r="L44" s="10">
        <f>'11-09'!$K44+('11-09'!$J44/90)</f>
        <v>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43</v>
      </c>
      <c r="J45" s="112"/>
      <c r="K45" s="107">
        <v>-20</v>
      </c>
      <c r="L45" s="10">
        <f>'11-09'!$K45+('11-09'!$J45/90)</f>
        <v>-20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790</v>
      </c>
      <c r="K46" s="107"/>
      <c r="L46" s="10">
        <f>'11-09'!$K46+('11-09'!$J46/90)</f>
        <v>8.7777777777777786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2645</v>
      </c>
      <c r="J47" s="112"/>
      <c r="K47" s="107">
        <v>10</v>
      </c>
      <c r="L47" s="10">
        <f>'11-09'!$K47+('11-09'!$J47/90)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-400</v>
      </c>
      <c r="K48" s="107">
        <v>10</v>
      </c>
      <c r="L48" s="10">
        <f>'11-09'!$K48+('11-09'!$J48/90)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60</v>
      </c>
      <c r="L49" s="10">
        <f>'11-09'!$K49+('11-09'!$J49/90)</f>
        <v>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-100</v>
      </c>
      <c r="K50" s="107">
        <v>68</v>
      </c>
      <c r="L50" s="10">
        <f>'11-09'!$K50+('11-09'!$J50/90)</f>
        <v>66.888888888888886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700</v>
      </c>
      <c r="K51" s="107"/>
      <c r="L51" s="10">
        <f>'11-09'!$K51+('11-09'!$J51/90)</f>
        <v>7.7777777777777777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150</v>
      </c>
      <c r="K52" s="107"/>
      <c r="L52" s="10">
        <f>'11-09'!$K52+('11-09'!$J52/90)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10</v>
      </c>
      <c r="L53" s="10">
        <f>'11-09'!$K53+('11-09'!$J53/90)</f>
        <v>7.7777777777777777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>
        <v>10</v>
      </c>
      <c r="L54" s="10">
        <f>'11-09'!$K54+('11-09'!$J54/90)</f>
        <v>10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2646</v>
      </c>
      <c r="J55" s="112">
        <v>50</v>
      </c>
      <c r="K55" s="107"/>
      <c r="L55" s="10">
        <f>'11-09'!$K55+('11-09'!$J55/90)</f>
        <v>0.55555555555555558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43" t="s">
        <v>28</v>
      </c>
      <c r="I56" s="40" t="s">
        <v>1441</v>
      </c>
      <c r="J56" s="112">
        <v>-300</v>
      </c>
      <c r="K56" s="107"/>
      <c r="L56" s="10">
        <f>'11-09'!$K56+('11-09'!$J56/90)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1981</v>
      </c>
      <c r="J57" s="112">
        <v>-100</v>
      </c>
      <c r="K57" s="107">
        <v>10</v>
      </c>
      <c r="L57" s="10">
        <f>'11-09'!$K57+('11-09'!$J57/90)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878</v>
      </c>
      <c r="J58" s="112">
        <v>90</v>
      </c>
      <c r="K58" s="107">
        <v>10</v>
      </c>
      <c r="L58" s="10">
        <f>'11-09'!$K58+('11-09'!$J58/90)</f>
        <v>11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60</v>
      </c>
      <c r="K59" s="107"/>
      <c r="L59" s="10">
        <f>'11-09'!$K59+('11-09'!$J59/90)</f>
        <v>0.66666666666666663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-630</v>
      </c>
      <c r="K60" s="107">
        <v>40</v>
      </c>
      <c r="L60" s="10">
        <f>'11-09'!$K60+('11-09'!$J60/90)</f>
        <v>33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1955</v>
      </c>
      <c r="J61" s="112"/>
      <c r="K61" s="107">
        <v>-100</v>
      </c>
      <c r="L61" s="10">
        <f>'11-09'!$K61+('11-09'!$J61/90)</f>
        <v>-100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2310</v>
      </c>
      <c r="J62" s="112"/>
      <c r="K62" s="107">
        <v>-500</v>
      </c>
      <c r="L62" s="10">
        <f>'11-09'!$K62+('11-09'!$J62/90)</f>
        <v>-500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20</v>
      </c>
      <c r="L63" s="10">
        <f>'11-09'!$K63+('11-09'!$J63/90)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100</v>
      </c>
      <c r="K64" s="107"/>
      <c r="L64" s="10">
        <f>'11-09'!$K64+('11-09'!$J64/90)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'11-09'!$K65+('11-09'!$J65/90)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160</v>
      </c>
      <c r="K66" s="109"/>
      <c r="L66" s="37">
        <f>'11-09'!$K66+('11-09'!$J66/90)</f>
        <v>1.7777777777777777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-250</v>
      </c>
      <c r="K67" s="108">
        <v>10</v>
      </c>
      <c r="L67" s="37">
        <f>'11-09'!$K67+('11-09'!$J67/90)</f>
        <v>7.2222222222222223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370</v>
      </c>
      <c r="K68" s="109"/>
      <c r="L68" s="37">
        <f>'11-09'!$K68+('11-09'!$J68/90)</f>
        <v>4.1111111111111107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1341</v>
      </c>
      <c r="J69" s="113">
        <v>40</v>
      </c>
      <c r="K69" s="108">
        <v>70</v>
      </c>
      <c r="L69" s="37">
        <f>'11-09'!$K69+('11-09'!$J69/90)</f>
        <v>70.444444444444443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160</v>
      </c>
      <c r="K70" s="108"/>
      <c r="L70" s="37">
        <f>'11-09'!$K70+('11-09'!$J70/90)</f>
        <v>1.7777777777777777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2489</v>
      </c>
      <c r="J71" s="112"/>
      <c r="K71" s="107">
        <v>-340</v>
      </c>
      <c r="L71" s="10">
        <f>'11-09'!$K71+('11-09'!$J71/90)</f>
        <v>-340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150</v>
      </c>
      <c r="K72" s="107"/>
      <c r="L72" s="10">
        <f>'11-09'!$K72+('11-09'!$J72/90)</f>
        <v>1.6666666666666667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-500</v>
      </c>
      <c r="K73" s="107">
        <v>10</v>
      </c>
      <c r="L73" s="10">
        <f>'11-09'!$K73+('11-09'!$J73/90)</f>
        <v>4.4444444444444446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-100</v>
      </c>
      <c r="K74" s="107">
        <v>10</v>
      </c>
      <c r="L74" s="10">
        <f>'11-09'!$K74+('11-09'!$J74/90)</f>
        <v>8.8888888888888893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300</v>
      </c>
      <c r="K75" s="107"/>
      <c r="L75" s="10">
        <f>'11-09'!$K75+('11-09'!$J75/90)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'11-09'!$K76+('11-09'!$J76/90)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-500</v>
      </c>
      <c r="K77" s="107"/>
      <c r="L77" s="10">
        <f>'11-09'!$K77+('11-09'!$J77/90)</f>
        <v>-5.5555555555555554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-500</v>
      </c>
      <c r="K78" s="107">
        <v>20</v>
      </c>
      <c r="L78" s="10">
        <f>'11-09'!$K78+('11-09'!$J78/90)</f>
        <v>14.444444444444445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150</v>
      </c>
      <c r="K79" s="107"/>
      <c r="L79" s="10">
        <f>'11-09'!$K79+('11-09'!$J79/90)</f>
        <v>1.6666666666666667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</v>
      </c>
      <c r="K80" s="107"/>
      <c r="L80" s="10">
        <f>'11-09'!$K80+('11-09'!$J80/90)</f>
        <v>0.5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/>
      <c r="L81" s="10">
        <f>'11-09'!$K81+('11-09'!$J81/90)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-360</v>
      </c>
      <c r="K82" s="107">
        <v>170</v>
      </c>
      <c r="L82" s="10">
        <f>'11-09'!$K82+('11-09'!$J82/90)</f>
        <v>166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-300</v>
      </c>
      <c r="K83" s="107">
        <v>10</v>
      </c>
      <c r="L83" s="10">
        <f>'11-09'!$K83+('11-09'!$J83/90)</f>
        <v>6.6666666666666661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-450</v>
      </c>
      <c r="K84" s="107">
        <v>20</v>
      </c>
      <c r="L84" s="10">
        <f>'11-09'!$K84+('11-09'!$J84/90)</f>
        <v>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260</v>
      </c>
      <c r="J85" s="112"/>
      <c r="K85" s="107">
        <v>230</v>
      </c>
      <c r="L85" s="10">
        <f>'11-09'!$K85+('11-09'!$J85/90)</f>
        <v>230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320</v>
      </c>
      <c r="K86" s="107">
        <v>30</v>
      </c>
      <c r="L86" s="10">
        <f>'11-09'!$K86+('11-09'!$J86/90)</f>
        <v>33.555555555555557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20</v>
      </c>
      <c r="L87" s="10">
        <f>'11-09'!$K87+('11-09'!$J87/90)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112"/>
      <c r="K88" s="107">
        <v>-20</v>
      </c>
      <c r="L88" s="10">
        <f>'11-09'!$K88+('11-09'!$J88/90)</f>
        <v>-20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200</v>
      </c>
      <c r="K89" s="107"/>
      <c r="L89" s="10">
        <f>'11-09'!$K89+('11-09'!$J89/90)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700</v>
      </c>
      <c r="K90" s="107"/>
      <c r="L90" s="10">
        <f>'11-09'!$K90+('11-09'!$J90/90)</f>
        <v>7.7777777777777777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4500</v>
      </c>
      <c r="K91" s="107"/>
      <c r="L91" s="10">
        <f>'11-09'!$K91+('11-09'!$J91/90)</f>
        <v>50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45</v>
      </c>
      <c r="L92" s="10">
        <f>'11-09'!$K92+('11-09'!$J92/90)</f>
        <v>45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'11-09'!$K93+('11-09'!$J93/90)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112">
        <v>-300</v>
      </c>
      <c r="K94" s="107"/>
      <c r="L94" s="10">
        <f>'11-09'!$K94+('11-09'!$J94/90)</f>
        <v>-3.3333333333333335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40</v>
      </c>
      <c r="L95" s="10">
        <f>'11-09'!$K95+('11-09'!$J95/90)</f>
        <v>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70</v>
      </c>
      <c r="L96" s="10">
        <f>'11-09'!$K96+('11-09'!$J96/90)</f>
        <v>70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1980</v>
      </c>
      <c r="K97" s="107"/>
      <c r="L97" s="10">
        <f>'11-09'!$K97+('11-09'!$J97/90)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1796</v>
      </c>
      <c r="I98" s="40" t="s">
        <v>881</v>
      </c>
      <c r="J98" s="112">
        <v>350</v>
      </c>
      <c r="K98" s="107">
        <v>280</v>
      </c>
      <c r="L98" s="10">
        <f>'11-09'!$K98+('11-09'!$J98/90)</f>
        <v>283.88888888888891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300</v>
      </c>
      <c r="K99" s="107"/>
      <c r="L99" s="10">
        <f>'11-09'!$K99+('11-09'!$J99/90)</f>
        <v>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130</v>
      </c>
      <c r="K100" s="107"/>
      <c r="L100" s="10">
        <f>'11-09'!$K100+('11-09'!$J100/90)</f>
        <v>1.4444444444444444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70</v>
      </c>
      <c r="K101" s="107"/>
      <c r="L101" s="10">
        <f>'11-09'!$K101+('11-09'!$J101/90)</f>
        <v>0.77777777777777779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440</v>
      </c>
      <c r="K102" s="107"/>
      <c r="L102" s="10">
        <f>'11-09'!$K102+('11-09'!$J102/90)</f>
        <v>4.8888888888888893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40" t="s">
        <v>1482</v>
      </c>
      <c r="J103" s="112"/>
      <c r="K103" s="107">
        <v>300</v>
      </c>
      <c r="L103" s="10">
        <f>'11-09'!$K103+('11-09'!$J103/90)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400</v>
      </c>
      <c r="K104" s="107"/>
      <c r="L104" s="10">
        <f>'11-09'!$K104+('11-09'!$J104/90)</f>
        <v>4.4444444444444446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43" t="s">
        <v>28</v>
      </c>
      <c r="I105" s="40" t="s">
        <v>2647</v>
      </c>
      <c r="J105" s="112"/>
      <c r="K105" s="107">
        <v>-20</v>
      </c>
      <c r="L105" s="10">
        <f>'11-09'!$K105+('11-09'!$J105/90)</f>
        <v>-20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5</v>
      </c>
      <c r="L106" s="10">
        <f>'11-09'!$K106+('11-09'!$J106/90)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110</v>
      </c>
      <c r="L107" s="10">
        <f>'11-09'!$K107+('11-09'!$J107/90)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120</v>
      </c>
      <c r="K108" s="107"/>
      <c r="L108" s="10">
        <f>'11-09'!$K108+('11-09'!$J108/90)</f>
        <v>1.3333333333333333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1410</v>
      </c>
      <c r="K109" s="107">
        <v>240</v>
      </c>
      <c r="L109" s="10">
        <f>'11-09'!$K109+('11-09'!$J109/90)</f>
        <v>255.66666666666666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540</v>
      </c>
      <c r="K110" s="107">
        <v>50</v>
      </c>
      <c r="L110" s="10">
        <f>'11-09'!$K110+('11-09'!$J110/90)</f>
        <v>56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-270</v>
      </c>
      <c r="K111" s="107">
        <v>10</v>
      </c>
      <c r="L111" s="10">
        <f>'11-09'!$K111+('11-09'!$J111/90)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5</v>
      </c>
      <c r="L112" s="10">
        <f>'11-09'!$K112+('11-09'!$J112/90)</f>
        <v>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350</v>
      </c>
      <c r="K113" s="107"/>
      <c r="L113" s="10">
        <f>'11-09'!$K113+('11-09'!$J113/90)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28</v>
      </c>
      <c r="I114" s="2" t="s">
        <v>1347</v>
      </c>
      <c r="J114" s="112"/>
      <c r="K114" s="107">
        <v>-100</v>
      </c>
      <c r="L114" s="10">
        <f>'11-09'!$K114+('11-09'!$J114/90)</f>
        <v>-100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-200</v>
      </c>
      <c r="K115" s="107">
        <v>10</v>
      </c>
      <c r="L115" s="10">
        <f>'11-09'!$K115+('11-09'!$J115/90)</f>
        <v>7.7777777777777777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605</v>
      </c>
      <c r="J116" s="112"/>
      <c r="K116" s="107">
        <v>-10</v>
      </c>
      <c r="L116" s="10">
        <f>'11-09'!$K116+('11-09'!$J116/90)</f>
        <v>-10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-700</v>
      </c>
      <c r="K117" s="107">
        <v>10</v>
      </c>
      <c r="L117" s="10">
        <f>'11-09'!$K117+('11-09'!$J117/90)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95</v>
      </c>
      <c r="J118" s="112"/>
      <c r="K118" s="107">
        <v>130</v>
      </c>
      <c r="L118" s="10">
        <f>'11-09'!$K118+('11-09'!$J118/90)</f>
        <v>130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43" t="s">
        <v>40</v>
      </c>
      <c r="I119" s="40" t="s">
        <v>95</v>
      </c>
      <c r="J119" s="112"/>
      <c r="K119" s="107">
        <v>-130</v>
      </c>
      <c r="L119" s="10">
        <f>'11-09'!$K119+('11-09'!$J119/90)</f>
        <v>-130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43" t="s">
        <v>40</v>
      </c>
      <c r="I120" s="40" t="s">
        <v>57</v>
      </c>
      <c r="J120" s="112"/>
      <c r="K120" s="107">
        <v>20</v>
      </c>
      <c r="L120" s="10">
        <f>'11-09'!$K120+('11-09'!$J120/90)</f>
        <v>20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40" t="s">
        <v>43</v>
      </c>
      <c r="J121" s="112"/>
      <c r="K121" s="107">
        <v>-20</v>
      </c>
      <c r="L121" s="10">
        <f>'11-09'!$K121+('11-09'!$J121/90)</f>
        <v>-20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112"/>
      <c r="K122" s="107"/>
      <c r="L122" s="10">
        <f>'11-09'!$K122+('11-09'!$J122/90)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/>
      <c r="J123" s="112"/>
      <c r="K123" s="107"/>
      <c r="L123" s="10">
        <f>'11-09'!$K123+('11-09'!$J123/90)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'11-09'!$K124+('11-09'!$J124/90)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8D78DF-52FF-42CC-A658-E6057FB643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06077-3CD7-49D1-A646-73B16B7D2B9A}">
  <sheetPr codeName="Sheet143">
    <pageSetUpPr fitToPage="1"/>
  </sheetPr>
  <dimension ref="A1:Z140"/>
  <sheetViews>
    <sheetView rightToLeft="1" topLeftCell="A118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435</v>
      </c>
      <c r="K1" s="116">
        <f t="shared" si="0"/>
        <v>-1184</v>
      </c>
      <c r="L1" s="3">
        <f t="shared" si="0"/>
        <v>-1179.1666666666667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350</v>
      </c>
      <c r="K3" s="107"/>
      <c r="L3" s="10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75</v>
      </c>
      <c r="J4" s="112"/>
      <c r="K4" s="107">
        <v>180</v>
      </c>
      <c r="L4" s="10">
        <f t="shared" si="1"/>
        <v>180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11</v>
      </c>
      <c r="L6" s="10">
        <f t="shared" si="1"/>
        <v>11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229</v>
      </c>
      <c r="J7" s="112"/>
      <c r="K7" s="107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400</v>
      </c>
      <c r="L9" s="10">
        <f t="shared" si="1"/>
        <v>400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2648</v>
      </c>
      <c r="J10" s="112"/>
      <c r="K10" s="107">
        <v>-1800</v>
      </c>
      <c r="L10" s="10">
        <f t="shared" si="1"/>
        <v>-1800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328</v>
      </c>
      <c r="J11" s="112">
        <v>-360</v>
      </c>
      <c r="K11" s="107">
        <v>50</v>
      </c>
      <c r="L11" s="10">
        <f t="shared" si="1"/>
        <v>46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345</v>
      </c>
      <c r="K12" s="107"/>
      <c r="L12" s="10">
        <f t="shared" si="1"/>
        <v>3.8333333333333335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2651</v>
      </c>
      <c r="J13" s="112"/>
      <c r="K13" s="107">
        <v>-20</v>
      </c>
      <c r="L13" s="10">
        <f t="shared" si="1"/>
        <v>-20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SUM('12-09'!$J$22:$J$140)</f>
        <v>-18005</v>
      </c>
      <c r="K20" s="116">
        <f>SUM('12-09'!$K$22:$K$140)</f>
        <v>-4291</v>
      </c>
      <c r="L20" s="3">
        <f>SUM('12-09'!$L$22:$L$140)</f>
        <v>-4491.0555555555547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112">
        <v>-270</v>
      </c>
      <c r="K22" s="107">
        <v>10</v>
      </c>
      <c r="L22" s="10">
        <f>'12-09'!$K22+('12-09'!$J22/90)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 t="s">
        <v>2332</v>
      </c>
      <c r="J23" s="112"/>
      <c r="K23" s="107">
        <v>240</v>
      </c>
      <c r="L23" s="10">
        <f>'12-09'!$K23+('12-09'!$J23/90)</f>
        <v>240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112"/>
      <c r="K24" s="107">
        <v>-240</v>
      </c>
      <c r="L24" s="10">
        <f>'12-09'!$K24+('12-09'!$J24/90)</f>
        <v>-240</v>
      </c>
      <c r="M24" s="3"/>
      <c r="N24" s="13">
        <v>10</v>
      </c>
      <c r="O24" s="1">
        <v>30</v>
      </c>
      <c r="P24" s="14">
        <f t="shared" si="4"/>
        <v>300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95</v>
      </c>
      <c r="J25" s="112"/>
      <c r="K25" s="107">
        <v>23</v>
      </c>
      <c r="L25" s="10">
        <f>'12-09'!$K25+('12-09'!$J25/90)</f>
        <v>23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228</v>
      </c>
      <c r="F26" s="16">
        <f t="shared" si="3"/>
        <v>22800</v>
      </c>
      <c r="G26" s="7"/>
      <c r="H26" s="7" t="s">
        <v>40</v>
      </c>
      <c r="I26" s="2" t="s">
        <v>95</v>
      </c>
      <c r="J26" s="112"/>
      <c r="K26" s="107">
        <v>-23</v>
      </c>
      <c r="L26" s="10">
        <f>'12-09'!$K26+('12-09'!$J26/90)</f>
        <v>-23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48</v>
      </c>
      <c r="S26" s="16">
        <f t="shared" si="5"/>
        <v>4800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23170</v>
      </c>
      <c r="G27" s="7"/>
      <c r="H27" s="7" t="s">
        <v>6</v>
      </c>
      <c r="I27" s="2" t="s">
        <v>637</v>
      </c>
      <c r="J27" s="112"/>
      <c r="K27" s="107">
        <v>2000</v>
      </c>
      <c r="L27" s="10">
        <f>'12-09'!$K27+('12-09'!$J27/90)</f>
        <v>2000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5165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4621</v>
      </c>
      <c r="D28" s="1"/>
      <c r="E28" s="1"/>
      <c r="F28" s="1"/>
      <c r="G28" s="1"/>
      <c r="H28" s="7" t="s">
        <v>6</v>
      </c>
      <c r="I28" s="2"/>
      <c r="J28" s="112">
        <v>200</v>
      </c>
      <c r="K28" s="107"/>
      <c r="L28" s="10">
        <f>'12-09'!$K28+('12-09'!$J28/90)</f>
        <v>2.2222222222222223</v>
      </c>
      <c r="M28" s="3"/>
      <c r="N28" s="12" t="s">
        <v>11</v>
      </c>
      <c r="O28" s="12"/>
      <c r="P28" s="6">
        <f>SUM(P22:P27)</f>
        <v>1930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7960</v>
      </c>
      <c r="G29" s="1"/>
      <c r="H29" s="7" t="s">
        <v>40</v>
      </c>
      <c r="I29" s="2" t="s">
        <v>239</v>
      </c>
      <c r="J29" s="112">
        <v>-20000</v>
      </c>
      <c r="K29" s="107"/>
      <c r="L29" s="10">
        <f>'12-09'!$K29+('12-09'!$J29/90)</f>
        <v>-222.22222222222223</v>
      </c>
      <c r="M29" s="3"/>
      <c r="N29" s="1"/>
      <c r="O29" s="1"/>
      <c r="P29" s="18"/>
      <c r="Q29" s="159" t="s">
        <v>21</v>
      </c>
      <c r="R29" s="160"/>
      <c r="S29" s="17">
        <f>SUM('12-09'!$J$22:$J$140)</f>
        <v>-18005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-99</v>
      </c>
      <c r="D30" s="1"/>
      <c r="E30" s="1"/>
      <c r="F30" s="8"/>
      <c r="G30" s="1"/>
      <c r="H30" s="7" t="s">
        <v>6</v>
      </c>
      <c r="I30" s="2"/>
      <c r="J30" s="112">
        <v>-360</v>
      </c>
      <c r="K30" s="107">
        <v>20</v>
      </c>
      <c r="L30" s="10">
        <f>'12-09'!$K30+('12-09'!$J30/90)</f>
        <v>16</v>
      </c>
      <c r="M30" s="3"/>
      <c r="N30" s="159" t="s">
        <v>23</v>
      </c>
      <c r="O30" s="160"/>
      <c r="P30" s="6">
        <f>SUM('12-09'!$K$22:$K$140)</f>
        <v>-4291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190</v>
      </c>
      <c r="L31" s="10">
        <f>'12-09'!$K31+('12-09'!$J31/90)</f>
        <v>190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750</v>
      </c>
      <c r="J32" s="112">
        <v>7200</v>
      </c>
      <c r="K32" s="107">
        <v>20</v>
      </c>
      <c r="L32" s="10">
        <f>'12-09'!$K32+('12-09'!$J32/90)</f>
        <v>100</v>
      </c>
      <c r="M32" s="3"/>
      <c r="N32" s="12" t="s">
        <v>25</v>
      </c>
      <c r="O32" s="12"/>
      <c r="P32" s="6">
        <f>P28-P30-C28</f>
        <v>1600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-720</v>
      </c>
      <c r="K33" s="107">
        <v>10</v>
      </c>
      <c r="L33" s="10">
        <f>'12-09'!$K33+('12-09'!$J33/90)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2650</v>
      </c>
      <c r="J34" s="112">
        <v>-270</v>
      </c>
      <c r="K34" s="107">
        <v>-3070</v>
      </c>
      <c r="L34" s="10">
        <f>'12-09'!$K34+('12-09'!$J34/90)</f>
        <v>-3073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350</v>
      </c>
      <c r="K35" s="107"/>
      <c r="L35" s="10">
        <f>'12-09'!$K35+('12-09'!$J35/90)</f>
        <v>3.8888888888888888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1441</v>
      </c>
      <c r="J36" s="112">
        <v>-2000</v>
      </c>
      <c r="K36" s="107"/>
      <c r="L36" s="10">
        <f>'12-09'!$K36+('12-09'!$J36/90)</f>
        <v>-22.222222222222221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225</v>
      </c>
      <c r="K37" s="107"/>
      <c r="L37" s="10">
        <f>'12-09'!$K37+('12-09'!$J37/90)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4</v>
      </c>
      <c r="L38" s="10">
        <f>'12-09'!$K38+('12-09'!$J38/90)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648</v>
      </c>
      <c r="J39" s="112">
        <v>-2000</v>
      </c>
      <c r="K39" s="107"/>
      <c r="L39" s="10">
        <f>'12-09'!$K39+('12-09'!$J39/90)</f>
        <v>-22.222222222222221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</v>
      </c>
      <c r="J40" s="112">
        <v>-2000</v>
      </c>
      <c r="K40" s="107"/>
      <c r="L40" s="10">
        <f>'12-09'!$K40+('12-09'!$J40/90)</f>
        <v>-22.222222222222221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-300</v>
      </c>
      <c r="K41" s="107">
        <v>100</v>
      </c>
      <c r="L41" s="10">
        <f>'12-09'!$K41+('12-09'!$J41/90)</f>
        <v>96.666666666666671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2259</v>
      </c>
      <c r="J42" s="112"/>
      <c r="K42" s="107">
        <v>-1000</v>
      </c>
      <c r="L42" s="10">
        <f>'12-09'!$K42+('12-09'!$J42/90)</f>
        <v>-1000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-400</v>
      </c>
      <c r="K43" s="107">
        <v>10</v>
      </c>
      <c r="L43" s="10">
        <f>'12-09'!$K43+('12-09'!$J43/90)</f>
        <v>5.5555555555555554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457</v>
      </c>
      <c r="J44" s="112"/>
      <c r="K44" s="107">
        <v>164</v>
      </c>
      <c r="L44" s="10">
        <f>'12-09'!$K44+('12-09'!$J44/90)</f>
        <v>164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12"/>
      <c r="K45" s="107">
        <v>-164</v>
      </c>
      <c r="L45" s="10">
        <f>'12-09'!$K45+('12-09'!$J45/90)</f>
        <v>-164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50</v>
      </c>
      <c r="K46" s="107"/>
      <c r="L46" s="10">
        <f>'12-09'!$K46+('12-09'!$J46/90)</f>
        <v>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35</v>
      </c>
      <c r="J47" s="112">
        <v>-300</v>
      </c>
      <c r="K47" s="107"/>
      <c r="L47" s="10">
        <f>'12-09'!$K47+('12-09'!$J47/90)</f>
        <v>-3.3333333333333335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250</v>
      </c>
      <c r="K48" s="107"/>
      <c r="L48" s="10">
        <f>'12-09'!$K48+('12-09'!$J48/90)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-100</v>
      </c>
      <c r="K49" s="107">
        <v>10</v>
      </c>
      <c r="L49" s="10">
        <f>'12-09'!$K49+('12-09'!$J49/90)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100</v>
      </c>
      <c r="K50" s="107"/>
      <c r="L50" s="10">
        <f>'12-09'!$K50+('12-09'!$J50/90)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170</v>
      </c>
      <c r="K51" s="107">
        <v>100</v>
      </c>
      <c r="L51" s="10">
        <f>'12-09'!$K51+('12-09'!$J51/90)</f>
        <v>101.88888888888889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</v>
      </c>
      <c r="K52" s="107">
        <v>15</v>
      </c>
      <c r="L52" s="10">
        <f>'12-09'!$K52+('12-09'!$J52/90)</f>
        <v>14.666666666666666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-270</v>
      </c>
      <c r="K53" s="107">
        <v>30</v>
      </c>
      <c r="L53" s="10">
        <f>'12-09'!$K53+('12-09'!$J53/90)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-400</v>
      </c>
      <c r="K54" s="107">
        <v>5</v>
      </c>
      <c r="L54" s="10">
        <f>'12-09'!$K54+('12-09'!$J54/90)</f>
        <v>0.55555555555555536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112"/>
      <c r="K55" s="107">
        <v>-500</v>
      </c>
      <c r="L55" s="10">
        <f>'12-09'!$K55+('12-09'!$J55/90)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100</v>
      </c>
      <c r="K56" s="107"/>
      <c r="L56" s="10">
        <f>'12-09'!$K56+('12-09'!$J56/90)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-300</v>
      </c>
      <c r="K57" s="107">
        <v>20</v>
      </c>
      <c r="L57" s="10">
        <f>'12-09'!$K57+('12-09'!$J57/90)</f>
        <v>16.666666666666668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705</v>
      </c>
      <c r="J58" s="112"/>
      <c r="K58" s="107">
        <v>25</v>
      </c>
      <c r="L58" s="10">
        <f>'12-09'!$K58+('12-09'!$J58/90)</f>
        <v>25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-100</v>
      </c>
      <c r="K59" s="107">
        <v>10</v>
      </c>
      <c r="L59" s="10">
        <f>'12-09'!$K59+('12-09'!$J59/90)</f>
        <v>8.8888888888888893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10</v>
      </c>
      <c r="L60" s="10">
        <f>'12-09'!$K60+('12-09'!$J60/90)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100</v>
      </c>
      <c r="L61" s="10">
        <f>'12-09'!$K61+('12-09'!$J61/90)</f>
        <v>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-200</v>
      </c>
      <c r="K62" s="107">
        <v>10</v>
      </c>
      <c r="L62" s="10">
        <f>'12-09'!$K62+('12-09'!$J62/90)</f>
        <v>7.7777777777777777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5</v>
      </c>
      <c r="L63" s="10">
        <f>'12-09'!$K63+('12-09'!$J63/90)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180</v>
      </c>
      <c r="K64" s="107"/>
      <c r="L64" s="10">
        <f>'12-09'!$K64+('12-09'!$J64/90)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635</v>
      </c>
      <c r="K65" s="108"/>
      <c r="L65" s="37">
        <f>'12-09'!$K65+('12-09'!$J65/90)</f>
        <v>7.0555555555555554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15</v>
      </c>
      <c r="L66" s="37">
        <f>'12-09'!$K66+('12-09'!$J66/90)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90</v>
      </c>
      <c r="K67" s="108"/>
      <c r="L67" s="37">
        <f>'12-09'!$K67+('12-09'!$J67/90)</f>
        <v>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-720</v>
      </c>
      <c r="K68" s="109">
        <v>50</v>
      </c>
      <c r="L68" s="37">
        <f>'12-09'!$K68+('12-09'!$J68/90)</f>
        <v>42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2447</v>
      </c>
      <c r="J69" s="113"/>
      <c r="K69" s="108">
        <v>-1500</v>
      </c>
      <c r="L69" s="37">
        <f>'12-09'!$K69+('12-09'!$J69/90)</f>
        <v>-1500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-180</v>
      </c>
      <c r="K70" s="108">
        <v>20</v>
      </c>
      <c r="L70" s="37">
        <f>'12-09'!$K70+('12-09'!$J70/90)</f>
        <v>18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</v>
      </c>
      <c r="K71" s="107"/>
      <c r="L71" s="10">
        <f>'12-09'!$K71+('12-09'!$J71/90)</f>
        <v>0.33333333333333331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112"/>
      <c r="K72" s="107">
        <v>200</v>
      </c>
      <c r="L72" s="10">
        <f>'12-09'!$K72+('12-09'!$J72/90)</f>
        <v>200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2652</v>
      </c>
      <c r="J73" s="112"/>
      <c r="K73" s="107">
        <v>20</v>
      </c>
      <c r="L73" s="10">
        <f>'12-09'!$K73+('12-09'!$J73/90)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-300</v>
      </c>
      <c r="K74" s="107">
        <v>40</v>
      </c>
      <c r="L74" s="10">
        <f>'12-09'!$K74+('12-09'!$J74/90)</f>
        <v>36.666666666666664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</v>
      </c>
      <c r="K75" s="107"/>
      <c r="L75" s="10">
        <f>'12-09'!$K75+('12-09'!$J75/90)</f>
        <v>0.33333333333333331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1522</v>
      </c>
      <c r="J76" s="112"/>
      <c r="K76" s="107">
        <v>-500</v>
      </c>
      <c r="L76" s="10">
        <f>'12-09'!$K76+('12-09'!$J76/90)</f>
        <v>-500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200</v>
      </c>
      <c r="K77" s="107"/>
      <c r="L77" s="10">
        <f>'12-09'!$K77+('12-09'!$J77/90)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400</v>
      </c>
      <c r="K78" s="107"/>
      <c r="L78" s="10">
        <f>'12-09'!$K78+('12-09'!$J78/90)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-220</v>
      </c>
      <c r="K79" s="107">
        <v>5</v>
      </c>
      <c r="L79" s="10">
        <f>'12-09'!$K79+('12-09'!$J79/90)</f>
        <v>2.5555555555555554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20</v>
      </c>
      <c r="L80" s="10">
        <f>'12-09'!$K80+('12-09'!$J80/90)</f>
        <v>20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-720</v>
      </c>
      <c r="K81" s="107">
        <v>10</v>
      </c>
      <c r="L81" s="10">
        <f>'12-09'!$K81+('12-09'!$J81/90)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-270</v>
      </c>
      <c r="K82" s="107">
        <v>30</v>
      </c>
      <c r="L82" s="10">
        <f>'12-09'!$K82+('12-09'!$J82/90)</f>
        <v>27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849</v>
      </c>
      <c r="J83" s="112">
        <v>10000</v>
      </c>
      <c r="K83" s="107"/>
      <c r="L83" s="10">
        <f>'12-09'!$K83+('12-09'!$J83/90)</f>
        <v>111.11111111111111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-540</v>
      </c>
      <c r="K84" s="107">
        <v>10</v>
      </c>
      <c r="L84" s="10">
        <f>'12-09'!$K84+('12-09'!$J84/90)</f>
        <v>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2209</v>
      </c>
      <c r="J85" s="112"/>
      <c r="K85" s="107">
        <v>400</v>
      </c>
      <c r="L85" s="10">
        <f>'12-09'!$K85+('12-09'!$J85/90)</f>
        <v>400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363</v>
      </c>
      <c r="J86" s="112"/>
      <c r="K86" s="107">
        <v>200</v>
      </c>
      <c r="L86" s="10">
        <f>'12-09'!$K86+('12-09'!$J86/90)</f>
        <v>200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270</v>
      </c>
      <c r="K87" s="107"/>
      <c r="L87" s="10">
        <f>'12-09'!$K87+('12-09'!$J87/90)</f>
        <v>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'12-09'!$K88+('12-09'!$J88/90)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100</v>
      </c>
      <c r="K89" s="107"/>
      <c r="L89" s="10">
        <f>'12-09'!$K89+('12-09'!$J89/90)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-270</v>
      </c>
      <c r="K90" s="107">
        <v>5</v>
      </c>
      <c r="L90" s="10">
        <f>'12-09'!$K90+('12-09'!$J90/90)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90</v>
      </c>
      <c r="J91" s="112">
        <v>-270</v>
      </c>
      <c r="K91" s="107">
        <v>120</v>
      </c>
      <c r="L91" s="10">
        <f>'12-09'!$K91+('12-09'!$J91/90)</f>
        <v>117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60</v>
      </c>
      <c r="K92" s="107"/>
      <c r="L92" s="10">
        <f>'12-09'!$K92+('12-09'!$J92/90)</f>
        <v>0.66666666666666663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-200</v>
      </c>
      <c r="K93" s="107">
        <v>80</v>
      </c>
      <c r="L93" s="10">
        <f>'12-09'!$K93+('12-09'!$J93/90)</f>
        <v>77.777777777777771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700</v>
      </c>
      <c r="L94" s="10">
        <f>'12-09'!$K94+('12-09'!$J94/90)</f>
        <v>700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-120</v>
      </c>
      <c r="L95" s="10">
        <f>'12-09'!$K95+('12-09'!$J95/90)</f>
        <v>-123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-270</v>
      </c>
      <c r="K96" s="107">
        <v>45</v>
      </c>
      <c r="L96" s="10">
        <f>'12-09'!$K96+('12-09'!$J96/90)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20</v>
      </c>
      <c r="K97" s="107"/>
      <c r="L97" s="10">
        <f>'12-09'!$K97+('12-09'!$J97/90)</f>
        <v>0.22222222222222221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400</v>
      </c>
      <c r="K98" s="107"/>
      <c r="L98" s="10">
        <f>'12-09'!$K98+('12-09'!$J98/90)</f>
        <v>4.4444444444444446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-500</v>
      </c>
      <c r="K99" s="107">
        <v>10</v>
      </c>
      <c r="L99" s="10">
        <f>'12-09'!$K99+('12-09'!$J99/90)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1080</v>
      </c>
      <c r="K100" s="107"/>
      <c r="L100" s="10">
        <f>'12-09'!$K100+('12-09'!$J100/90)</f>
        <v>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2653</v>
      </c>
      <c r="J101" s="112">
        <v>-720</v>
      </c>
      <c r="K101" s="107">
        <v>70</v>
      </c>
      <c r="L101" s="10">
        <f>'12-09'!$K101+('12-09'!$J101/90)</f>
        <v>62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30</v>
      </c>
      <c r="K102" s="107"/>
      <c r="L102" s="10">
        <f>'12-09'!$K102+('12-09'!$J102/90)</f>
        <v>0.33333333333333331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2669</v>
      </c>
      <c r="J103" s="112"/>
      <c r="K103" s="107">
        <v>-50</v>
      </c>
      <c r="L103" s="10">
        <f>'12-09'!$K103+('12-09'!$J103/90)</f>
        <v>-50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-400</v>
      </c>
      <c r="K104" s="107">
        <v>10</v>
      </c>
      <c r="L104" s="10">
        <f>'12-09'!$K104+('12-09'!$J104/90)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-630</v>
      </c>
      <c r="K105" s="107">
        <v>20</v>
      </c>
      <c r="L105" s="10">
        <f>'12-09'!$K105+('12-09'!$J105/90)</f>
        <v>13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900</v>
      </c>
      <c r="K106" s="107"/>
      <c r="L106" s="10">
        <f>'12-09'!$K106+('12-09'!$J106/90)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250</v>
      </c>
      <c r="K107" s="107"/>
      <c r="L107" s="10">
        <f>'12-09'!$K107+('12-09'!$J107/90)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150</v>
      </c>
      <c r="K108" s="107"/>
      <c r="L108" s="10">
        <f>'12-09'!$K108+('12-09'!$J108/90)</f>
        <v>1.6666666666666667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10</v>
      </c>
      <c r="L109" s="10">
        <f>'12-09'!$K109+('12-09'!$J109/90)</f>
        <v>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550</v>
      </c>
      <c r="K110" s="107"/>
      <c r="L110" s="10">
        <f>'12-09'!$K110+('12-09'!$J110/90)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20</v>
      </c>
      <c r="L111" s="10">
        <f>'12-09'!$K111+('12-09'!$J111/90)</f>
        <v>15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130</v>
      </c>
      <c r="K112" s="107"/>
      <c r="L112" s="10">
        <f>'12-09'!$K112+('12-09'!$J112/90)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225</v>
      </c>
      <c r="K113" s="107">
        <v>5</v>
      </c>
      <c r="L113" s="10">
        <f>'12-09'!$K113+('12-09'!$J113/90)</f>
        <v>7.5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-500</v>
      </c>
      <c r="K114" s="107">
        <v>20</v>
      </c>
      <c r="L114" s="10">
        <f>'12-09'!$K114+('12-09'!$J114/90)</f>
        <v>14.444444444444445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40</v>
      </c>
      <c r="L115" s="10">
        <f>'12-09'!$K115+('12-09'!$J115/90)</f>
        <v>40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-180</v>
      </c>
      <c r="K116" s="107">
        <v>5</v>
      </c>
      <c r="L116" s="10">
        <f>'12-09'!$K116+('12-09'!$J116/90)</f>
        <v>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'12-09'!$K117+('12-09'!$J117/90)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-720</v>
      </c>
      <c r="K118" s="107">
        <v>230</v>
      </c>
      <c r="L118" s="10">
        <f>'12-09'!$K118+('12-09'!$J118/90)</f>
        <v>222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109</v>
      </c>
      <c r="L119" s="10">
        <f>'12-09'!$K119+('12-09'!$J119/90)</f>
        <v>109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-450</v>
      </c>
      <c r="K120" s="107">
        <v>20</v>
      </c>
      <c r="L120" s="10">
        <f>'12-09'!$K120+('12-09'!$J120/90)</f>
        <v>15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250</v>
      </c>
      <c r="K121" s="107"/>
      <c r="L121" s="10">
        <f>'12-09'!$K121+('12-09'!$J121/90)</f>
        <v>2.7777777777777777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540</v>
      </c>
      <c r="K122" s="107"/>
      <c r="L122" s="10">
        <f>'12-09'!$K122+('12-09'!$J122/90)</f>
        <v>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-270</v>
      </c>
      <c r="K123" s="107">
        <v>20</v>
      </c>
      <c r="L123" s="10">
        <f>'12-09'!$K123+('12-09'!$J123/90)</f>
        <v>17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50</v>
      </c>
      <c r="L124" s="10">
        <f>'12-09'!$K124+('12-09'!$J124/90)</f>
        <v>50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112"/>
      <c r="K125" s="107">
        <v>-100</v>
      </c>
      <c r="L125" s="10">
        <f>'12-09'!$K125+('12-09'!$J125/90)</f>
        <v>-100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270</v>
      </c>
      <c r="K126" s="107">
        <v>50</v>
      </c>
      <c r="L126" s="10">
        <f>'12-09'!$K126+('12-09'!$J126/90)</f>
        <v>53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2414</v>
      </c>
      <c r="J127" s="112"/>
      <c r="K127" s="107">
        <v>300</v>
      </c>
      <c r="L127" s="10">
        <f>'12-09'!$K127+('12-09'!$J127/90)</f>
        <v>300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40</v>
      </c>
      <c r="L128" s="10">
        <f>'12-09'!$K128+('12-09'!$J128/90)</f>
        <v>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2654</v>
      </c>
      <c r="J129" s="112"/>
      <c r="K129" s="107">
        <v>-1000</v>
      </c>
      <c r="L129" s="10">
        <f>'12-09'!$K129+('12-09'!$J129/90)</f>
        <v>-1000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1666</v>
      </c>
      <c r="J130" s="112"/>
      <c r="K130" s="107">
        <v>-10</v>
      </c>
      <c r="L130" s="10">
        <f>'12-09'!$K130+('12-09'!$J130/90)</f>
        <v>-10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112">
        <v>-5270</v>
      </c>
      <c r="K131" s="107">
        <v>-544</v>
      </c>
      <c r="L131" s="10">
        <f>'12-09'!$K131+('12-09'!$J131/90)</f>
        <v>-602.55555555555554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112"/>
      <c r="K132" s="107">
        <v>-1600</v>
      </c>
      <c r="L132" s="10">
        <f>'12-09'!$K132+('12-09'!$J132/90)</f>
        <v>-1600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'12-09'!$K133+('12-09'!$J133/90)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'12-09'!$K134+('12-09'!$J134/90)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'12-09'!$K135+('12-09'!$J135/90)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'12-09'!$K136+('12-09'!$J136/90)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'12-09'!$K137+('12-09'!$J137/90)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'12-09'!$K138+('12-09'!$J138/90)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'12-09'!$K139+('12-09'!$J139/90)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'12-09'!$K140+('12-09'!$J140/90)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34107639-D21D-4296-84EA-536A3F1ECA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0479F-1A29-4235-8CFC-949A2B475764}">
  <sheetPr codeName="Sheet144">
    <pageSetUpPr fitToPage="1"/>
  </sheetPr>
  <dimension ref="A1:Z165"/>
  <sheetViews>
    <sheetView rightToLeft="1" topLeftCell="A153" workbookViewId="0">
      <selection activeCell="J164" sqref="J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20</v>
      </c>
      <c r="K1" s="116">
        <f t="shared" si="0"/>
        <v>-70</v>
      </c>
      <c r="L1" s="3">
        <f t="shared" si="0"/>
        <v>-69.777777777777771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1098</v>
      </c>
      <c r="J3" s="112">
        <v>-100</v>
      </c>
      <c r="K3" s="107">
        <v>-10</v>
      </c>
      <c r="L3" s="10">
        <f t="shared" ref="L3:L18" si="1">K3+(J3/90)</f>
        <v>-11.111111111111111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1268</v>
      </c>
      <c r="J4" s="112"/>
      <c r="K4" s="107">
        <v>-60</v>
      </c>
      <c r="L4" s="10">
        <f t="shared" si="1"/>
        <v>-60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99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112">
        <v>-50</v>
      </c>
      <c r="K6" s="107">
        <v>5</v>
      </c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99</v>
      </c>
      <c r="J7" s="112">
        <v>-300</v>
      </c>
      <c r="K7" s="107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2187</v>
      </c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660</v>
      </c>
      <c r="K10" s="107"/>
      <c r="L10" s="10">
        <f t="shared" si="1"/>
        <v>7.333333333333333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10</v>
      </c>
      <c r="K11" s="107">
        <v>-10</v>
      </c>
      <c r="L11" s="10">
        <f t="shared" si="1"/>
        <v>-9.8888888888888893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SUM('14-09'!$J$22:$J$165)</f>
        <v>3105</v>
      </c>
      <c r="K20" s="116">
        <f>SUM('14-09'!$K$22:$K$165)</f>
        <v>2710</v>
      </c>
      <c r="L20" s="3">
        <f>SUM('14-09'!$L$22:$L$165)</f>
        <v>2744.5000000000009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112">
        <v>-450</v>
      </c>
      <c r="K22" s="107">
        <v>80</v>
      </c>
      <c r="L22" s="10">
        <f>'14-09'!$K22+('14-09'!$J22/90)</f>
        <v>75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112">
        <v>500</v>
      </c>
      <c r="K23" s="107">
        <v>20</v>
      </c>
      <c r="L23" s="10">
        <f>'14-09'!$K23+('14-09'!$J23/90)</f>
        <v>25.555555555555557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2"/>
      <c r="J24" s="112">
        <v>650</v>
      </c>
      <c r="K24" s="107"/>
      <c r="L24" s="10">
        <f>'14-09'!$K24+('14-09'!$J24/90)</f>
        <v>7.2222222222222223</v>
      </c>
      <c r="M24" s="3"/>
      <c r="N24" s="13">
        <v>10</v>
      </c>
      <c r="O24" s="1">
        <v>30</v>
      </c>
      <c r="P24" s="14">
        <f t="shared" si="4"/>
        <v>300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139" t="s">
        <v>6</v>
      </c>
      <c r="I25" s="130" t="s">
        <v>95</v>
      </c>
      <c r="J25" s="131"/>
      <c r="K25" s="132">
        <v>187</v>
      </c>
      <c r="L25" s="140">
        <f>'14-09'!$K25+('14-09'!$J25/90)</f>
        <v>187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49</v>
      </c>
      <c r="F26" s="16">
        <f t="shared" si="3"/>
        <v>4900</v>
      </c>
      <c r="G26" s="7"/>
      <c r="H26" s="139" t="s">
        <v>40</v>
      </c>
      <c r="I26" s="130" t="s">
        <v>95</v>
      </c>
      <c r="J26" s="131"/>
      <c r="K26" s="132">
        <v>-187</v>
      </c>
      <c r="L26" s="140">
        <f>'14-09'!$K26+('14-09'!$J26/90)</f>
        <v>-187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5185</v>
      </c>
      <c r="G27" s="7"/>
      <c r="H27" s="7" t="s">
        <v>6</v>
      </c>
      <c r="I27" s="2"/>
      <c r="J27" s="112">
        <v>-600</v>
      </c>
      <c r="K27" s="107">
        <v>10</v>
      </c>
      <c r="L27" s="10">
        <f>'14-09'!$K27+('14-09'!$J27/90)</f>
        <v>3.333333333333333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8665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260</v>
      </c>
      <c r="D28" s="1"/>
      <c r="E28" s="1"/>
      <c r="F28" s="1"/>
      <c r="G28" s="1"/>
      <c r="H28" s="7" t="s">
        <v>6</v>
      </c>
      <c r="I28" s="2"/>
      <c r="J28" s="112"/>
      <c r="K28" s="107">
        <v>13</v>
      </c>
      <c r="L28" s="10">
        <f>'14-09'!$K28+('14-09'!$J28/90)</f>
        <v>13</v>
      </c>
      <c r="M28" s="3"/>
      <c r="N28" s="12" t="s">
        <v>11</v>
      </c>
      <c r="O28" s="12"/>
      <c r="P28" s="6">
        <f>SUM(P22:P27)</f>
        <v>2550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-17985</v>
      </c>
      <c r="G29" s="1"/>
      <c r="H29" s="7" t="s">
        <v>6</v>
      </c>
      <c r="I29" s="2"/>
      <c r="J29" s="112"/>
      <c r="K29" s="107">
        <v>18</v>
      </c>
      <c r="L29" s="10">
        <f>'14-09'!$K29+('14-09'!$J29/90)</f>
        <v>18</v>
      </c>
      <c r="M29" s="3"/>
      <c r="N29" s="1"/>
      <c r="O29" s="1"/>
      <c r="P29" s="18"/>
      <c r="Q29" s="159" t="s">
        <v>21</v>
      </c>
      <c r="R29" s="160"/>
      <c r="S29" s="17">
        <f>SUM('14-09'!$J$22:$J$165)</f>
        <v>3105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-4361</v>
      </c>
      <c r="D30" s="1"/>
      <c r="E30" s="1"/>
      <c r="F30" s="8"/>
      <c r="G30" s="1"/>
      <c r="H30" s="7" t="s">
        <v>6</v>
      </c>
      <c r="I30" s="2"/>
      <c r="J30" s="112"/>
      <c r="K30" s="107">
        <v>320</v>
      </c>
      <c r="L30" s="10">
        <f>'14-09'!$K30+('14-09'!$J30/90)</f>
        <v>320</v>
      </c>
      <c r="M30" s="3"/>
      <c r="N30" s="159" t="s">
        <v>23</v>
      </c>
      <c r="O30" s="160"/>
      <c r="P30" s="6">
        <f>SUM('14-09'!$K$22:$K$165)</f>
        <v>2710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</v>
      </c>
      <c r="L31" s="10">
        <f>'14-09'!$K31+('14-09'!$J31/90)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229</v>
      </c>
      <c r="J32" s="112">
        <v>-100</v>
      </c>
      <c r="K32" s="107">
        <v>-12</v>
      </c>
      <c r="L32" s="10">
        <f>'14-09'!$K32+('14-09'!$J32/90)</f>
        <v>-13.111111111111111</v>
      </c>
      <c r="M32" s="3"/>
      <c r="N32" s="12" t="s">
        <v>25</v>
      </c>
      <c r="O32" s="12"/>
      <c r="P32" s="6">
        <f>P28-P30-C28</f>
        <v>-420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-270</v>
      </c>
      <c r="K33" s="107">
        <v>45</v>
      </c>
      <c r="L33" s="10">
        <f>'14-09'!$K33+('14-09'!$J33/90)</f>
        <v>42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-200</v>
      </c>
      <c r="K34" s="107">
        <v>30</v>
      </c>
      <c r="L34" s="10">
        <f>'14-09'!$K34+('14-09'!$J34/90)</f>
        <v>27.777777777777779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-450</v>
      </c>
      <c r="K35" s="107">
        <v>20</v>
      </c>
      <c r="L35" s="10">
        <f>'14-09'!$K35+('14-09'!$J35/90)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64</v>
      </c>
      <c r="J36" s="112"/>
      <c r="K36" s="107">
        <v>300</v>
      </c>
      <c r="L36" s="10">
        <f>'14-09'!$K36+('14-09'!$J36/90)</f>
        <v>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112"/>
      <c r="K37" s="107">
        <v>262</v>
      </c>
      <c r="L37" s="10">
        <f>'14-09'!$K37+('14-09'!$J37/90)</f>
        <v>262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50</v>
      </c>
      <c r="K38" s="107">
        <v>5</v>
      </c>
      <c r="L38" s="10">
        <f>'14-09'!$K38+('14-09'!$J38/90)</f>
        <v>5.5555555555555554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-200</v>
      </c>
      <c r="K39" s="107">
        <v>5</v>
      </c>
      <c r="L39" s="10">
        <f>'14-09'!$K39+('14-09'!$J39/90)</f>
        <v>2.7777777777777777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850</v>
      </c>
      <c r="J40" s="112">
        <v>180</v>
      </c>
      <c r="K40" s="107">
        <v>70</v>
      </c>
      <c r="L40" s="10">
        <f>'14-09'!$K40+('14-09'!$J40/90)</f>
        <v>72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</v>
      </c>
      <c r="K41" s="107"/>
      <c r="L41" s="10">
        <f>'14-09'!$K41+('14-09'!$J41/90)</f>
        <v>0.66666666666666663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180</v>
      </c>
      <c r="K42" s="107"/>
      <c r="L42" s="10">
        <f>'14-09'!$K42+('14-09'!$J42/90)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83</v>
      </c>
      <c r="L43" s="10">
        <f>'14-09'!$K43+('14-09'!$J43/90)</f>
        <v>83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43" t="s">
        <v>1796</v>
      </c>
      <c r="I44" s="40" t="s">
        <v>2656</v>
      </c>
      <c r="J44" s="112"/>
      <c r="K44" s="107">
        <v>260</v>
      </c>
      <c r="L44" s="10">
        <f>'14-09'!$K44+('14-09'!$J44/90)</f>
        <v>260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229</v>
      </c>
      <c r="J45" s="112">
        <v>-180</v>
      </c>
      <c r="K45" s="107">
        <v>-5</v>
      </c>
      <c r="L45" s="10">
        <f>'14-09'!$K45+('14-09'!$J45/90)</f>
        <v>-7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1213</v>
      </c>
      <c r="J46" s="112">
        <v>-450</v>
      </c>
      <c r="K46" s="107">
        <v>20</v>
      </c>
      <c r="L46" s="10">
        <f>'14-09'!$K46+('14-09'!$J46/90)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-600</v>
      </c>
      <c r="K47" s="107">
        <v>30</v>
      </c>
      <c r="L47" s="10">
        <f>'14-09'!$K47+('14-09'!$J47/90)</f>
        <v>23.333333333333332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100</v>
      </c>
      <c r="K48" s="107"/>
      <c r="L48" s="10">
        <f>'14-09'!$K48+('14-09'!$J48/90)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-540</v>
      </c>
      <c r="K49" s="107">
        <v>100</v>
      </c>
      <c r="L49" s="10">
        <f>'14-09'!$K49+('14-09'!$J49/90)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20</v>
      </c>
      <c r="L50" s="10">
        <f>'14-09'!$K50+('14-09'!$J50/90)</f>
        <v>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112"/>
      <c r="K51" s="107"/>
      <c r="L51" s="10">
        <f>'14-09'!$K51+('14-09'!$J51/90)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112">
        <v>200</v>
      </c>
      <c r="K52" s="107">
        <v>346</v>
      </c>
      <c r="L52" s="10">
        <f>'14-09'!$K52+('14-09'!$J52/90)</f>
        <v>348.22222222222223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230</v>
      </c>
      <c r="K53" s="107">
        <v>50</v>
      </c>
      <c r="L53" s="10">
        <f>'14-09'!$K53+('14-09'!$J53/90)</f>
        <v>52.555555555555557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220</v>
      </c>
      <c r="K54" s="107"/>
      <c r="L54" s="10">
        <f>'14-09'!$K54+('14-09'!$J54/90)</f>
        <v>2.4444444444444446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20</v>
      </c>
      <c r="L55" s="10">
        <f>'14-09'!$K55+('14-09'!$J55/90)</f>
        <v>17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30</v>
      </c>
      <c r="K56" s="107"/>
      <c r="L56" s="10">
        <f>'14-09'!$K56+('14-09'!$J56/90)</f>
        <v>0.33333333333333331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45"/>
      <c r="H57" s="7" t="s">
        <v>1796</v>
      </c>
      <c r="I57" s="40" t="s">
        <v>75</v>
      </c>
      <c r="J57" s="112"/>
      <c r="K57" s="107">
        <v>115</v>
      </c>
      <c r="L57" s="10">
        <f>'14-09'!$K57+('14-09'!$J57/90)</f>
        <v>115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-450</v>
      </c>
      <c r="K58" s="107">
        <v>110</v>
      </c>
      <c r="L58" s="10">
        <f>'14-09'!$K58+('14-09'!$J58/90)</f>
        <v>105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1311</v>
      </c>
      <c r="J59" s="112">
        <v>-100</v>
      </c>
      <c r="K59" s="107">
        <v>-811</v>
      </c>
      <c r="L59" s="10">
        <f>'14-09'!$K59+('14-09'!$J59/90)</f>
        <v>-812.11111111111109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161</v>
      </c>
      <c r="J60" s="112"/>
      <c r="K60" s="107">
        <v>30</v>
      </c>
      <c r="L60" s="10">
        <f>'14-09'!$K60+('14-09'!$J60/90)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120</v>
      </c>
      <c r="K61" s="107"/>
      <c r="L61" s="10">
        <f>'14-09'!$K61+('14-09'!$J61/90)</f>
        <v>1.3333333333333333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335</v>
      </c>
      <c r="J62" s="112">
        <v>-50</v>
      </c>
      <c r="K62" s="107"/>
      <c r="L62" s="10">
        <f>'14-09'!$K62+('14-09'!$J62/90)</f>
        <v>-0.55555555555555558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10</v>
      </c>
      <c r="L63" s="10">
        <f>'14-09'!$K63+('14-09'!$J63/90)</f>
        <v>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30</v>
      </c>
      <c r="K64" s="107"/>
      <c r="L64" s="10">
        <f>'14-09'!$K64+('14-09'!$J64/90)</f>
        <v>0.33333333333333331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150</v>
      </c>
      <c r="K65" s="108"/>
      <c r="L65" s="37">
        <f>'14-09'!$K65+('14-09'!$J65/90)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85</v>
      </c>
      <c r="L66" s="37">
        <f>'14-09'!$K66+('14-09'!$J66/90)</f>
        <v>83.888888888888886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180</v>
      </c>
      <c r="K67" s="108"/>
      <c r="L67" s="37">
        <f>'14-09'!$K67+('14-09'!$J67/90)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-180</v>
      </c>
      <c r="K68" s="109">
        <v>10</v>
      </c>
      <c r="L68" s="37">
        <f>'14-09'!$K68+('14-09'!$J68/90)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699</v>
      </c>
      <c r="J69" s="113"/>
      <c r="K69" s="108">
        <v>200</v>
      </c>
      <c r="L69" s="37">
        <f>'14-09'!$K69+('14-09'!$J69/90)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135</v>
      </c>
      <c r="K70" s="108"/>
      <c r="L70" s="37">
        <f>'14-09'!$K70+('14-09'!$J70/90)</f>
        <v>1.5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-200</v>
      </c>
      <c r="K71" s="107">
        <v>40</v>
      </c>
      <c r="L71" s="10">
        <f>'14-09'!$K71+('14-09'!$J71/90)</f>
        <v>37.777777777777779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200</v>
      </c>
      <c r="K72" s="107"/>
      <c r="L72" s="10">
        <f>'14-09'!$K72+('14-09'!$J72/90)</f>
        <v>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2657</v>
      </c>
      <c r="J73" s="112"/>
      <c r="K73" s="107">
        <v>-25</v>
      </c>
      <c r="L73" s="10">
        <f>'14-09'!$K73+('14-09'!$J73/90)</f>
        <v>-25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/>
      <c r="J74" s="112">
        <v>-225</v>
      </c>
      <c r="K74" s="107">
        <v>-875</v>
      </c>
      <c r="L74" s="10">
        <f>'14-09'!$K74+('14-09'!$J74/90)</f>
        <v>-877.5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1276</v>
      </c>
      <c r="J75" s="112">
        <v>2300</v>
      </c>
      <c r="K75" s="107"/>
      <c r="L75" s="10">
        <f>'14-09'!$K75+('14-09'!$J75/90)</f>
        <v>25.555555555555557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39" t="s">
        <v>6</v>
      </c>
      <c r="I76" s="133" t="s">
        <v>2658</v>
      </c>
      <c r="J76" s="131"/>
      <c r="K76" s="132">
        <v>2500</v>
      </c>
      <c r="L76" s="140">
        <f>'14-09'!$K76+('14-09'!$J76/90)</f>
        <v>2500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39" t="s">
        <v>40</v>
      </c>
      <c r="I77" s="133" t="s">
        <v>95</v>
      </c>
      <c r="J77" s="131"/>
      <c r="K77" s="132">
        <v>-2500</v>
      </c>
      <c r="L77" s="140">
        <f>'14-09'!$K77+('14-09'!$J77/90)</f>
        <v>-2500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1500</v>
      </c>
      <c r="K78" s="107"/>
      <c r="L78" s="10">
        <f>'14-09'!$K78+('14-09'!$J78/90)</f>
        <v>16.666666666666668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/>
      <c r="L79" s="10">
        <f>'14-09'!$K79+('14-09'!$J79/90)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39" t="s">
        <v>1796</v>
      </c>
      <c r="I80" s="133" t="s">
        <v>1309</v>
      </c>
      <c r="J80" s="131"/>
      <c r="K80" s="132">
        <v>65</v>
      </c>
      <c r="L80" s="140">
        <f>'14-09'!$K80+('14-09'!$J80/90)</f>
        <v>65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39" t="s">
        <v>40</v>
      </c>
      <c r="I81" s="133" t="s">
        <v>95</v>
      </c>
      <c r="J81" s="131"/>
      <c r="K81" s="132">
        <v>-65</v>
      </c>
      <c r="L81" s="140">
        <f>'14-09'!$K81+('14-09'!$J81/90)</f>
        <v>-65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1276</v>
      </c>
      <c r="J82" s="112"/>
      <c r="K82" s="107">
        <v>80</v>
      </c>
      <c r="L82" s="10">
        <f>'14-09'!$K82+('14-09'!$J82/90)</f>
        <v>80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/>
      <c r="J83" s="112">
        <v>50</v>
      </c>
      <c r="K83" s="107"/>
      <c r="L83" s="10">
        <f>'14-09'!$K83+('14-09'!$J83/90)</f>
        <v>0.55555555555555558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120</v>
      </c>
      <c r="K84" s="107"/>
      <c r="L84" s="10">
        <f>'14-09'!$K84+('14-09'!$J84/90)</f>
        <v>1.3333333333333333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'14-09'!$K85+('14-09'!$J85/90)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778</v>
      </c>
      <c r="J86" s="112"/>
      <c r="K86" s="107">
        <v>40</v>
      </c>
      <c r="L86" s="10">
        <f>'14-09'!$K86+('14-09'!$J86/90)</f>
        <v>40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-300</v>
      </c>
      <c r="K87" s="107">
        <v>140</v>
      </c>
      <c r="L87" s="10">
        <f>'14-09'!$K87+('14-09'!$J87/90)</f>
        <v>136.66666666666666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'14-09'!$K88+('14-09'!$J88/90)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110</v>
      </c>
      <c r="L89" s="10">
        <f>'14-09'!$K89+('14-09'!$J89/90)</f>
        <v>110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-270</v>
      </c>
      <c r="K90" s="107">
        <v>15</v>
      </c>
      <c r="L90" s="10">
        <f>'14-09'!$K90+('14-09'!$J90/90)</f>
        <v>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180</v>
      </c>
      <c r="K91" s="107">
        <v>10</v>
      </c>
      <c r="L91" s="10">
        <f>'14-09'!$K91+('14-09'!$J91/90)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-130</v>
      </c>
      <c r="K92" s="107">
        <v>10</v>
      </c>
      <c r="L92" s="10">
        <f>'14-09'!$K92+('14-09'!$J92/90)</f>
        <v>8.5555555555555554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30</v>
      </c>
      <c r="K93" s="107"/>
      <c r="L93" s="10">
        <f>'14-09'!$K93+('14-09'!$J93/90)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</v>
      </c>
      <c r="K94" s="107"/>
      <c r="L94" s="10">
        <f>'14-09'!$K94+('14-09'!$J94/90)</f>
        <v>0.55555555555555558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-720</v>
      </c>
      <c r="K95" s="107">
        <v>20</v>
      </c>
      <c r="L95" s="10">
        <f>'14-09'!$K95+('14-09'!$J95/90)</f>
        <v>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250</v>
      </c>
      <c r="K96" s="107"/>
      <c r="L96" s="10">
        <f>'14-09'!$K96+('14-09'!$J96/90)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230</v>
      </c>
      <c r="J97" s="112">
        <v>-450</v>
      </c>
      <c r="K97" s="107">
        <v>-30</v>
      </c>
      <c r="L97" s="10">
        <f>'14-09'!$K97+('14-09'!$J97/90)</f>
        <v>-35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300</v>
      </c>
      <c r="K98" s="107"/>
      <c r="L98" s="10">
        <f>'14-09'!$K98+('14-09'!$J98/90)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360</v>
      </c>
      <c r="K99" s="107"/>
      <c r="L99" s="10">
        <f>'14-09'!$K99+('14-09'!$J99/90)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350</v>
      </c>
      <c r="K100" s="107">
        <v>150</v>
      </c>
      <c r="L100" s="10">
        <f>'14-09'!$K100+('14-09'!$J100/90)</f>
        <v>153.88888888888889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39" t="s">
        <v>6</v>
      </c>
      <c r="I101" s="133" t="s">
        <v>95</v>
      </c>
      <c r="J101" s="131"/>
      <c r="K101" s="132">
        <v>24</v>
      </c>
      <c r="L101" s="140">
        <f>'14-09'!$K101+('14-09'!$J101/90)</f>
        <v>24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42" t="s">
        <v>40</v>
      </c>
      <c r="I102" s="133" t="s">
        <v>95</v>
      </c>
      <c r="J102" s="131"/>
      <c r="K102" s="132">
        <v>-24</v>
      </c>
      <c r="L102" s="140">
        <f>'14-09'!$K102+('14-09'!$J102/90)</f>
        <v>-24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-300</v>
      </c>
      <c r="K103" s="107">
        <v>10</v>
      </c>
      <c r="L103" s="10">
        <f>'14-09'!$K103+('14-09'!$J103/90)</f>
        <v>6.6666666666666661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225</v>
      </c>
      <c r="K104" s="107"/>
      <c r="L104" s="10">
        <f>'14-09'!$K104+('14-09'!$J104/90)</f>
        <v>2.5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-450</v>
      </c>
      <c r="K105" s="107">
        <v>180</v>
      </c>
      <c r="L105" s="10">
        <f>'14-09'!$K105+('14-09'!$J105/90)</f>
        <v>175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450</v>
      </c>
      <c r="K106" s="107"/>
      <c r="L106" s="10">
        <f>'14-09'!$K106+('14-09'!$J106/90)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2659</v>
      </c>
      <c r="J107" s="112"/>
      <c r="K107" s="107">
        <v>-10</v>
      </c>
      <c r="L107" s="10">
        <f>'14-09'!$K107+('14-09'!$J107/90)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1796</v>
      </c>
      <c r="I108" s="40" t="s">
        <v>407</v>
      </c>
      <c r="J108" s="112">
        <v>50</v>
      </c>
      <c r="K108" s="107">
        <v>536</v>
      </c>
      <c r="L108" s="10">
        <f>'14-09'!$K108+('14-09'!$J108/90)</f>
        <v>536.55555555555554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55</v>
      </c>
      <c r="L109" s="10">
        <f>'14-09'!$K109+('14-09'!$J109/90)</f>
        <v>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350</v>
      </c>
      <c r="K110" s="107"/>
      <c r="L110" s="10">
        <f>'14-09'!$K110+('14-09'!$J110/90)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570</v>
      </c>
      <c r="K111" s="107"/>
      <c r="L111" s="10">
        <f>'14-09'!$K111+('14-09'!$J111/90)</f>
        <v>6.333333333333333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350</v>
      </c>
      <c r="K112" s="107"/>
      <c r="L112" s="10">
        <f>'14-09'!$K112+('14-09'!$J112/90)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-70</v>
      </c>
      <c r="K113" s="107"/>
      <c r="L113" s="10">
        <f>'14-09'!$K113+('14-09'!$J113/90)</f>
        <v>-0.77777777777777779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-150</v>
      </c>
      <c r="K114" s="107">
        <v>10</v>
      </c>
      <c r="L114" s="10">
        <f>'14-09'!$K114+('14-09'!$J114/90)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-310</v>
      </c>
      <c r="K115" s="107">
        <v>10</v>
      </c>
      <c r="L115" s="10">
        <f>'14-09'!$K115+('14-09'!$J115/90)</f>
        <v>6.5555555555555554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320</v>
      </c>
      <c r="K116" s="107"/>
      <c r="L116" s="10">
        <f>'14-09'!$K116+('14-09'!$J116/90)</f>
        <v>3.5555555555555554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70</v>
      </c>
      <c r="L117" s="10">
        <f>'14-09'!$K117+('14-09'!$J117/90)</f>
        <v>70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300</v>
      </c>
      <c r="K118" s="107">
        <v>5</v>
      </c>
      <c r="L118" s="10">
        <f>'14-09'!$K118+('14-09'!$J118/90)</f>
        <v>8.3333333333333339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150</v>
      </c>
      <c r="K119" s="107"/>
      <c r="L119" s="10">
        <f>'14-09'!$K119+('14-09'!$J119/90)</f>
        <v>1.6666666666666667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>
        <v>1</v>
      </c>
      <c r="L120" s="10">
        <f>'14-09'!$K120+('14-09'!$J120/90)</f>
        <v>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-270</v>
      </c>
      <c r="K121" s="107">
        <v>20</v>
      </c>
      <c r="L121" s="10">
        <f>'14-09'!$K121+('14-09'!$J121/90)</f>
        <v>17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30</v>
      </c>
      <c r="K122" s="107"/>
      <c r="L122" s="10">
        <f>'14-09'!$K122+('14-09'!$J122/90)</f>
        <v>0.33333333333333331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100</v>
      </c>
      <c r="K123" s="107"/>
      <c r="L123" s="10">
        <f>'14-09'!$K123+('14-09'!$J123/90)</f>
        <v>1.1111111111111112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>
        <v>20</v>
      </c>
      <c r="L124" s="10">
        <f>'14-09'!$K124+('14-09'!$J124/90)</f>
        <v>22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'14-09'!$K125+('14-09'!$J125/90)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-110</v>
      </c>
      <c r="K126" s="107">
        <v>10</v>
      </c>
      <c r="L126" s="10">
        <f>'14-09'!$K126+('14-09'!$J126/90)</f>
        <v>8.7777777777777786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-90</v>
      </c>
      <c r="K127" s="107">
        <v>10</v>
      </c>
      <c r="L127" s="10">
        <f>'14-09'!$K127+('14-09'!$J127/90)</f>
        <v>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65</v>
      </c>
      <c r="L128" s="10">
        <f>'14-09'!$K128+('14-09'!$J128/90)</f>
        <v>65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615</v>
      </c>
      <c r="K129" s="107"/>
      <c r="L129" s="10">
        <f>'14-09'!$K129+('14-09'!$J129/90)</f>
        <v>6.833333333333333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750</v>
      </c>
      <c r="K130" s="107"/>
      <c r="L130" s="10">
        <f>'14-09'!$K130+('14-09'!$J130/90)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>
        <v>10</v>
      </c>
      <c r="L131" s="10">
        <f>'14-09'!$K131+('14-09'!$J131/90)</f>
        <v>8.8888888888888893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500</v>
      </c>
      <c r="K132" s="107"/>
      <c r="L132" s="10">
        <f>'14-09'!$K132+('14-09'!$J132/90)</f>
        <v>5.5555555555555554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437</v>
      </c>
      <c r="J133" s="112">
        <v>-300</v>
      </c>
      <c r="K133" s="107"/>
      <c r="L133" s="10">
        <f>'14-09'!$K133+('14-09'!$J133/90)</f>
        <v>-3.3333333333333335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-50</v>
      </c>
      <c r="K134" s="107">
        <v>5</v>
      </c>
      <c r="L134" s="10">
        <f>'14-09'!$K134+('14-09'!$J134/90)</f>
        <v>4.4444444444444446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-300</v>
      </c>
      <c r="K135" s="107">
        <v>15</v>
      </c>
      <c r="L135" s="10">
        <f>'14-09'!$K135+('14-09'!$J135/90)</f>
        <v>11.666666666666666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/>
      <c r="L136" s="10">
        <f>'14-09'!$K136+('14-09'!$J136/90)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'14-09'!$K137+('14-09'!$J137/90)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100</v>
      </c>
      <c r="K138" s="107">
        <v>7</v>
      </c>
      <c r="L138" s="10">
        <f>'14-09'!$K138+('14-09'!$J138/90)</f>
        <v>8.1111111111111107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28</v>
      </c>
      <c r="L139" s="10">
        <f>'14-09'!$K139+('14-09'!$J139/90)</f>
        <v>28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180</v>
      </c>
      <c r="K140" s="107"/>
      <c r="L140" s="10">
        <f>'14-09'!$K140+('14-09'!$J140/90)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200</v>
      </c>
      <c r="K141" s="107"/>
      <c r="L141" s="10">
        <f>'14-09'!$K141+('14-09'!$J141/90)</f>
        <v>2.2222222222222223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112">
        <v>-1310</v>
      </c>
      <c r="K142" s="107">
        <v>-342</v>
      </c>
      <c r="L142" s="10">
        <f>'14-09'!$K142+('14-09'!$J142/90)</f>
        <v>-356.55555555555554</v>
      </c>
      <c r="M142" s="3"/>
      <c r="N142" s="45" t="s">
        <v>118</v>
      </c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90</v>
      </c>
      <c r="K143" s="107"/>
      <c r="L143" s="10">
        <f>'14-09'!$K143+('14-09'!$J143/90)</f>
        <v>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-120</v>
      </c>
      <c r="K144" s="107">
        <v>20</v>
      </c>
      <c r="L144" s="10">
        <f>'14-09'!$K144+('14-09'!$J144/90)</f>
        <v>18.666666666666668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90</v>
      </c>
      <c r="K145" s="107"/>
      <c r="L145" s="10">
        <f>'14-09'!$K145+('14-09'!$J145/90)</f>
        <v>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100</v>
      </c>
      <c r="K146" s="107"/>
      <c r="L146" s="10">
        <f>'14-09'!$K146+('14-09'!$J146/90)</f>
        <v>1.1111111111111112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480</v>
      </c>
      <c r="K147" s="107"/>
      <c r="L147" s="10">
        <f>'14-09'!$K147+('14-09'!$J147/90)</f>
        <v>5.333333333333333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658</v>
      </c>
      <c r="J148" s="112"/>
      <c r="K148" s="107">
        <v>275</v>
      </c>
      <c r="L148" s="10">
        <f>'14-09'!$K148+('14-09'!$J148/90)</f>
        <v>275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270</v>
      </c>
      <c r="K149" s="107">
        <v>10</v>
      </c>
      <c r="L149" s="10">
        <f>'14-09'!$K149+('14-09'!$J149/90)</f>
        <v>13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-675</v>
      </c>
      <c r="K150" s="107">
        <v>20</v>
      </c>
      <c r="L150" s="10">
        <f>'14-09'!$K150+('14-09'!$J150/90)</f>
        <v>12.5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40</v>
      </c>
      <c r="I151" s="2" t="s">
        <v>57</v>
      </c>
      <c r="J151" s="112">
        <v>2000</v>
      </c>
      <c r="K151" s="107"/>
      <c r="L151" s="10">
        <f>'14-09'!$K151+('14-09'!$J151/90)</f>
        <v>22.222222222222221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28</v>
      </c>
      <c r="I152" s="2" t="s">
        <v>43</v>
      </c>
      <c r="J152" s="112">
        <v>-2000</v>
      </c>
      <c r="K152" s="107"/>
      <c r="L152" s="10">
        <f>'14-09'!$K152+('14-09'!$J152/90)</f>
        <v>-22.222222222222221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-150</v>
      </c>
      <c r="K153" s="107">
        <v>5</v>
      </c>
      <c r="L153" s="10">
        <f>'14-09'!$K153+('14-09'!$J153/90)</f>
        <v>3.333333333333333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-200</v>
      </c>
      <c r="K154" s="107">
        <v>20</v>
      </c>
      <c r="L154" s="10">
        <f>'14-09'!$K154+('14-09'!$J154/90)</f>
        <v>17.777777777777779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2551</v>
      </c>
      <c r="J155" s="112"/>
      <c r="K155" s="107">
        <v>-100</v>
      </c>
      <c r="L155" s="10">
        <f>'14-09'!$K155+('14-09'!$J155/90)</f>
        <v>-100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-740</v>
      </c>
      <c r="K156" s="107">
        <v>20</v>
      </c>
      <c r="L156" s="10">
        <f>'14-09'!$K156+('14-09'!$J156/90)</f>
        <v>11.777777777777779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2660</v>
      </c>
      <c r="J157" s="112"/>
      <c r="K157" s="107">
        <v>230</v>
      </c>
      <c r="L157" s="10">
        <f>'14-09'!$K157+('14-09'!$J157/90)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>
        <v>80</v>
      </c>
      <c r="K158" s="107"/>
      <c r="L158" s="10">
        <f>'14-09'!$K158+('14-09'!$J158/90)</f>
        <v>0.88888888888888884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2066</v>
      </c>
      <c r="J159" s="112">
        <v>-450</v>
      </c>
      <c r="K159" s="107">
        <v>-80</v>
      </c>
      <c r="L159" s="10">
        <f>'14-09'!$K159+('14-09'!$J159/90)</f>
        <v>-85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>
        <v>720</v>
      </c>
      <c r="K160" s="107"/>
      <c r="L160" s="10">
        <f>'14-09'!$K160+('14-09'!$J160/90)</f>
        <v>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130</v>
      </c>
      <c r="K161" s="107"/>
      <c r="L161" s="10">
        <f>'14-09'!$K161+('14-09'!$J161/90)</f>
        <v>1.4444444444444444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/>
      <c r="I162" s="2"/>
      <c r="J162" s="112"/>
      <c r="K162" s="107"/>
      <c r="L162" s="10">
        <f>'14-09'!$K162+('14-09'!$J162/90)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/>
      <c r="I163" s="2"/>
      <c r="J163" s="112"/>
      <c r="K163" s="107"/>
      <c r="L163" s="10">
        <f>'14-09'!$K163+('14-09'!$J163/90)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/>
      <c r="I164" s="2"/>
      <c r="J164" s="112"/>
      <c r="K164" s="107"/>
      <c r="L164" s="10">
        <f>'14-09'!$K164+('14-09'!$J164/90)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/>
      <c r="I165" s="40"/>
      <c r="J165" s="112"/>
      <c r="K165" s="107"/>
      <c r="L165" s="10">
        <f>'14-09'!$K165+('14-09'!$J165/90)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5" xr:uid="{93F2BE80-2EB4-4DF7-99E1-93463A1EBFD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129C7-D73D-493C-83E2-E22F1522CAAA}">
  <sheetPr>
    <pageSetUpPr fitToPage="1"/>
  </sheetPr>
  <dimension ref="A1:Z141"/>
  <sheetViews>
    <sheetView rightToLeft="1" topLeftCell="A132" workbookViewId="0">
      <selection activeCell="I149" sqref="I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750</v>
      </c>
      <c r="K1" s="116">
        <f t="shared" si="0"/>
        <v>290</v>
      </c>
      <c r="L1" s="3">
        <f t="shared" si="0"/>
        <v>298.33333333333337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</v>
      </c>
      <c r="K3" s="107"/>
      <c r="L3" s="10">
        <f t="shared" ref="L3:L18" si="1">K3+(J3/90)</f>
        <v>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61</v>
      </c>
      <c r="J4" s="112">
        <v>-150</v>
      </c>
      <c r="K4" s="107">
        <v>10</v>
      </c>
      <c r="L4" s="10">
        <f t="shared" si="1"/>
        <v>8.3333333333333339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112">
        <v>100</v>
      </c>
      <c r="K5" s="107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1</v>
      </c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10</v>
      </c>
      <c r="K7" s="107"/>
      <c r="L7" s="10">
        <f t="shared" si="1"/>
        <v>0.1111111111111111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700</v>
      </c>
      <c r="K8" s="107"/>
      <c r="L8" s="10">
        <f t="shared" si="1"/>
        <v>7.7777777777777777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2284</v>
      </c>
      <c r="J9" s="112">
        <v>-360</v>
      </c>
      <c r="K9" s="107">
        <v>10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553</v>
      </c>
      <c r="J10" s="112">
        <v>500</v>
      </c>
      <c r="K10" s="107">
        <v>120</v>
      </c>
      <c r="L10" s="10">
        <f t="shared" si="1"/>
        <v>125.55555555555556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 t="s">
        <v>553</v>
      </c>
      <c r="J11" s="112"/>
      <c r="K11" s="107">
        <v>50</v>
      </c>
      <c r="L11" s="10">
        <f t="shared" si="1"/>
        <v>50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900</v>
      </c>
      <c r="K12" s="107"/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957</v>
      </c>
      <c r="J13" s="112"/>
      <c r="K13" s="107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112">
        <v>-1000</v>
      </c>
      <c r="K14" s="107">
        <v>19</v>
      </c>
      <c r="L14" s="10">
        <f t="shared" si="1"/>
        <v>7.8888888888888893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2655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SUM('15-09'!$J$22:$J$141)</f>
        <v>-2175</v>
      </c>
      <c r="K20" s="116">
        <f>SUM('15-09'!$K$22:$K$141)</f>
        <v>2240</v>
      </c>
      <c r="L20" s="3">
        <f>SUM('15-09'!$L$22:$L$141)</f>
        <v>2215.8333333333339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112">
        <v>150</v>
      </c>
      <c r="K22" s="107"/>
      <c r="L22" s="10">
        <f>'15-09'!$K22+('15-09'!$J22/90)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43" t="s">
        <v>1796</v>
      </c>
      <c r="I23" s="40" t="s">
        <v>1482</v>
      </c>
      <c r="J23" s="112"/>
      <c r="K23" s="107">
        <v>200</v>
      </c>
      <c r="L23" s="10">
        <f>'15-09'!$K23+('15-09'!$J23/90)</f>
        <v>200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</v>
      </c>
      <c r="S23" s="16">
        <f t="shared" si="5"/>
        <v>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-630</v>
      </c>
      <c r="K24" s="107">
        <v>30</v>
      </c>
      <c r="L24" s="10">
        <f>'15-09'!$K24+('15-09'!$J24/90)</f>
        <v>23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25</v>
      </c>
      <c r="S24" s="16">
        <f t="shared" si="5"/>
        <v>500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-270</v>
      </c>
      <c r="K25" s="107">
        <v>40</v>
      </c>
      <c r="L25" s="10">
        <f>'15-09'!$K25+('15-09'!$J25/90)</f>
        <v>37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87</v>
      </c>
      <c r="F26" s="16">
        <f t="shared" si="3"/>
        <v>8700</v>
      </c>
      <c r="G26" s="7"/>
      <c r="H26" s="43" t="s">
        <v>1796</v>
      </c>
      <c r="I26" s="40" t="s">
        <v>64</v>
      </c>
      <c r="J26" s="112"/>
      <c r="K26" s="107">
        <v>100</v>
      </c>
      <c r="L26" s="10">
        <f>'15-09'!$K26+('15-09'!$J26/90)</f>
        <v>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224</v>
      </c>
      <c r="S26" s="16">
        <f t="shared" si="5"/>
        <v>22400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9040</v>
      </c>
      <c r="G27" s="7"/>
      <c r="H27" s="7" t="s">
        <v>6</v>
      </c>
      <c r="I27" s="2"/>
      <c r="J27" s="112">
        <v>-360</v>
      </c>
      <c r="K27" s="107">
        <v>10</v>
      </c>
      <c r="L27" s="10">
        <f>'15-09'!$K27+('15-09'!$J27/90)</f>
        <v>6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23005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3260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'15-09'!$K28+('15-09'!$J28/90)</f>
        <v>2.7777777777777777</v>
      </c>
      <c r="M28" s="3"/>
      <c r="N28" s="12" t="s">
        <v>11</v>
      </c>
      <c r="O28" s="12"/>
      <c r="P28" s="6">
        <f>SUM(P22:P27)</f>
        <v>4060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3855</v>
      </c>
      <c r="G29" s="1"/>
      <c r="H29" s="7" t="s">
        <v>6</v>
      </c>
      <c r="I29" s="2"/>
      <c r="J29" s="112">
        <v>240</v>
      </c>
      <c r="K29" s="107"/>
      <c r="L29" s="10">
        <f>'15-09'!$K29+('15-09'!$J29/90)</f>
        <v>2.6666666666666665</v>
      </c>
      <c r="M29" s="3"/>
      <c r="N29" s="1"/>
      <c r="O29" s="1"/>
      <c r="P29" s="18"/>
      <c r="Q29" s="159" t="s">
        <v>21</v>
      </c>
      <c r="R29" s="160"/>
      <c r="S29" s="17">
        <f>SUM('15-09'!$J$22:$J$141)</f>
        <v>-2175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3000</v>
      </c>
      <c r="D30" s="1"/>
      <c r="E30" s="1"/>
      <c r="F30" s="8"/>
      <c r="G30" s="1"/>
      <c r="H30" s="7" t="s">
        <v>6</v>
      </c>
      <c r="I30" s="2"/>
      <c r="J30" s="112"/>
      <c r="K30" s="107">
        <v>-400</v>
      </c>
      <c r="L30" s="10">
        <f>'15-09'!$K30+('15-09'!$J30/90)</f>
        <v>-400</v>
      </c>
      <c r="M30" s="3"/>
      <c r="N30" s="159" t="s">
        <v>23</v>
      </c>
      <c r="O30" s="160"/>
      <c r="P30" s="6">
        <f>SUM('15-09'!$K$22:$K$141)</f>
        <v>2240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-600</v>
      </c>
      <c r="K31" s="107">
        <v>10</v>
      </c>
      <c r="L31" s="10">
        <f>'15-09'!$K31+('15-09'!$J31/90)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16140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-180</v>
      </c>
      <c r="K32" s="107">
        <v>30</v>
      </c>
      <c r="L32" s="10">
        <f>'15-09'!$K32+('15-09'!$J32/90)</f>
        <v>28</v>
      </c>
      <c r="M32" s="3"/>
      <c r="N32" s="12" t="s">
        <v>25</v>
      </c>
      <c r="O32" s="12"/>
      <c r="P32" s="6">
        <f>P28-P30-C28</f>
        <v>-1440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2662</v>
      </c>
      <c r="J33" s="112">
        <v>180</v>
      </c>
      <c r="K33" s="107">
        <v>10</v>
      </c>
      <c r="L33" s="10">
        <f>'15-09'!$K33+('15-09'!$J33/90)</f>
        <v>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2202</v>
      </c>
      <c r="J34" s="112">
        <v>-900</v>
      </c>
      <c r="K34" s="107">
        <v>10</v>
      </c>
      <c r="L34" s="10">
        <f>'15-09'!$K34+('15-09'!$J34/90)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90</v>
      </c>
      <c r="K35" s="107"/>
      <c r="L35" s="10">
        <f>'15-09'!$K35+('15-09'!$J35/90)</f>
        <v>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-630</v>
      </c>
      <c r="K36" s="107">
        <v>10</v>
      </c>
      <c r="L36" s="10">
        <f>'15-09'!$K36+('15-09'!$J36/90)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150</v>
      </c>
      <c r="K37" s="107"/>
      <c r="L37" s="10">
        <f>'15-09'!$K37+('15-09'!$J37/90)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-300</v>
      </c>
      <c r="K38" s="107">
        <v>30</v>
      </c>
      <c r="L38" s="10">
        <f>'15-09'!$K38+('15-09'!$J38/90)</f>
        <v>26.666666666666668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-820</v>
      </c>
      <c r="K39" s="107">
        <v>10</v>
      </c>
      <c r="L39" s="10">
        <f>'15-09'!$K39+('15-09'!$J39/90)</f>
        <v>0.88888888888888928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-720</v>
      </c>
      <c r="K40" s="107">
        <v>10</v>
      </c>
      <c r="L40" s="10">
        <f>'15-09'!$K40+('15-09'!$J40/90)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-720</v>
      </c>
      <c r="K41" s="107">
        <v>20</v>
      </c>
      <c r="L41" s="10">
        <f>'15-09'!$K41+('15-09'!$J41/90)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'15-09'!$K42+('15-09'!$J42/90)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100</v>
      </c>
      <c r="L43" s="10">
        <f>'15-09'!$K43+('15-09'!$J43/90)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20740</v>
      </c>
      <c r="K44" s="107"/>
      <c r="L44" s="10">
        <f>'15-09'!$K44+('15-09'!$J44/90)</f>
        <v>230.44444444444446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-710</v>
      </c>
      <c r="K45" s="107">
        <v>70</v>
      </c>
      <c r="L45" s="10">
        <f>'15-09'!$K45+('15-09'!$J45/90)</f>
        <v>62.111111111111114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2663</v>
      </c>
      <c r="J46" s="112"/>
      <c r="K46" s="107">
        <v>15</v>
      </c>
      <c r="L46" s="10">
        <f>'15-09'!$K46+('15-09'!$J46/90)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-270</v>
      </c>
      <c r="K47" s="107">
        <v>95</v>
      </c>
      <c r="L47" s="10">
        <f>'15-09'!$K47+('15-09'!$J47/90)</f>
        <v>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50</v>
      </c>
      <c r="K48" s="107"/>
      <c r="L48" s="10">
        <f>'15-09'!$K48+('15-09'!$J48/90)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50</v>
      </c>
      <c r="K49" s="107"/>
      <c r="L49" s="10">
        <f>'15-09'!$K49+('15-09'!$J49/90)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</v>
      </c>
      <c r="L50" s="10">
        <f>'15-09'!$K50+('15-09'!$J50/90)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-500</v>
      </c>
      <c r="K51" s="107">
        <v>20</v>
      </c>
      <c r="L51" s="10">
        <f>'15-09'!$K51+('15-09'!$J51/90)</f>
        <v>14.444444444444445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>
        <v>30</v>
      </c>
      <c r="L52" s="10">
        <f>'15-09'!$K52+('15-09'!$J52/90)</f>
        <v>30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840</v>
      </c>
      <c r="K53" s="107"/>
      <c r="L53" s="10">
        <f>'15-09'!$K53+('15-09'!$J53/90)</f>
        <v>9.3333333333333339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10</v>
      </c>
      <c r="L54" s="10">
        <f>'15-09'!$K54+('15-09'!$J54/90)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35</v>
      </c>
      <c r="J55" s="112">
        <v>-300</v>
      </c>
      <c r="K55" s="107"/>
      <c r="L55" s="10">
        <f>'15-09'!$K55+('15-09'!$J55/90)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100</v>
      </c>
      <c r="K56" s="107">
        <v>175</v>
      </c>
      <c r="L56" s="10">
        <f>'15-09'!$K56+('15-09'!$J56/90)</f>
        <v>176.11111111111111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135</v>
      </c>
      <c r="K57" s="107"/>
      <c r="L57" s="10">
        <f>'15-09'!$K57+('15-09'!$J57/90)</f>
        <v>1.5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700</v>
      </c>
      <c r="K58" s="107"/>
      <c r="L58" s="10">
        <f>'15-09'!$K58+('15-09'!$J58/90)</f>
        <v>7.7777777777777777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100</v>
      </c>
      <c r="K59" s="107"/>
      <c r="L59" s="10">
        <f>'15-09'!$K59+('15-09'!$J59/90)</f>
        <v>1.1111111111111112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-130</v>
      </c>
      <c r="K60" s="107">
        <v>20</v>
      </c>
      <c r="L60" s="10">
        <f>'15-09'!$K60+('15-09'!$J60/90)</f>
        <v>18.555555555555557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130</v>
      </c>
      <c r="L61" s="10">
        <f>'15-09'!$K61+('15-09'!$J61/90)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>
        <v>-2000</v>
      </c>
      <c r="K62" s="107"/>
      <c r="L62" s="10">
        <f>'15-09'!$K62+('15-09'!$J62/90)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'15-09'!$K63+('15-09'!$J63/90)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231</v>
      </c>
      <c r="J64" s="112"/>
      <c r="K64" s="107">
        <v>100</v>
      </c>
      <c r="L64" s="10">
        <f>'15-09'!$K64+('15-09'!$J64/90)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630</v>
      </c>
      <c r="K65" s="108"/>
      <c r="L65" s="37">
        <f>'15-09'!$K65+('15-09'!$J65/90)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-600</v>
      </c>
      <c r="K66" s="109">
        <v>10</v>
      </c>
      <c r="L66" s="37">
        <f>'15-09'!$K66+('15-09'!$J66/90)</f>
        <v>3.333333333333333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45" t="s">
        <v>834</v>
      </c>
      <c r="H67" s="7" t="s">
        <v>6</v>
      </c>
      <c r="I67" s="44" t="s">
        <v>2665</v>
      </c>
      <c r="J67" s="113"/>
      <c r="K67" s="108">
        <v>200</v>
      </c>
      <c r="L67" s="37">
        <f>'15-09'!$K67+('15-09'!$J67/90)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45" t="s">
        <v>834</v>
      </c>
      <c r="H68" s="7" t="s">
        <v>6</v>
      </c>
      <c r="I68" s="44"/>
      <c r="J68" s="114">
        <v>-550</v>
      </c>
      <c r="K68" s="109">
        <v>10</v>
      </c>
      <c r="L68" s="37">
        <f>'15-09'!$K68+('15-09'!$J68/90)</f>
        <v>3.8888888888888893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45" t="s">
        <v>834</v>
      </c>
      <c r="H69" s="7" t="s">
        <v>6</v>
      </c>
      <c r="I69" s="44"/>
      <c r="J69" s="113">
        <v>150</v>
      </c>
      <c r="K69" s="108"/>
      <c r="L69" s="37">
        <f>'15-09'!$K69+('15-09'!$J69/90)</f>
        <v>1.6666666666666667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 t="s">
        <v>783</v>
      </c>
      <c r="J70" s="113">
        <v>-180</v>
      </c>
      <c r="K70" s="108">
        <v>5</v>
      </c>
      <c r="L70" s="37">
        <f>'15-09'!$K70+('15-09'!$J70/90)</f>
        <v>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13</v>
      </c>
      <c r="J71" s="112">
        <v>150</v>
      </c>
      <c r="K71" s="107"/>
      <c r="L71" s="10">
        <f>'15-09'!$K71+('15-09'!$J71/90)</f>
        <v>1.6666666666666667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157</v>
      </c>
      <c r="J72" s="112">
        <v>240</v>
      </c>
      <c r="K72" s="107"/>
      <c r="L72" s="10">
        <f>'15-09'!$K72+('15-09'!$J72/90)</f>
        <v>2.6666666666666665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/>
      <c r="J73" s="112">
        <v>500</v>
      </c>
      <c r="K73" s="107"/>
      <c r="L73" s="10">
        <f>'15-09'!$K73+('15-09'!$J73/90)</f>
        <v>5.5555555555555554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614</v>
      </c>
      <c r="J74" s="112"/>
      <c r="K74" s="107">
        <v>120</v>
      </c>
      <c r="L74" s="10">
        <f>'15-09'!$K74+('15-09'!$J74/90)</f>
        <v>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/>
      <c r="J75" s="112">
        <v>-200</v>
      </c>
      <c r="K75" s="107">
        <v>25</v>
      </c>
      <c r="L75" s="10">
        <f>'15-09'!$K75+('15-09'!$J75/90)</f>
        <v>22.777777777777779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 t="s">
        <v>1813</v>
      </c>
      <c r="J76" s="112"/>
      <c r="K76" s="107">
        <v>20</v>
      </c>
      <c r="L76" s="10">
        <f>'15-09'!$K76+('15-09'!$J76/90)</f>
        <v>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112">
        <v>270</v>
      </c>
      <c r="K77" s="107"/>
      <c r="L77" s="10">
        <f>'15-09'!$K77+('15-09'!$J77/90)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2666</v>
      </c>
      <c r="J78" s="112">
        <v>900</v>
      </c>
      <c r="K78" s="107"/>
      <c r="L78" s="10">
        <f>'15-09'!$K78+('15-09'!$J78/90)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40</v>
      </c>
      <c r="I79" s="40" t="s">
        <v>2667</v>
      </c>
      <c r="J79" s="112"/>
      <c r="K79" s="107">
        <v>-120</v>
      </c>
      <c r="L79" s="10">
        <f>'15-09'!$K79+('15-09'!$J79/90)</f>
        <v>-120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28</v>
      </c>
      <c r="I80" s="40" t="s">
        <v>99</v>
      </c>
      <c r="J80" s="112">
        <v>-300</v>
      </c>
      <c r="K80" s="107"/>
      <c r="L80" s="10">
        <f>'15-09'!$K80+('15-09'!$J80/90)</f>
        <v>-3.3333333333333335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6</v>
      </c>
      <c r="I81" s="40" t="s">
        <v>2041</v>
      </c>
      <c r="J81" s="112">
        <v>-750</v>
      </c>
      <c r="K81" s="107">
        <v>10</v>
      </c>
      <c r="L81" s="10">
        <f>'15-09'!$K81+('15-09'!$J81/90)</f>
        <v>1.6666666666666661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2217</v>
      </c>
      <c r="J82" s="112">
        <v>-200</v>
      </c>
      <c r="K82" s="107">
        <v>10</v>
      </c>
      <c r="L82" s="10">
        <f>'15-09'!$K82+('15-09'!$J82/90)</f>
        <v>7.7777777777777777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161</v>
      </c>
      <c r="J83" s="112"/>
      <c r="K83" s="107">
        <v>35</v>
      </c>
      <c r="L83" s="10">
        <f>'15-09'!$K83+('15-09'!$J83/90)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214</v>
      </c>
      <c r="J84" s="112">
        <v>100</v>
      </c>
      <c r="K84" s="107"/>
      <c r="L84" s="10">
        <f>'15-09'!$K84+('15-09'!$J84/90)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28</v>
      </c>
      <c r="I85" s="40" t="s">
        <v>2536</v>
      </c>
      <c r="J85" s="112"/>
      <c r="K85" s="107">
        <v>-450</v>
      </c>
      <c r="L85" s="10">
        <f>'15-09'!$K85+('15-09'!$J85/90)</f>
        <v>-450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2"/>
      <c r="J86" s="112">
        <v>360</v>
      </c>
      <c r="K86" s="107"/>
      <c r="L86" s="10">
        <f>'15-09'!$K86+('15-09'!$J86/90)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45" t="s">
        <v>834</v>
      </c>
      <c r="H87" s="7" t="s">
        <v>6</v>
      </c>
      <c r="I87" s="2"/>
      <c r="J87" s="112">
        <v>-550</v>
      </c>
      <c r="K87" s="107">
        <v>10</v>
      </c>
      <c r="L87" s="10">
        <f>'15-09'!$K87+('15-09'!$J87/90)</f>
        <v>3.8888888888888893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45" t="s">
        <v>834</v>
      </c>
      <c r="H88" s="7" t="s">
        <v>6</v>
      </c>
      <c r="I88" s="40" t="s">
        <v>1022</v>
      </c>
      <c r="J88" s="112"/>
      <c r="K88" s="107">
        <v>5</v>
      </c>
      <c r="L88" s="10">
        <f>'15-09'!$K88+('15-09'!$J88/90)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45" t="s">
        <v>834</v>
      </c>
      <c r="H89" s="7" t="s">
        <v>6</v>
      </c>
      <c r="I89" s="2"/>
      <c r="J89" s="112">
        <v>500</v>
      </c>
      <c r="K89" s="107"/>
      <c r="L89" s="10">
        <f>'15-09'!$K89+('15-09'!$J89/90)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45" t="s">
        <v>834</v>
      </c>
      <c r="H90" s="7" t="s">
        <v>6</v>
      </c>
      <c r="I90" s="40" t="s">
        <v>2664</v>
      </c>
      <c r="J90" s="112">
        <v>150</v>
      </c>
      <c r="K90" s="107"/>
      <c r="L90" s="10">
        <f>'15-09'!$K90+('15-09'!$J90/90)</f>
        <v>1.6666666666666667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205</v>
      </c>
      <c r="J91" s="112">
        <v>100</v>
      </c>
      <c r="K91" s="107"/>
      <c r="L91" s="10">
        <f>'15-09'!$K91+('15-09'!$J91/90)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214</v>
      </c>
      <c r="J92" s="112">
        <v>100</v>
      </c>
      <c r="K92" s="107">
        <v>5</v>
      </c>
      <c r="L92" s="10">
        <f>'15-09'!$K92+('15-09'!$J92/90)</f>
        <v>6.1111111111111107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-600</v>
      </c>
      <c r="K93" s="107">
        <v>10</v>
      </c>
      <c r="L93" s="10">
        <f>'15-09'!$K93+('15-09'!$J93/90)</f>
        <v>3.333333333333333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43" t="s">
        <v>28</v>
      </c>
      <c r="I94" s="40" t="s">
        <v>2670</v>
      </c>
      <c r="J94" s="112"/>
      <c r="K94" s="107">
        <v>-50</v>
      </c>
      <c r="L94" s="10">
        <f>'15-09'!$K94+('15-09'!$J94/90)</f>
        <v>-50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56</v>
      </c>
      <c r="J95" s="112">
        <v>110</v>
      </c>
      <c r="K95" s="107">
        <v>50</v>
      </c>
      <c r="L95" s="10">
        <f>'15-09'!$K95+('15-09'!$J95/90)</f>
        <v>51.222222222222221</v>
      </c>
      <c r="M95" s="3"/>
      <c r="N95" s="45" t="s">
        <v>118</v>
      </c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270</v>
      </c>
      <c r="K96" s="107"/>
      <c r="L96" s="10">
        <f>'15-09'!$K96+('15-09'!$J96/90)</f>
        <v>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450</v>
      </c>
      <c r="K97" s="107">
        <v>21</v>
      </c>
      <c r="L97" s="10">
        <f>'15-09'!$K97+('15-09'!$J97/90)</f>
        <v>26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1796</v>
      </c>
      <c r="I98" s="40" t="s">
        <v>1797</v>
      </c>
      <c r="J98" s="112">
        <v>300</v>
      </c>
      <c r="K98" s="107">
        <v>510</v>
      </c>
      <c r="L98" s="10">
        <f>'15-09'!$K98+('15-09'!$J98/90)</f>
        <v>513.33333333333337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1588</v>
      </c>
      <c r="J99" s="112"/>
      <c r="K99" s="107">
        <v>-70</v>
      </c>
      <c r="L99" s="10">
        <f>'15-09'!$K99+('15-09'!$J99/90)</f>
        <v>-70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59</v>
      </c>
      <c r="L100" s="10">
        <f>'15-09'!$K100+('15-09'!$J100/90)</f>
        <v>59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>
        <v>295</v>
      </c>
      <c r="L101" s="10">
        <f>'15-09'!$K101+('15-09'!$J101/90)</f>
        <v>295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95</v>
      </c>
      <c r="J102" s="112"/>
      <c r="K102" s="107">
        <v>22.5</v>
      </c>
      <c r="L102" s="10">
        <f>'15-09'!$K102+('15-09'!$J102/90)</f>
        <v>22.5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112"/>
      <c r="K103" s="107">
        <v>-22.5</v>
      </c>
      <c r="L103" s="10">
        <f>'15-09'!$K103+('15-09'!$J103/90)</f>
        <v>-22.5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-270</v>
      </c>
      <c r="K104" s="107">
        <v>10</v>
      </c>
      <c r="L104" s="10">
        <f>'15-09'!$K104+('15-09'!$J104/90)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2"/>
      <c r="J105" s="112"/>
      <c r="K105" s="107">
        <v>470</v>
      </c>
      <c r="L105" s="10">
        <f>'15-09'!$K105+('15-09'!$J105/90)</f>
        <v>470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'15-09'!$K106+('15-09'!$J106/90)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</v>
      </c>
      <c r="K107" s="107"/>
      <c r="L107" s="10">
        <f>'15-09'!$K107+('15-09'!$J107/90)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85</v>
      </c>
      <c r="L108" s="10">
        <f>'15-09'!$K108+('15-09'!$J108/90)</f>
        <v>85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257</v>
      </c>
      <c r="J109" s="112"/>
      <c r="K109" s="107">
        <v>115</v>
      </c>
      <c r="L109" s="10">
        <f>'15-09'!$K109+('15-09'!$J109/90)</f>
        <v>115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200</v>
      </c>
      <c r="K110" s="107"/>
      <c r="L110" s="10">
        <f>'15-09'!$K110+('15-09'!$J110/90)</f>
        <v>2.2222222222222223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140</v>
      </c>
      <c r="K111" s="107"/>
      <c r="L111" s="10">
        <f>'15-09'!$K111+('15-09'!$J111/90)</f>
        <v>1.5555555555555556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580</v>
      </c>
      <c r="K112" s="107"/>
      <c r="L112" s="10">
        <f>'15-09'!$K112+('15-09'!$J112/90)</f>
        <v>6.4444444444444446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-70</v>
      </c>
      <c r="K113" s="107">
        <v>1</v>
      </c>
      <c r="L113" s="10">
        <f>'15-09'!$K113+('15-09'!$J113/90)</f>
        <v>0.22222222222222221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100</v>
      </c>
      <c r="K114" s="107">
        <v>21</v>
      </c>
      <c r="L114" s="10">
        <f>'15-09'!$K114+('15-09'!$J114/90)</f>
        <v>22.111111111111111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119</v>
      </c>
      <c r="L115" s="10">
        <f>'15-09'!$K115+('15-09'!$J115/90)</f>
        <v>119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135</v>
      </c>
      <c r="K116" s="107"/>
      <c r="L116" s="10">
        <f>'15-09'!$K116+('15-09'!$J116/90)</f>
        <v>1.5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2668</v>
      </c>
      <c r="J117" s="112"/>
      <c r="K117" s="107">
        <v>-265</v>
      </c>
      <c r="L117" s="10">
        <f>'15-09'!$K117+('15-09'!$J117/90)</f>
        <v>-265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-6</v>
      </c>
      <c r="L118" s="10">
        <f>'15-09'!$K118+('15-09'!$J118/90)</f>
        <v>-6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270</v>
      </c>
      <c r="K119" s="107"/>
      <c r="L119" s="10">
        <f>'15-09'!$K119+('15-09'!$J119/90)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270</v>
      </c>
      <c r="K120" s="107"/>
      <c r="L120" s="10">
        <f>'15-09'!$K120+('15-09'!$J120/90)</f>
        <v>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150</v>
      </c>
      <c r="K121" s="107"/>
      <c r="L121" s="10">
        <f>'15-09'!$K121+('15-09'!$J121/90)</f>
        <v>1.6666666666666667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65</v>
      </c>
      <c r="L122" s="10">
        <f>'15-09'!$K122+('15-09'!$J122/90)</f>
        <v>65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239</v>
      </c>
      <c r="J123" s="112">
        <v>-20000</v>
      </c>
      <c r="K123" s="107"/>
      <c r="L123" s="10">
        <f>'15-09'!$K123+('15-09'!$J123/90)</f>
        <v>-222.22222222222223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-200</v>
      </c>
      <c r="K124" s="107">
        <v>15</v>
      </c>
      <c r="L124" s="10">
        <f>'15-09'!$K124+('15-09'!$J124/90)</f>
        <v>12.777777777777779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50</v>
      </c>
      <c r="K125" s="107"/>
      <c r="L125" s="10">
        <f>'15-09'!$K125+('15-09'!$J125/90)</f>
        <v>0.55555555555555558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225</v>
      </c>
      <c r="K126" s="107"/>
      <c r="L126" s="10">
        <f>'15-09'!$K126+('15-09'!$J126/90)</f>
        <v>2.5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-90</v>
      </c>
      <c r="K127" s="107">
        <v>40</v>
      </c>
      <c r="L127" s="10">
        <f>'15-09'!$K127+('15-09'!$J127/90)</f>
        <v>39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400</v>
      </c>
      <c r="K128" s="107"/>
      <c r="L128" s="10">
        <f>'15-09'!$K128+('15-09'!$J128/90)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/>
      <c r="J129" s="112"/>
      <c r="K129" s="107"/>
      <c r="L129" s="10">
        <f>'15-09'!$K129+('15-09'!$J129/90)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130</v>
      </c>
      <c r="K130" s="107"/>
      <c r="L130" s="10">
        <f>'15-09'!$K130+('15-09'!$J130/90)</f>
        <v>1.4444444444444444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</v>
      </c>
      <c r="L131" s="10">
        <f>'15-09'!$K131+('15-09'!$J131/90)</f>
        <v>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380</v>
      </c>
      <c r="K132" s="107"/>
      <c r="L132" s="10">
        <f>'15-09'!$K132+('15-09'!$J132/90)</f>
        <v>4.2222222222222223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-40</v>
      </c>
      <c r="K133" s="107">
        <v>4</v>
      </c>
      <c r="L133" s="10">
        <f>'15-09'!$K133+('15-09'!$J133/90)</f>
        <v>3.5555555555555554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-270</v>
      </c>
      <c r="K134" s="107">
        <v>20</v>
      </c>
      <c r="L134" s="10">
        <f>'15-09'!$K134+('15-09'!$J134/90)</f>
        <v>17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28</v>
      </c>
      <c r="I135" s="40" t="s">
        <v>2671</v>
      </c>
      <c r="J135" s="112">
        <v>470</v>
      </c>
      <c r="K135" s="107">
        <v>-70</v>
      </c>
      <c r="L135" s="10">
        <f>'15-09'!$K135+('15-09'!$J135/90)</f>
        <v>-64.777777777777771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'15-09'!$K136+('15-09'!$J136/90)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'15-09'!$K137+('15-09'!$J137/90)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'15-09'!$K138+('15-09'!$J138/90)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'15-09'!$K139+('15-09'!$J139/90)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'15-09'!$K140+('15-09'!$J140/90)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'15-09'!$K141+('15-09'!$J141/90)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0C2E397A-56DC-4D42-8A17-7D874F06AF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CE271-8E81-45B4-A731-731890E6AFE7}">
  <sheetPr>
    <pageSetUpPr fitToPage="1"/>
  </sheetPr>
  <dimension ref="A1:Z169"/>
  <sheetViews>
    <sheetView rightToLeft="1" topLeftCell="A130" workbookViewId="0">
      <selection activeCell="I167" sqref="I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-3880</v>
      </c>
      <c r="K1" s="116">
        <f t="shared" si="0"/>
        <v>-4557</v>
      </c>
      <c r="L1" s="3">
        <f t="shared" si="0"/>
        <v>-4600.1111111111113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-150</v>
      </c>
      <c r="K3" s="107">
        <v>15</v>
      </c>
      <c r="L3" s="10">
        <f t="shared" ref="L3:L18" si="1">K3+(J3/90)</f>
        <v>13.333333333333334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90</v>
      </c>
      <c r="K4" s="107"/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600</v>
      </c>
      <c r="K6" s="107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112">
        <v>-2000</v>
      </c>
      <c r="K8" s="107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112">
        <v>-2000</v>
      </c>
      <c r="K9" s="107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31</v>
      </c>
      <c r="L10" s="10">
        <f t="shared" si="1"/>
        <v>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135</v>
      </c>
      <c r="K11" s="107">
        <v>1</v>
      </c>
      <c r="L11" s="10">
        <f t="shared" si="1"/>
        <v>2.5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250</v>
      </c>
      <c r="K12" s="107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-270</v>
      </c>
      <c r="K13" s="107">
        <v>20</v>
      </c>
      <c r="L13" s="10">
        <f t="shared" si="1"/>
        <v>17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100</v>
      </c>
      <c r="K14" s="107"/>
      <c r="L14" s="10">
        <f t="shared" si="1"/>
        <v>1.1111111111111112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239</v>
      </c>
      <c r="J15" s="112"/>
      <c r="K15" s="107">
        <v>-4700</v>
      </c>
      <c r="L15" s="10">
        <f t="shared" si="1"/>
        <v>-4700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112">
        <v>-635</v>
      </c>
      <c r="K16" s="107">
        <v>-25</v>
      </c>
      <c r="L16" s="10">
        <f t="shared" si="1"/>
        <v>-32.055555555555557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2661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SUM('16-09'!$J$22:$J$169)</f>
        <v>7340</v>
      </c>
      <c r="K20" s="116">
        <f>SUM('16-09'!$K$22:$K$169)</f>
        <v>-114</v>
      </c>
      <c r="L20" s="3">
        <f>SUM('16-09'!$L$22:$L$169)</f>
        <v>-32.444444444444649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/>
      <c r="J22" s="112">
        <v>460</v>
      </c>
      <c r="K22" s="107">
        <v>70</v>
      </c>
      <c r="L22" s="10">
        <f>'16-09'!$K22+('16-09'!$J22/90)</f>
        <v>75.111111111111114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</v>
      </c>
      <c r="F23" s="16">
        <f t="shared" si="3"/>
        <v>20</v>
      </c>
      <c r="G23" s="7"/>
      <c r="H23" s="7" t="s">
        <v>6</v>
      </c>
      <c r="I23" s="2"/>
      <c r="J23" s="112"/>
      <c r="K23" s="107">
        <v>17</v>
      </c>
      <c r="L23" s="10">
        <f>'16-09'!$K23+('16-09'!$J23/90)</f>
        <v>17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112">
        <v>150</v>
      </c>
      <c r="K24" s="107"/>
      <c r="L24" s="10">
        <f>'16-09'!$K24+('16-09'!$J24/90)</f>
        <v>1.6666666666666667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100</v>
      </c>
      <c r="K25" s="107"/>
      <c r="L25" s="10">
        <f>'16-09'!$K25+('16-09'!$J25/90)</f>
        <v>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112">
        <v>1250</v>
      </c>
      <c r="K26" s="107"/>
      <c r="L26" s="10">
        <f>'16-09'!$K26+('16-09'!$J26/90)</f>
        <v>13.888888888888889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2985</v>
      </c>
      <c r="G27" s="7"/>
      <c r="H27" s="7" t="s">
        <v>6</v>
      </c>
      <c r="I27" s="2"/>
      <c r="J27" s="112">
        <v>180</v>
      </c>
      <c r="K27" s="107">
        <v>81</v>
      </c>
      <c r="L27" s="10">
        <f>'16-09'!$K27+('16-09'!$J27/90)</f>
        <v>83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943</v>
      </c>
      <c r="D28" s="1"/>
      <c r="E28" s="1"/>
      <c r="F28" s="1"/>
      <c r="G28" s="1"/>
      <c r="H28" s="7" t="s">
        <v>6</v>
      </c>
      <c r="I28" s="2"/>
      <c r="J28" s="112">
        <v>40</v>
      </c>
      <c r="K28" s="107"/>
      <c r="L28" s="10">
        <f>'16-09'!$K28+('16-09'!$J28/90)</f>
        <v>0.44444444444444442</v>
      </c>
      <c r="M28" s="3"/>
      <c r="N28" s="12" t="s">
        <v>11</v>
      </c>
      <c r="O28" s="12"/>
      <c r="P28" s="6">
        <f>SUM(P22:P27)</f>
        <v>2600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-6055</v>
      </c>
      <c r="G29" s="1"/>
      <c r="H29" s="7" t="s">
        <v>40</v>
      </c>
      <c r="I29" s="40" t="s">
        <v>2673</v>
      </c>
      <c r="J29" s="112"/>
      <c r="K29" s="107">
        <v>-150</v>
      </c>
      <c r="L29" s="10">
        <f>'16-09'!$K29+('16-09'!$J29/90)</f>
        <v>-150</v>
      </c>
      <c r="M29" s="3"/>
      <c r="N29" s="1"/>
      <c r="O29" s="1"/>
      <c r="P29" s="18"/>
      <c r="Q29" s="159" t="s">
        <v>21</v>
      </c>
      <c r="R29" s="160"/>
      <c r="S29" s="17">
        <f>SUM('16-09'!$J$22:$J$169)</f>
        <v>7340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-2317</v>
      </c>
      <c r="D30" s="1"/>
      <c r="E30" s="1"/>
      <c r="F30" s="8"/>
      <c r="G30" s="1"/>
      <c r="H30" s="7" t="s">
        <v>6</v>
      </c>
      <c r="I30" s="2"/>
      <c r="J30" s="112">
        <v>200</v>
      </c>
      <c r="K30" s="107">
        <v>5</v>
      </c>
      <c r="L30" s="10">
        <f>'16-09'!$K30+('16-09'!$J30/90)</f>
        <v>7.2222222222222223</v>
      </c>
      <c r="M30" s="3"/>
      <c r="N30" s="159" t="s">
        <v>23</v>
      </c>
      <c r="O30" s="160"/>
      <c r="P30" s="6">
        <f>SUM('16-09'!$K$22:$K$169)</f>
        <v>-114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112"/>
      <c r="K31" s="107">
        <v>115</v>
      </c>
      <c r="L31" s="10">
        <f>'16-09'!$K31+('16-09'!$J31/90)</f>
        <v>115</v>
      </c>
      <c r="M31" s="3"/>
      <c r="N31" s="1"/>
      <c r="O31" s="1"/>
      <c r="P31" s="18"/>
      <c r="Q31" s="12" t="s">
        <v>25</v>
      </c>
      <c r="R31" s="12"/>
      <c r="S31" s="17">
        <f>S27-S29-F27</f>
        <v>-10325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>
        <v>49</v>
      </c>
      <c r="L32" s="10">
        <f>'16-09'!$K32+('16-09'!$J32/90)</f>
        <v>49</v>
      </c>
      <c r="M32" s="3"/>
      <c r="N32" s="12" t="s">
        <v>25</v>
      </c>
      <c r="O32" s="12"/>
      <c r="P32" s="6">
        <f>P28-P30-C28</f>
        <v>1771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112"/>
      <c r="K33" s="107">
        <v>150</v>
      </c>
      <c r="L33" s="10">
        <f>'16-09'!$K33+('16-09'!$J33/90)</f>
        <v>150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829</v>
      </c>
      <c r="J34" s="112"/>
      <c r="K34" s="107">
        <v>-60</v>
      </c>
      <c r="L34" s="10">
        <f>'16-09'!$K34+('16-09'!$J34/90)</f>
        <v>-60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112">
        <v>-380</v>
      </c>
      <c r="K35" s="107"/>
      <c r="L35" s="10">
        <f>'16-09'!$K35+('16-09'!$J35/90)</f>
        <v>-4.2222222222222223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-630</v>
      </c>
      <c r="K36" s="107">
        <v>40</v>
      </c>
      <c r="L36" s="10">
        <f>'16-09'!$K36+('16-09'!$J36/90)</f>
        <v>33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400</v>
      </c>
      <c r="K37" s="107"/>
      <c r="L37" s="10">
        <f>'16-09'!$K37+('16-09'!$J37/90)</f>
        <v>4.4444444444444446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2674</v>
      </c>
      <c r="J38" s="112">
        <v>-360</v>
      </c>
      <c r="K38" s="107">
        <v>80</v>
      </c>
      <c r="L38" s="10">
        <f>'16-09'!$K38+('16-09'!$J38/90)</f>
        <v>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300</v>
      </c>
      <c r="K39" s="107">
        <v>10</v>
      </c>
      <c r="L39" s="10">
        <f>'16-09'!$K39+('16-09'!$J39/90)</f>
        <v>13.333333333333334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-470</v>
      </c>
      <c r="K40" s="107">
        <v>10</v>
      </c>
      <c r="L40" s="10">
        <f>'16-09'!$K40+('16-09'!$J40/90)</f>
        <v>4.7777777777777777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350</v>
      </c>
      <c r="K41" s="107"/>
      <c r="L41" s="10">
        <f>'16-09'!$K41+('16-09'!$J41/90)</f>
        <v>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-50</v>
      </c>
      <c r="K42" s="107">
        <v>5</v>
      </c>
      <c r="L42" s="10">
        <f>'16-09'!$K42+('16-09'!$J42/90)</f>
        <v>4.4444444444444446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/>
      <c r="L43" s="10">
        <f>'16-09'!$K43+('16-09'!$J43/90)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161</v>
      </c>
      <c r="J44" s="112"/>
      <c r="K44" s="107">
        <v>28</v>
      </c>
      <c r="L44" s="10">
        <f>'16-09'!$K44+('16-09'!$J44/90)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150</v>
      </c>
      <c r="K45" s="107"/>
      <c r="L45" s="10">
        <f>'16-09'!$K45+('16-09'!$J45/90)</f>
        <v>1.6666666666666667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5</v>
      </c>
      <c r="L46" s="10">
        <f>'16-09'!$K46+('16-09'!$J46/90)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-360</v>
      </c>
      <c r="K47" s="107">
        <v>30</v>
      </c>
      <c r="L47" s="10">
        <f>'16-09'!$K47+('16-09'!$J47/90)</f>
        <v>26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8</v>
      </c>
      <c r="L48" s="10">
        <f>'16-09'!$K48+('16-09'!$J48/90)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90</v>
      </c>
      <c r="K49" s="107">
        <v>20</v>
      </c>
      <c r="L49" s="10">
        <f>'16-09'!$K49+('16-09'!$J49/90)</f>
        <v>21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40" t="s">
        <v>407</v>
      </c>
      <c r="J50" s="112">
        <v>360</v>
      </c>
      <c r="K50" s="107">
        <v>100</v>
      </c>
      <c r="L50" s="10">
        <f>'16-09'!$K50+('16-09'!$J50/90)</f>
        <v>104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89</v>
      </c>
      <c r="L51" s="10">
        <f>'16-09'!$K51+('16-09'!$J51/90)</f>
        <v>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-100</v>
      </c>
      <c r="K52" s="107">
        <v>10</v>
      </c>
      <c r="L52" s="10">
        <f>'16-09'!$K52+('16-09'!$J52/90)</f>
        <v>8.8888888888888893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15</v>
      </c>
      <c r="L53" s="10">
        <f>'16-09'!$K53+('16-09'!$J53/90)</f>
        <v>15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100</v>
      </c>
      <c r="K54" s="107"/>
      <c r="L54" s="10">
        <f>'16-09'!$K54+('16-09'!$J54/90)</f>
        <v>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-630</v>
      </c>
      <c r="K55" s="107">
        <v>80</v>
      </c>
      <c r="L55" s="10">
        <f>'16-09'!$K55+('16-09'!$J55/90)</f>
        <v>73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245</v>
      </c>
      <c r="K56" s="107"/>
      <c r="L56" s="10">
        <f>'16-09'!$K56+('16-09'!$J56/90)</f>
        <v>2.7222222222222223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>
        <v>10</v>
      </c>
      <c r="L57" s="10">
        <f>'16-09'!$K57+('16-09'!$J57/90)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437</v>
      </c>
      <c r="J58" s="112">
        <v>-300</v>
      </c>
      <c r="K58" s="107"/>
      <c r="L58" s="10">
        <f>'16-09'!$K58+('16-09'!$J58/90)</f>
        <v>-3.3333333333333335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>
        <v>-80</v>
      </c>
      <c r="L59" s="10">
        <f>'16-09'!$K59+('16-09'!$J59/90)</f>
        <v>-80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-540</v>
      </c>
      <c r="K60" s="107">
        <v>10</v>
      </c>
      <c r="L60" s="10">
        <f>'16-09'!$K60+('16-09'!$J60/90)</f>
        <v>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-450</v>
      </c>
      <c r="K61" s="107">
        <v>40</v>
      </c>
      <c r="L61" s="10">
        <f>'16-09'!$K61+('16-09'!$J61/90)</f>
        <v>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70</v>
      </c>
      <c r="K62" s="107"/>
      <c r="L62" s="10">
        <f>'16-09'!$K62+('16-09'!$J62/90)</f>
        <v>0.77777777777777779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250</v>
      </c>
      <c r="K63" s="107"/>
      <c r="L63" s="10">
        <f>'16-09'!$K63+('16-09'!$J63/90)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/>
      <c r="L64" s="10">
        <f>'16-09'!$K64+('16-09'!$J64/90)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720</v>
      </c>
      <c r="K65" s="108"/>
      <c r="L65" s="37">
        <f>'16-09'!$K65+('16-09'!$J65/90)</f>
        <v>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2675</v>
      </c>
      <c r="J66" s="114">
        <v>-150</v>
      </c>
      <c r="K66" s="109"/>
      <c r="L66" s="37">
        <f>'16-09'!$K66+('16-09'!$J66/90)</f>
        <v>-1.6666666666666667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456</v>
      </c>
      <c r="J67" s="113">
        <v>-100</v>
      </c>
      <c r="K67" s="108"/>
      <c r="L67" s="37">
        <f>'16-09'!$K67+('16-09'!$J67/90)</f>
        <v>-1.1111111111111112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-450</v>
      </c>
      <c r="K68" s="109">
        <v>80</v>
      </c>
      <c r="L68" s="37">
        <f>'16-09'!$K68+('16-09'!$J68/90)</f>
        <v>75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60</v>
      </c>
      <c r="K69" s="108"/>
      <c r="L69" s="37">
        <f>'16-09'!$K69+('16-09'!$J69/90)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130</v>
      </c>
      <c r="K70" s="108"/>
      <c r="L70" s="37">
        <f>'16-09'!$K70+('16-09'!$J70/90)</f>
        <v>1.4444444444444444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90</v>
      </c>
      <c r="K71" s="107"/>
      <c r="L71" s="10">
        <f>'16-09'!$K71+('16-09'!$J71/90)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</v>
      </c>
      <c r="L72" s="10">
        <f>'16-09'!$K72+('16-09'!$J72/90)</f>
        <v>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42</v>
      </c>
      <c r="J73" s="112"/>
      <c r="K73" s="107">
        <v>-230</v>
      </c>
      <c r="L73" s="10">
        <f>'16-09'!$K73+('16-09'!$J73/90)</f>
        <v>-230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220</v>
      </c>
      <c r="K74" s="107"/>
      <c r="L74" s="10">
        <f>'16-09'!$K74+('16-09'!$J74/90)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700</v>
      </c>
      <c r="K75" s="107"/>
      <c r="L75" s="10">
        <f>'16-09'!$K75+('16-09'!$J75/90)</f>
        <v>7.7777777777777777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90</v>
      </c>
      <c r="L76" s="10">
        <f>'16-09'!$K76+('16-09'!$J76/90)</f>
        <v>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112"/>
      <c r="K77" s="107">
        <v>76</v>
      </c>
      <c r="L77" s="10">
        <f>'16-09'!$K77+('16-09'!$J77/90)</f>
        <v>76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112"/>
      <c r="K78" s="107">
        <v>250</v>
      </c>
      <c r="L78" s="10">
        <f>'16-09'!$K78+('16-09'!$J78/90)</f>
        <v>250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112"/>
      <c r="K79" s="107">
        <v>-326</v>
      </c>
      <c r="L79" s="10">
        <f>'16-09'!$K79+('16-09'!$J79/90)</f>
        <v>-326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57</v>
      </c>
      <c r="J80" s="112"/>
      <c r="K80" s="107">
        <v>50</v>
      </c>
      <c r="L80" s="10">
        <f>'16-09'!$K80+('16-09'!$J80/90)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2676</v>
      </c>
      <c r="J81" s="112"/>
      <c r="K81" s="107">
        <v>-50</v>
      </c>
      <c r="L81" s="10">
        <f>'16-09'!$K81+('16-09'!$J81/90)</f>
        <v>-50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1482</v>
      </c>
      <c r="J82" s="112"/>
      <c r="K82" s="107">
        <v>200</v>
      </c>
      <c r="L82" s="10">
        <f>'16-09'!$K82+('16-09'!$J82/90)</f>
        <v>200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-180</v>
      </c>
      <c r="K83" s="107">
        <v>10</v>
      </c>
      <c r="L83" s="10">
        <f>'16-09'!$K83+('16-09'!$J83/90)</f>
        <v>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100</v>
      </c>
      <c r="K84" s="107">
        <v>10</v>
      </c>
      <c r="L84" s="10">
        <f>'16-09'!$K84+('16-09'!$J84/90)</f>
        <v>11.111111111111111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-270</v>
      </c>
      <c r="K85" s="107">
        <v>5</v>
      </c>
      <c r="L85" s="10">
        <f>'16-09'!$K85+('16-09'!$J85/90)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300</v>
      </c>
      <c r="K86" s="107"/>
      <c r="L86" s="10">
        <f>'16-09'!$K86+('16-09'!$J86/90)</f>
        <v>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</v>
      </c>
      <c r="L87" s="10">
        <f>'16-09'!$K87+('16-09'!$J87/90)</f>
        <v>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229</v>
      </c>
      <c r="J88" s="112">
        <v>-300</v>
      </c>
      <c r="K88" s="107"/>
      <c r="L88" s="10">
        <f>'16-09'!$K88+('16-09'!$J88/90)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250</v>
      </c>
      <c r="K89" s="107"/>
      <c r="L89" s="10">
        <f>'16-09'!$K89+('16-09'!$J89/90)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300</v>
      </c>
      <c r="K90" s="107"/>
      <c r="L90" s="10">
        <f>'16-09'!$K90+('16-09'!$J90/90)</f>
        <v>3.3333333333333335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50</v>
      </c>
      <c r="K91" s="107">
        <v>10</v>
      </c>
      <c r="L91" s="10">
        <f>'16-09'!$K91+('16-09'!$J91/90)</f>
        <v>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2677</v>
      </c>
      <c r="J92" s="112">
        <v>-2000</v>
      </c>
      <c r="K92" s="107"/>
      <c r="L92" s="10">
        <f>'16-09'!$K92+('16-09'!$J92/90)</f>
        <v>-22.222222222222221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45</v>
      </c>
      <c r="L93" s="10">
        <f>'16-09'!$K93+('16-09'!$J93/90)</f>
        <v>45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-660</v>
      </c>
      <c r="K94" s="107">
        <v>10</v>
      </c>
      <c r="L94" s="10">
        <f>'16-09'!$K94+('16-09'!$J94/90)</f>
        <v>2.666666666666667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'16-09'!$K95+('16-09'!$J95/90)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140</v>
      </c>
      <c r="L96" s="10">
        <f>'16-09'!$K96+('16-09'!$J96/90)</f>
        <v>135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-270</v>
      </c>
      <c r="K97" s="107">
        <v>10</v>
      </c>
      <c r="L97" s="10">
        <f>'16-09'!$K97+('16-09'!$J97/90)</f>
        <v>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229</v>
      </c>
      <c r="J98" s="112">
        <v>-230</v>
      </c>
      <c r="K98" s="107"/>
      <c r="L98" s="10">
        <f>'16-09'!$K98+('16-09'!$J98/90)</f>
        <v>-2.5555555555555554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849</v>
      </c>
      <c r="J99" s="112">
        <v>10000</v>
      </c>
      <c r="K99" s="107"/>
      <c r="L99" s="10">
        <f>'16-09'!$K99+('16-09'!$J99/90)</f>
        <v>111.11111111111111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-630</v>
      </c>
      <c r="K100" s="107">
        <v>70</v>
      </c>
      <c r="L100" s="10">
        <f>'16-09'!$K100+('16-09'!$J100/90)</f>
        <v>63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2550</v>
      </c>
      <c r="J101" s="112"/>
      <c r="K101" s="107">
        <v>-50</v>
      </c>
      <c r="L101" s="10">
        <f>'16-09'!$K101+('16-09'!$J101/90)</f>
        <v>-50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40</v>
      </c>
      <c r="K102" s="107"/>
      <c r="L102" s="10">
        <f>'16-09'!$K102+('16-09'!$J102/90)</f>
        <v>0.44444444444444442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-300</v>
      </c>
      <c r="K103" s="107"/>
      <c r="L103" s="10">
        <f>'16-09'!$K103+('16-09'!$J103/90)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28</v>
      </c>
      <c r="L104" s="10">
        <f>'16-09'!$K104+('16-09'!$J104/90)</f>
        <v>28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f>400-40</f>
        <v>360</v>
      </c>
      <c r="K105" s="107">
        <v>20</v>
      </c>
      <c r="L105" s="10">
        <f>'16-09'!$K105+('16-09'!$J105/90)</f>
        <v>24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-540</v>
      </c>
      <c r="K106" s="107">
        <v>10</v>
      </c>
      <c r="L106" s="10">
        <f>'16-09'!$K106+('16-09'!$J106/90)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-50</v>
      </c>
      <c r="K107" s="107">
        <v>10</v>
      </c>
      <c r="L107" s="10">
        <f>'16-09'!$K107+('16-09'!$J107/90)</f>
        <v>9.4444444444444446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175</v>
      </c>
      <c r="K108" s="107">
        <v>30</v>
      </c>
      <c r="L108" s="10">
        <f>'16-09'!$K108+('16-09'!$J108/90)</f>
        <v>31.944444444444443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95</v>
      </c>
      <c r="J109" s="112"/>
      <c r="K109" s="107">
        <v>10</v>
      </c>
      <c r="L109" s="10">
        <f>'16-09'!$K109+('16-09'!$J109/90)</f>
        <v>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112"/>
      <c r="K110" s="107">
        <v>-10</v>
      </c>
      <c r="L110" s="10">
        <f>'16-09'!$K110+('16-09'!$J110/90)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11</v>
      </c>
      <c r="L111" s="10">
        <f>'16-09'!$K111+('16-09'!$J111/90)</f>
        <v>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471</v>
      </c>
      <c r="J112" s="112"/>
      <c r="K112" s="107">
        <v>-321</v>
      </c>
      <c r="L112" s="10">
        <f>'16-09'!$K112+('16-09'!$J112/90)</f>
        <v>-321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-450</v>
      </c>
      <c r="K113" s="107">
        <v>10</v>
      </c>
      <c r="L113" s="10">
        <f>'16-09'!$K113+('16-09'!$J113/90)</f>
        <v>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153</v>
      </c>
      <c r="J114" s="112">
        <v>1100</v>
      </c>
      <c r="K114" s="107"/>
      <c r="L114" s="10">
        <f>'16-09'!$K114+('16-09'!$J114/90)</f>
        <v>12.222222222222221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320</v>
      </c>
      <c r="K115" s="107"/>
      <c r="L115" s="10">
        <f>'16-09'!$K115+('16-09'!$J115/90)</f>
        <v>3.5555555555555554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720</v>
      </c>
      <c r="K116" s="107"/>
      <c r="L116" s="10">
        <f>'16-09'!$K116+('16-09'!$J116/90)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1050</v>
      </c>
      <c r="K117" s="107"/>
      <c r="L117" s="10">
        <f>'16-09'!$K117+('16-09'!$J117/90)</f>
        <v>11.666666666666666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1626</v>
      </c>
      <c r="J118" s="112"/>
      <c r="K118" s="107">
        <v>680</v>
      </c>
      <c r="L118" s="10">
        <f>'16-09'!$K118+('16-09'!$J118/90)</f>
        <v>680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-900</v>
      </c>
      <c r="K119" s="107">
        <v>10</v>
      </c>
      <c r="L119" s="10">
        <f>'16-09'!$K119+('16-09'!$J119/90)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-200</v>
      </c>
      <c r="K120" s="107">
        <v>10</v>
      </c>
      <c r="L120" s="10">
        <f>'16-09'!$K120+('16-09'!$J120/90)</f>
        <v>7.7777777777777777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229</v>
      </c>
      <c r="J121" s="112">
        <v>-500</v>
      </c>
      <c r="K121" s="107"/>
      <c r="L121" s="10">
        <f>'16-09'!$K121+('16-09'!$J121/90)</f>
        <v>-5.5555555555555554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-650</v>
      </c>
      <c r="K122" s="107">
        <v>10</v>
      </c>
      <c r="L122" s="10">
        <f>'16-09'!$K122+('16-09'!$J122/90)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-650</v>
      </c>
      <c r="K123" s="107">
        <v>-45</v>
      </c>
      <c r="L123" s="10">
        <f>'16-09'!$K123+('16-09'!$J123/90)</f>
        <v>-52.222222222222221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35</v>
      </c>
      <c r="L124" s="10">
        <f>'16-09'!$K124+('16-09'!$J124/90)</f>
        <v>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300</v>
      </c>
      <c r="K125" s="107"/>
      <c r="L125" s="10">
        <f>'16-09'!$K125+('16-09'!$J125/90)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1272</v>
      </c>
      <c r="J126" s="112"/>
      <c r="K126" s="107">
        <v>190</v>
      </c>
      <c r="L126" s="10">
        <f>'16-09'!$K126+('16-09'!$J126/90)</f>
        <v>190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>
        <v>15</v>
      </c>
      <c r="L127" s="10">
        <f>'16-09'!$K127+('16-09'!$J127/90)</f>
        <v>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-50</v>
      </c>
      <c r="K128" s="107"/>
      <c r="L128" s="10">
        <f>'16-09'!$K128+('16-09'!$J128/90)</f>
        <v>-0.55555555555555558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-250</v>
      </c>
      <c r="K129" s="107"/>
      <c r="L129" s="10">
        <f>'16-09'!$K129+('16-09'!$J129/90)</f>
        <v>-2.7777777777777777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460</v>
      </c>
      <c r="J130" s="112">
        <v>180</v>
      </c>
      <c r="K130" s="107">
        <v>20</v>
      </c>
      <c r="L130" s="10">
        <f>'16-09'!$K130+('16-09'!$J130/90)</f>
        <v>22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18</v>
      </c>
      <c r="J131" s="112">
        <v>-100</v>
      </c>
      <c r="K131" s="107">
        <v>5</v>
      </c>
      <c r="L131" s="10">
        <f>'16-09'!$K131+('16-09'!$J131/90)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172</v>
      </c>
      <c r="J132" s="112">
        <v>-150</v>
      </c>
      <c r="K132" s="107">
        <v>5</v>
      </c>
      <c r="L132" s="10">
        <f>'16-09'!$K132+('16-09'!$J132/90)</f>
        <v>3.333333333333333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10</v>
      </c>
      <c r="L133" s="10">
        <f>'16-09'!$K133+('16-09'!$J133/90)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450</v>
      </c>
      <c r="K134" s="107"/>
      <c r="L134" s="10">
        <f>'16-09'!$K134+('16-09'!$J134/90)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-450</v>
      </c>
      <c r="K135" s="107">
        <v>80</v>
      </c>
      <c r="L135" s="10">
        <f>'16-09'!$K135+('16-09'!$J135/90)</f>
        <v>75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120</v>
      </c>
      <c r="L136" s="10">
        <f>'16-09'!$K136+('16-09'!$J136/90)</f>
        <v>120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-450</v>
      </c>
      <c r="K137" s="107">
        <v>10</v>
      </c>
      <c r="L137" s="10">
        <f>'16-09'!$K137+('16-09'!$J137/90)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40" t="s">
        <v>35</v>
      </c>
      <c r="J138" s="112">
        <v>-300</v>
      </c>
      <c r="K138" s="107"/>
      <c r="L138" s="10">
        <f>'16-09'!$K138+('16-09'!$J138/90)</f>
        <v>-3.3333333333333335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700</v>
      </c>
      <c r="K139" s="107"/>
      <c r="L139" s="10">
        <f>'16-09'!$K139+('16-09'!$J139/90)</f>
        <v>7.7777777777777777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220</v>
      </c>
      <c r="L140" s="10">
        <f>'16-09'!$K140+('16-09'!$J140/90)</f>
        <v>220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300</v>
      </c>
      <c r="K141" s="107"/>
      <c r="L141" s="10">
        <f>'16-09'!$K141+('16-09'!$J141/90)</f>
        <v>3.3333333333333335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673</v>
      </c>
      <c r="J142" s="112"/>
      <c r="K142" s="107">
        <v>50</v>
      </c>
      <c r="L142" s="10">
        <f>'16-09'!$K142+('16-09'!$J142/90)</f>
        <v>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1796</v>
      </c>
      <c r="I143" s="40" t="s">
        <v>1482</v>
      </c>
      <c r="J143" s="112"/>
      <c r="K143" s="107">
        <v>100</v>
      </c>
      <c r="L143" s="10">
        <f>'16-09'!$K143+('16-09'!$J143/90)</f>
        <v>100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-470</v>
      </c>
      <c r="K144" s="107">
        <v>20</v>
      </c>
      <c r="L144" s="10">
        <f>'16-09'!$K144+('16-09'!$J144/90)</f>
        <v>14.777777777777779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40" t="s">
        <v>437</v>
      </c>
      <c r="J145" s="112">
        <v>-300</v>
      </c>
      <c r="K145" s="107"/>
      <c r="L145" s="10">
        <f>'16-09'!$K145+('16-09'!$J145/90)</f>
        <v>-3.3333333333333335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43" t="s">
        <v>40</v>
      </c>
      <c r="I146" s="40" t="s">
        <v>1964</v>
      </c>
      <c r="J146" s="112">
        <v>-450</v>
      </c>
      <c r="K146" s="107">
        <v>-1940</v>
      </c>
      <c r="L146" s="10">
        <f>'16-09'!$K146+('16-09'!$J146/90)</f>
        <v>-1945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-270</v>
      </c>
      <c r="K147" s="107">
        <v>10</v>
      </c>
      <c r="L147" s="10">
        <f>'16-09'!$K147+('16-09'!$J147/90)</f>
        <v>7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450</v>
      </c>
      <c r="K148" s="107">
        <v>55</v>
      </c>
      <c r="L148" s="10">
        <f>'16-09'!$K148+('16-09'!$J148/90)</f>
        <v>60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150</v>
      </c>
      <c r="K149" s="107"/>
      <c r="L149" s="10">
        <f>'16-09'!$K149+('16-09'!$J149/90)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380</v>
      </c>
      <c r="K150" s="107"/>
      <c r="L150" s="10">
        <f>'16-09'!$K150+('16-09'!$J150/90)</f>
        <v>4.2222222222222223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180</v>
      </c>
      <c r="K151" s="107"/>
      <c r="L151" s="10">
        <f>'16-09'!$K151+('16-09'!$J151/90)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-100</v>
      </c>
      <c r="K152" s="107">
        <v>260</v>
      </c>
      <c r="L152" s="10">
        <f>'16-09'!$K152+('16-09'!$J152/90)</f>
        <v>258.88888888888891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40" t="s">
        <v>1430</v>
      </c>
      <c r="J153" s="112"/>
      <c r="K153" s="107">
        <v>-10</v>
      </c>
      <c r="L153" s="10">
        <f>'16-09'!$K153+('16-09'!$J153/90)</f>
        <v>-10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-90</v>
      </c>
      <c r="K154" s="107">
        <v>50</v>
      </c>
      <c r="L154" s="10">
        <f>'16-09'!$K154+('16-09'!$J154/90)</f>
        <v>49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>
        <v>-600</v>
      </c>
      <c r="K155" s="107">
        <v>10</v>
      </c>
      <c r="L155" s="10">
        <f>'16-09'!$K155+('16-09'!$J155/90)</f>
        <v>3.333333333333333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>
        <v>4</v>
      </c>
      <c r="L156" s="10">
        <f>'16-09'!$K156+('16-09'!$J156/90)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>
        <v>570</v>
      </c>
      <c r="K157" s="107"/>
      <c r="L157" s="10">
        <f>'16-09'!$K157+('16-09'!$J157/90)</f>
        <v>6.333333333333333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>
        <v>5</v>
      </c>
      <c r="L158" s="10">
        <f>'16-09'!$K158+('16-09'!$J158/90)</f>
        <v>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>
        <v>5</v>
      </c>
      <c r="L159" s="10">
        <f>'16-09'!$K159+('16-09'!$J159/90)</f>
        <v>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239</v>
      </c>
      <c r="J160" s="112"/>
      <c r="K160" s="107">
        <v>-1100</v>
      </c>
      <c r="L160" s="10">
        <f>'16-09'!$K160+('16-09'!$J160/90)</f>
        <v>-1100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180</v>
      </c>
      <c r="K161" s="107"/>
      <c r="L161" s="10">
        <f>'16-09'!$K161+('16-09'!$J161/90)</f>
        <v>2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>
        <v>150</v>
      </c>
      <c r="K162" s="107"/>
      <c r="L162" s="10">
        <f>'16-09'!$K162+('16-09'!$J162/90)</f>
        <v>1.6666666666666667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'16-09'!$K163+('16-09'!$J163/90)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'16-09'!$K164+('16-09'!$J164/90)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'16-09'!$K165+('16-09'!$J165/90)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'16-09'!$K166+('16-09'!$J166/90)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'16-09'!$K167+('16-09'!$J167/90)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'16-09'!$K168+('16-09'!$J168/90)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'16-09'!$K169+('16-09'!$J169/90)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9" xr:uid="{E271F820-DE86-4F89-8A49-F33E2187F9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9EE51-BD3D-4982-BFBF-64B6EDE0096A}">
  <sheetPr>
    <pageSetUpPr fitToPage="1"/>
  </sheetPr>
  <dimension ref="A1:Z148"/>
  <sheetViews>
    <sheetView rightToLeft="1" topLeftCell="A130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2200</v>
      </c>
      <c r="K1" s="116">
        <f t="shared" si="0"/>
        <v>1938</v>
      </c>
      <c r="L1" s="3">
        <f t="shared" si="0"/>
        <v>1962.4444444444443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112"/>
      <c r="K3" s="107">
        <v>24</v>
      </c>
      <c r="L3" s="10">
        <f t="shared" ref="L3:L18" si="1">K3+(J3/90)</f>
        <v>24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-450</v>
      </c>
      <c r="K4" s="107">
        <v>39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2680</v>
      </c>
      <c r="J5" s="112">
        <v>300</v>
      </c>
      <c r="K5" s="107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180</v>
      </c>
      <c r="K6" s="107"/>
      <c r="L6" s="10">
        <f t="shared" si="1"/>
        <v>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50</v>
      </c>
      <c r="K7" s="107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244</v>
      </c>
      <c r="J8" s="112">
        <v>350</v>
      </c>
      <c r="K8" s="107">
        <v>115</v>
      </c>
      <c r="L8" s="10">
        <f t="shared" si="1"/>
        <v>118.88888888888889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-80</v>
      </c>
      <c r="K9" s="107">
        <v>5</v>
      </c>
      <c r="L9" s="10">
        <f t="shared" si="1"/>
        <v>4.1111111111111107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60</v>
      </c>
      <c r="K10" s="107"/>
      <c r="L10" s="10">
        <f t="shared" si="1"/>
        <v>0.66666666666666663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363</v>
      </c>
      <c r="J11" s="112"/>
      <c r="K11" s="107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1450</v>
      </c>
      <c r="K12" s="107">
        <v>20</v>
      </c>
      <c r="L12" s="10">
        <f t="shared" si="1"/>
        <v>36.111111111111114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100</v>
      </c>
      <c r="K13" s="107">
        <v>10</v>
      </c>
      <c r="L13" s="10">
        <f t="shared" si="1"/>
        <v>11.111111111111111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140</v>
      </c>
      <c r="K14" s="107"/>
      <c r="L14" s="10">
        <f t="shared" si="1"/>
        <v>1.5555555555555556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450</v>
      </c>
      <c r="K15" s="107"/>
      <c r="L15" s="10">
        <f t="shared" si="1"/>
        <v>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/>
      <c r="J16" s="112">
        <v>550</v>
      </c>
      <c r="K16" s="107">
        <v>1365</v>
      </c>
      <c r="L16" s="10">
        <f t="shared" si="1"/>
        <v>1371.1111111111111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-900</v>
      </c>
      <c r="K17" s="107">
        <v>60</v>
      </c>
      <c r="L17" s="10">
        <f t="shared" si="1"/>
        <v>50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2672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SUM('17-09'!$J$22:$J$148)</f>
        <v>-4605</v>
      </c>
      <c r="K20" s="116">
        <f>SUM('17-09'!$K$22:$K$148)</f>
        <v>-1587</v>
      </c>
      <c r="L20" s="3">
        <f>SUM('17-09'!$L$22:$L$148)</f>
        <v>-1638.1666666666667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112"/>
      <c r="K22" s="107"/>
      <c r="L22" s="10">
        <f>'17-09'!$K22+('17-09'!$J22/90)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80</v>
      </c>
      <c r="F23" s="16">
        <f t="shared" si="3"/>
        <v>800</v>
      </c>
      <c r="G23" s="7"/>
      <c r="H23" s="7" t="s">
        <v>40</v>
      </c>
      <c r="I23" s="2"/>
      <c r="J23" s="112">
        <v>-550</v>
      </c>
      <c r="K23" s="107">
        <v>-1365</v>
      </c>
      <c r="L23" s="10">
        <f>'17-09'!$K23+('17-09'!$J23/90)</f>
        <v>-1371.1111111111111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29</v>
      </c>
      <c r="F24" s="16">
        <f t="shared" si="3"/>
        <v>580</v>
      </c>
      <c r="G24" s="7"/>
      <c r="H24" s="139" t="s">
        <v>6</v>
      </c>
      <c r="I24" s="130" t="s">
        <v>2679</v>
      </c>
      <c r="J24" s="131"/>
      <c r="K24" s="132">
        <v>145</v>
      </c>
      <c r="L24" s="140">
        <f>'17-09'!$K24+('17-09'!$J24/90)</f>
        <v>145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28</v>
      </c>
      <c r="F25" s="16">
        <f t="shared" si="3"/>
        <v>1400</v>
      </c>
      <c r="G25" s="7"/>
      <c r="H25" s="139" t="s">
        <v>28</v>
      </c>
      <c r="I25" s="130" t="s">
        <v>43</v>
      </c>
      <c r="J25" s="131"/>
      <c r="K25" s="132">
        <v>-20</v>
      </c>
      <c r="L25" s="140">
        <f>'17-09'!$K25+('17-09'!$J25/90)</f>
        <v>-20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22</v>
      </c>
      <c r="S25" s="16">
        <f t="shared" si="5"/>
        <v>1100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97</v>
      </c>
      <c r="F26" s="16">
        <f t="shared" si="3"/>
        <v>9700</v>
      </c>
      <c r="G26" s="7"/>
      <c r="H26" s="139" t="s">
        <v>6</v>
      </c>
      <c r="I26" s="130" t="s">
        <v>366</v>
      </c>
      <c r="J26" s="131"/>
      <c r="K26" s="132">
        <v>20</v>
      </c>
      <c r="L26" s="140">
        <f>'17-09'!$K26+('17-09'!$J26/90)</f>
        <v>20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143</v>
      </c>
      <c r="S26" s="16">
        <f t="shared" si="5"/>
        <v>14300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20</v>
      </c>
      <c r="C27" s="14">
        <f t="shared" si="2"/>
        <v>2000</v>
      </c>
      <c r="D27" s="12" t="s">
        <v>11</v>
      </c>
      <c r="E27" s="12"/>
      <c r="F27" s="17">
        <f>SUM(F22:F26)</f>
        <v>12525</v>
      </c>
      <c r="G27" s="7"/>
      <c r="H27" s="139" t="s">
        <v>6</v>
      </c>
      <c r="I27" s="130"/>
      <c r="J27" s="131"/>
      <c r="K27" s="132"/>
      <c r="L27" s="140">
        <f>'17-09'!$K27+('17-09'!$J27/90)</f>
        <v>0</v>
      </c>
      <c r="M27" s="3"/>
      <c r="N27" s="13">
        <v>100</v>
      </c>
      <c r="O27" s="1">
        <v>51</v>
      </c>
      <c r="P27" s="14">
        <f t="shared" si="4"/>
        <v>5100</v>
      </c>
      <c r="Q27" s="12" t="s">
        <v>11</v>
      </c>
      <c r="R27" s="12"/>
      <c r="S27" s="17">
        <f>SUM(S22:S26)</f>
        <v>16640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2767</v>
      </c>
      <c r="D28" s="1"/>
      <c r="E28" s="1"/>
      <c r="F28" s="1"/>
      <c r="G28" s="1"/>
      <c r="H28" s="139" t="s">
        <v>6</v>
      </c>
      <c r="I28" s="130" t="s">
        <v>1008</v>
      </c>
      <c r="J28" s="131"/>
      <c r="K28" s="132">
        <v>900</v>
      </c>
      <c r="L28" s="140">
        <f>'17-09'!$K28+('17-09'!$J28/90)</f>
        <v>900</v>
      </c>
      <c r="M28" s="3"/>
      <c r="N28" s="12" t="s">
        <v>11</v>
      </c>
      <c r="O28" s="12"/>
      <c r="P28" s="6">
        <f>SUM(P22:P27)</f>
        <v>6390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9540</v>
      </c>
      <c r="G29" s="1"/>
      <c r="H29" s="139" t="s">
        <v>1796</v>
      </c>
      <c r="I29" s="130" t="s">
        <v>881</v>
      </c>
      <c r="J29" s="131">
        <v>550</v>
      </c>
      <c r="K29" s="132">
        <v>320</v>
      </c>
      <c r="L29" s="140">
        <f>'17-09'!$K29+('17-09'!$J29/90)</f>
        <v>326.11111111111109</v>
      </c>
      <c r="M29" s="3"/>
      <c r="N29" s="1"/>
      <c r="O29" s="1"/>
      <c r="P29" s="18"/>
      <c r="Q29" s="159" t="s">
        <v>21</v>
      </c>
      <c r="R29" s="160"/>
      <c r="S29" s="17">
        <f>SUM('17-09'!$J$22:$J$148)</f>
        <v>-4605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1824</v>
      </c>
      <c r="D30" s="1"/>
      <c r="E30" s="1"/>
      <c r="F30" s="8"/>
      <c r="G30" s="1"/>
      <c r="H30" s="7" t="s">
        <v>6</v>
      </c>
      <c r="I30" s="2"/>
      <c r="J30" s="112">
        <v>500</v>
      </c>
      <c r="K30" s="107"/>
      <c r="L30" s="10">
        <f>'17-09'!$K30+('17-09'!$J30/90)</f>
        <v>5.5555555555555554</v>
      </c>
      <c r="M30" s="3"/>
      <c r="N30" s="159" t="s">
        <v>23</v>
      </c>
      <c r="O30" s="160"/>
      <c r="P30" s="6">
        <f>SUM('17-09'!$K$22:$K$148)</f>
        <v>-1587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12"/>
      <c r="K31" s="107">
        <v>58</v>
      </c>
      <c r="L31" s="10">
        <f>'17-09'!$K31+('17-09'!$J31/90)</f>
        <v>58</v>
      </c>
      <c r="M31" s="3"/>
      <c r="N31" s="1"/>
      <c r="O31" s="1"/>
      <c r="P31" s="18"/>
      <c r="Q31" s="12" t="s">
        <v>25</v>
      </c>
      <c r="R31" s="12"/>
      <c r="S31" s="17">
        <f>S27-S29-F27</f>
        <v>8720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12"/>
      <c r="K32" s="107">
        <v>-58</v>
      </c>
      <c r="L32" s="10">
        <f>'17-09'!$K32+('17-09'!$J32/90)</f>
        <v>-58</v>
      </c>
      <c r="M32" s="3"/>
      <c r="N32" s="12" t="s">
        <v>25</v>
      </c>
      <c r="O32" s="12"/>
      <c r="P32" s="6">
        <f>P28-P30-C28</f>
        <v>5210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214</v>
      </c>
      <c r="J33" s="112">
        <v>-220</v>
      </c>
      <c r="K33" s="107">
        <v>100</v>
      </c>
      <c r="L33" s="10">
        <f>'17-09'!$K33+('17-09'!$J33/90)</f>
        <v>97.555555555555557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30</v>
      </c>
      <c r="L34" s="10">
        <f>'17-09'!$K34+('17-09'!$J34/90)</f>
        <v>30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40" t="s">
        <v>64</v>
      </c>
      <c r="J35" s="112">
        <v>50</v>
      </c>
      <c r="K35" s="107">
        <v>110</v>
      </c>
      <c r="L35" s="10">
        <f>'17-09'!$K35+('17-09'!$J35/90)</f>
        <v>110.55555555555556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1660</v>
      </c>
      <c r="J36" s="112"/>
      <c r="K36" s="107">
        <v>455</v>
      </c>
      <c r="L36" s="10">
        <f>'17-09'!$K36+('17-09'!$J36/90)</f>
        <v>455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1665</v>
      </c>
      <c r="J37" s="112">
        <v>360</v>
      </c>
      <c r="K37" s="107">
        <v>110</v>
      </c>
      <c r="L37" s="10">
        <f>'17-09'!$K37+('17-09'!$J37/90)</f>
        <v>114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2681</v>
      </c>
      <c r="J38" s="112"/>
      <c r="K38" s="107">
        <v>-602</v>
      </c>
      <c r="L38" s="10">
        <f>'17-09'!$K38+('17-09'!$J38/90)</f>
        <v>-602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2397</v>
      </c>
      <c r="J39" s="112">
        <v>-90</v>
      </c>
      <c r="K39" s="107">
        <v>550</v>
      </c>
      <c r="L39" s="10">
        <f>'17-09'!$K39+('17-09'!$J39/90)</f>
        <v>549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50</v>
      </c>
      <c r="K40" s="107">
        <v>10</v>
      </c>
      <c r="L40" s="10">
        <f>'17-09'!$K40+('17-09'!$J40/90)</f>
        <v>10.555555555555555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437</v>
      </c>
      <c r="J41" s="112">
        <v>-300</v>
      </c>
      <c r="K41" s="107"/>
      <c r="L41" s="10">
        <f>'17-09'!$K41+('17-09'!$J41/90)</f>
        <v>-3.3333333333333335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1347</v>
      </c>
      <c r="J42" s="112">
        <v>180</v>
      </c>
      <c r="K42" s="107"/>
      <c r="L42" s="10">
        <f>'17-09'!$K42+('17-09'!$J42/90)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5</v>
      </c>
      <c r="L43" s="10">
        <f>'17-09'!$K43+('17-09'!$J43/90)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1887</v>
      </c>
      <c r="J44" s="112">
        <v>600</v>
      </c>
      <c r="K44" s="107">
        <v>100</v>
      </c>
      <c r="L44" s="10">
        <f>'17-09'!$K44+('17-09'!$J44/90)</f>
        <v>106.66666666666667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J45" s="112">
        <v>-50</v>
      </c>
      <c r="K45" s="107">
        <v>5</v>
      </c>
      <c r="L45" s="10">
        <f>'17-09'!$K45+('17-09'!$J45/90)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112"/>
      <c r="K46" s="107">
        <v>100</v>
      </c>
      <c r="L46" s="10">
        <f>'17-09'!$K46+('17-09'!$J46/90)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290</v>
      </c>
      <c r="K47" s="107"/>
      <c r="L47" s="10">
        <f>'17-09'!$K47+('17-09'!$J47/90)</f>
        <v>3.2222222222222223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984</v>
      </c>
      <c r="J48" s="112">
        <v>-270</v>
      </c>
      <c r="K48" s="107">
        <v>50</v>
      </c>
      <c r="L48" s="10">
        <f>'17-09'!$K48+('17-09'!$J48/90)</f>
        <v>47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165</v>
      </c>
      <c r="K49" s="107"/>
      <c r="L49" s="10">
        <f>'17-09'!$K49+('17-09'!$J49/90)</f>
        <v>1.8333333333333333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2682</v>
      </c>
      <c r="J50" s="112"/>
      <c r="K50" s="107">
        <v>-10</v>
      </c>
      <c r="L50" s="10">
        <f>'17-09'!$K50+('17-09'!$J50/90)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-630</v>
      </c>
      <c r="K51" s="107">
        <v>100</v>
      </c>
      <c r="L51" s="10">
        <f>'17-09'!$K51+('17-09'!$J51/90)</f>
        <v>93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440</v>
      </c>
      <c r="K52" s="107"/>
      <c r="L52" s="10">
        <f>'17-09'!$K52+('17-09'!$J52/90)</f>
        <v>4.8888888888888893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-180</v>
      </c>
      <c r="K53" s="107">
        <v>40</v>
      </c>
      <c r="L53" s="10">
        <f>'17-09'!$K53+('17-09'!$J53/90)</f>
        <v>38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220</v>
      </c>
      <c r="K54" s="107"/>
      <c r="L54" s="10">
        <f>'17-09'!$K54+('17-09'!$J54/90)</f>
        <v>2.4444444444444446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430</v>
      </c>
      <c r="K55" s="107"/>
      <c r="L55" s="10">
        <f>'17-09'!$K55+('17-09'!$J55/90)</f>
        <v>4.7777777777777777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80</v>
      </c>
      <c r="K56" s="107">
        <v>10</v>
      </c>
      <c r="L56" s="10">
        <f>'17-09'!$K56+('17-09'!$J56/90)</f>
        <v>10.888888888888889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600</v>
      </c>
      <c r="K57" s="107"/>
      <c r="L57" s="10">
        <f>'17-09'!$K57+('17-09'!$J57/90)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2656</v>
      </c>
      <c r="J58" s="112"/>
      <c r="K58" s="107">
        <v>362</v>
      </c>
      <c r="L58" s="10">
        <f>'17-09'!$K58+('17-09'!$J58/90)</f>
        <v>362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40</v>
      </c>
      <c r="I59" s="40" t="s">
        <v>2154</v>
      </c>
      <c r="J59" s="112">
        <v>-110</v>
      </c>
      <c r="K59" s="107">
        <v>-370</v>
      </c>
      <c r="L59" s="10">
        <f>'17-09'!$K59+('17-09'!$J59/90)</f>
        <v>-371.22222222222223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2683</v>
      </c>
      <c r="J60" s="112"/>
      <c r="K60" s="107">
        <v>-25</v>
      </c>
      <c r="L60" s="10">
        <f>'17-09'!$K60+('17-09'!$J60/90)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30</v>
      </c>
      <c r="L61" s="10">
        <f>'17-09'!$K61+('17-09'!$J61/90)</f>
        <v>22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100</v>
      </c>
      <c r="K62" s="107"/>
      <c r="L62" s="10">
        <f>'17-09'!$K62+('17-09'!$J62/90)</f>
        <v>1.1111111111111112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160</v>
      </c>
      <c r="K63" s="107"/>
      <c r="L63" s="10">
        <f>'17-09'!$K63+('17-09'!$J63/90)</f>
        <v>1.7777777777777777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180</v>
      </c>
      <c r="K64" s="107"/>
      <c r="L64" s="10">
        <f>'17-09'!$K64+('17-09'!$J64/90)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180</v>
      </c>
      <c r="L65" s="37">
        <f>'17-09'!$K65+('17-09'!$J65/90)</f>
        <v>180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-80</v>
      </c>
      <c r="K66" s="109"/>
      <c r="L66" s="37">
        <f>'17-09'!$K66+('17-09'!$J66/90)</f>
        <v>-0.88888888888888884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300</v>
      </c>
      <c r="K67" s="108">
        <v>15</v>
      </c>
      <c r="L67" s="37">
        <f>'17-09'!$K67+('17-09'!$J67/90)</f>
        <v>18.333333333333332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1957</v>
      </c>
      <c r="J68" s="114"/>
      <c r="K68" s="109">
        <v>1081</v>
      </c>
      <c r="L68" s="37">
        <f>'17-09'!$K68+('17-09'!$J68/90)</f>
        <v>1081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750</v>
      </c>
      <c r="K69" s="108">
        <v>20</v>
      </c>
      <c r="L69" s="37">
        <f>'17-09'!$K69+('17-09'!$J69/90)</f>
        <v>28.333333333333336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65</v>
      </c>
      <c r="L70" s="37">
        <f>'17-09'!$K70+('17-09'!$J70/90)</f>
        <v>65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23</v>
      </c>
      <c r="L71" s="10">
        <f>'17-09'!$K71+('17-09'!$J71/90)</f>
        <v>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720</v>
      </c>
      <c r="K72" s="107"/>
      <c r="L72" s="10">
        <f>'17-09'!$K72+('17-09'!$J72/90)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35</v>
      </c>
      <c r="J73" s="112">
        <v>-300</v>
      </c>
      <c r="K73" s="107"/>
      <c r="L73" s="10">
        <f>'17-09'!$K73+('17-09'!$J73/90)</f>
        <v>-3.3333333333333335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997</v>
      </c>
      <c r="J74" s="112"/>
      <c r="K74" s="107">
        <v>403</v>
      </c>
      <c r="L74" s="10">
        <f>'17-09'!$K74+('17-09'!$J74/90)</f>
        <v>403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5</v>
      </c>
      <c r="L75" s="10">
        <f>'17-09'!$K75+('17-09'!$J75/90)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9</v>
      </c>
      <c r="L76" s="10">
        <f>'17-09'!$K76+('17-09'!$J76/90)</f>
        <v>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2684</v>
      </c>
      <c r="J77" s="112"/>
      <c r="K77" s="107">
        <v>100</v>
      </c>
      <c r="L77" s="10">
        <f>'17-09'!$K77+('17-09'!$J77/90)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-630</v>
      </c>
      <c r="K78" s="107">
        <v>20</v>
      </c>
      <c r="L78" s="10">
        <f>'17-09'!$K78+('17-09'!$J78/90)</f>
        <v>13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8</v>
      </c>
      <c r="L79" s="10">
        <f>'17-09'!$K79+('17-09'!$J79/90)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300</v>
      </c>
      <c r="K80" s="107"/>
      <c r="L80" s="10">
        <f>'17-09'!$K80+('17-09'!$J80/90)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2414</v>
      </c>
      <c r="J81" s="112">
        <v>-420</v>
      </c>
      <c r="K81" s="107">
        <v>70</v>
      </c>
      <c r="L81" s="10">
        <f>'17-09'!$K81+('17-09'!$J81/90)</f>
        <v>65.333333333333329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16</v>
      </c>
      <c r="J82" s="112"/>
      <c r="K82" s="107">
        <v>135</v>
      </c>
      <c r="L82" s="10">
        <f>'17-09'!$K82+('17-09'!$J82/90)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112"/>
      <c r="K83" s="107">
        <v>-135</v>
      </c>
      <c r="L83" s="10">
        <f>'17-09'!$K83+('17-09'!$J83/90)</f>
        <v>-135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16</v>
      </c>
      <c r="J84" s="112">
        <v>-50</v>
      </c>
      <c r="K84" s="107">
        <v>-26</v>
      </c>
      <c r="L84" s="10">
        <f>'17-09'!$K84+('17-09'!$J84/90)</f>
        <v>-26.555555555555557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-225</v>
      </c>
      <c r="K85" s="107">
        <v>10</v>
      </c>
      <c r="L85" s="10">
        <f>'17-09'!$K85+('17-09'!$J85/90)</f>
        <v>7.5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320</v>
      </c>
      <c r="K86" s="107"/>
      <c r="L86" s="10">
        <f>'17-09'!$K86+('17-09'!$J86/90)</f>
        <v>3.5555555555555554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-220</v>
      </c>
      <c r="K87" s="107">
        <v>40</v>
      </c>
      <c r="L87" s="10">
        <f>'17-09'!$K87+('17-09'!$J87/90)</f>
        <v>37.555555555555557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5</v>
      </c>
      <c r="L88" s="10">
        <f>'17-09'!$K88+('17-09'!$J88/90)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-180</v>
      </c>
      <c r="K89" s="107">
        <v>30</v>
      </c>
      <c r="L89" s="10">
        <f>'17-09'!$K89+('17-09'!$J89/90)</f>
        <v>28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300</v>
      </c>
      <c r="K90" s="107"/>
      <c r="L90" s="10">
        <f>'17-09'!$K90+('17-09'!$J90/90)</f>
        <v>3.3333333333333335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60</v>
      </c>
      <c r="L91" s="10">
        <f>'17-09'!$K91+('17-09'!$J91/90)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180</v>
      </c>
      <c r="K92" s="107"/>
      <c r="L92" s="10">
        <f>'17-09'!$K92+('17-09'!$J92/90)</f>
        <v>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112">
        <v>-500</v>
      </c>
      <c r="K93" s="107"/>
      <c r="L93" s="10">
        <f>'17-09'!$K93+('17-09'!$J93/90)</f>
        <v>-5.5555555555555554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-90</v>
      </c>
      <c r="K94" s="107">
        <v>20</v>
      </c>
      <c r="L94" s="10">
        <f>'17-09'!$K94+('17-09'!$J94/90)</f>
        <v>19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585</v>
      </c>
      <c r="K95" s="107">
        <v>10</v>
      </c>
      <c r="L95" s="10">
        <f>'17-09'!$K95+('17-09'!$J95/90)</f>
        <v>16.5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100</v>
      </c>
      <c r="K96" s="107">
        <v>15</v>
      </c>
      <c r="L96" s="10">
        <f>'17-09'!$K96+('17-09'!$J96/90)</f>
        <v>16.111111111111111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27</v>
      </c>
      <c r="L97" s="10">
        <f>'17-09'!$K97+('17-09'!$J97/90)</f>
        <v>27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350</v>
      </c>
      <c r="K98" s="107"/>
      <c r="L98" s="10">
        <f>'17-09'!$K98+('17-09'!$J98/90)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1665</v>
      </c>
      <c r="J99" s="112"/>
      <c r="K99" s="107">
        <v>-11</v>
      </c>
      <c r="L99" s="10">
        <f>'17-09'!$K99+('17-09'!$J99/90)</f>
        <v>-11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-180</v>
      </c>
      <c r="K100" s="107">
        <v>40</v>
      </c>
      <c r="L100" s="10">
        <f>'17-09'!$K100+('17-09'!$J100/90)</f>
        <v>38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100</v>
      </c>
      <c r="K101" s="107"/>
      <c r="L101" s="10">
        <f>'17-09'!$K101+('17-09'!$J101/90)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19</v>
      </c>
      <c r="L102" s="10">
        <f>'17-09'!$K102+('17-09'!$J102/90)</f>
        <v>19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'17-09'!$K103+('17-09'!$J103/90)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500</v>
      </c>
      <c r="K104" s="107"/>
      <c r="L104" s="10">
        <f>'17-09'!$K104+('17-09'!$J104/90)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1070</v>
      </c>
      <c r="K105" s="107"/>
      <c r="L105" s="10">
        <f>'17-09'!$K105+('17-09'!$J105/90)</f>
        <v>11.888888888888889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40" t="s">
        <v>2401</v>
      </c>
      <c r="J106" s="112"/>
      <c r="K106" s="107">
        <v>90</v>
      </c>
      <c r="L106" s="10">
        <f>'17-09'!$K106+('17-09'!$J106/90)</f>
        <v>90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112">
        <v>-150</v>
      </c>
      <c r="K107" s="107">
        <v>125</v>
      </c>
      <c r="L107" s="10">
        <f>'17-09'!$K107+('17-09'!$J107/90)</f>
        <v>123.33333333333333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-180</v>
      </c>
      <c r="K108" s="107">
        <v>30</v>
      </c>
      <c r="L108" s="10">
        <f>'17-09'!$K108+('17-09'!$J108/90)</f>
        <v>28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487</v>
      </c>
      <c r="J109" s="112">
        <v>270</v>
      </c>
      <c r="K109" s="107">
        <v>25</v>
      </c>
      <c r="L109" s="10">
        <f>'17-09'!$K109+('17-09'!$J109/90)</f>
        <v>28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239</v>
      </c>
      <c r="J110" s="112">
        <v>-10000</v>
      </c>
      <c r="K110" s="107">
        <v>-5500</v>
      </c>
      <c r="L110" s="10">
        <f>'17-09'!$K110+('17-09'!$J110/90)</f>
        <v>-5611.1111111111113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-90</v>
      </c>
      <c r="K111" s="107">
        <v>80</v>
      </c>
      <c r="L111" s="10">
        <f>'17-09'!$K111+('17-09'!$J111/90)</f>
        <v>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10</v>
      </c>
      <c r="L112" s="10">
        <f>'17-09'!$K112+('17-09'!$J112/90)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225</v>
      </c>
      <c r="K113" s="107"/>
      <c r="L113" s="10">
        <f>'17-09'!$K113+('17-09'!$J113/90)</f>
        <v>2.5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-230</v>
      </c>
      <c r="K114" s="107">
        <v>10</v>
      </c>
      <c r="L114" s="10">
        <f>'17-09'!$K114+('17-09'!$J114/90)</f>
        <v>7.4444444444444446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350</v>
      </c>
      <c r="K115" s="107">
        <v>20</v>
      </c>
      <c r="L115" s="10">
        <f>'17-09'!$K115+('17-09'!$J115/90)</f>
        <v>23.888888888888889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400</v>
      </c>
      <c r="K116" s="107"/>
      <c r="L116" s="10">
        <f>'17-09'!$K116+('17-09'!$J116/90)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445</v>
      </c>
      <c r="K117" s="107">
        <v>2</v>
      </c>
      <c r="L117" s="10">
        <f>'17-09'!$K117+('17-09'!$J117/90)</f>
        <v>6.9444444444444446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2685</v>
      </c>
      <c r="J118" s="112">
        <v>70</v>
      </c>
      <c r="K118" s="107"/>
      <c r="L118" s="10">
        <f>'17-09'!$K118+('17-09'!$J118/90)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2686</v>
      </c>
      <c r="J119" s="112">
        <v>350</v>
      </c>
      <c r="K119" s="107"/>
      <c r="L119" s="10">
        <f>'17-09'!$K119+('17-09'!$J119/90)</f>
        <v>3.8888888888888888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300</v>
      </c>
      <c r="K120" s="107"/>
      <c r="L120" s="10">
        <f>'17-09'!$K120+('17-09'!$J120/90)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-360</v>
      </c>
      <c r="K121" s="107">
        <v>10</v>
      </c>
      <c r="L121" s="10">
        <f>'17-09'!$K121+('17-09'!$J121/90)</f>
        <v>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112"/>
      <c r="K122" s="107"/>
      <c r="L122" s="10">
        <f>'17-09'!$K122+('17-09'!$J122/90)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112">
        <v>-300</v>
      </c>
      <c r="K123" s="107"/>
      <c r="L123" s="10">
        <f>'17-09'!$K123+('17-09'!$J123/90)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</v>
      </c>
      <c r="K124" s="107"/>
      <c r="L124" s="10">
        <f>'17-09'!$K124+('17-09'!$J124/90)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130</v>
      </c>
      <c r="K125" s="107"/>
      <c r="L125" s="10">
        <f>'17-09'!$K125+('17-09'!$J125/90)</f>
        <v>1.4444444444444444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112"/>
      <c r="K126" s="107">
        <v>25</v>
      </c>
      <c r="L126" s="10">
        <f>'17-09'!$K126+('17-09'!$J126/90)</f>
        <v>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40" t="s">
        <v>95</v>
      </c>
      <c r="J127" s="112"/>
      <c r="K127" s="107">
        <v>-25</v>
      </c>
      <c r="L127" s="10">
        <f>'17-09'!$K127+('17-09'!$J127/90)</f>
        <v>-25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-270</v>
      </c>
      <c r="K128" s="107">
        <v>40</v>
      </c>
      <c r="L128" s="10">
        <f>'17-09'!$K128+('17-09'!$J128/90)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33</v>
      </c>
      <c r="J129" s="112">
        <v>80</v>
      </c>
      <c r="K129" s="107"/>
      <c r="L129" s="10">
        <f>'17-09'!$K129+('17-09'!$J129/90)</f>
        <v>0.88888888888888884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-270</v>
      </c>
      <c r="K130" s="107">
        <v>10</v>
      </c>
      <c r="L130" s="10">
        <f>'17-09'!$K130+('17-09'!$J130/90)</f>
        <v>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>
        <v>10</v>
      </c>
      <c r="L131" s="10">
        <f>'17-09'!$K131+('17-09'!$J131/90)</f>
        <v>8.8888888888888893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130</v>
      </c>
      <c r="K132" s="107"/>
      <c r="L132" s="10">
        <f>'17-09'!$K132+('17-09'!$J132/90)</f>
        <v>1.4444444444444444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250</v>
      </c>
      <c r="K133" s="107"/>
      <c r="L133" s="10">
        <f>'17-09'!$K133+('17-09'!$J133/90)</f>
        <v>2.7777777777777777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55</v>
      </c>
      <c r="L134" s="10">
        <f>'17-09'!$K134+('17-09'!$J134/90)</f>
        <v>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200</v>
      </c>
      <c r="K135" s="107"/>
      <c r="L135" s="10">
        <f>'17-09'!$K135+('17-09'!$J135/90)</f>
        <v>2.2222222222222223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8</v>
      </c>
      <c r="L136" s="10">
        <f>'17-09'!$K136+('17-09'!$J136/90)</f>
        <v>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43</v>
      </c>
      <c r="J137" s="112"/>
      <c r="K137" s="107">
        <v>-20</v>
      </c>
      <c r="L137" s="10">
        <f>'17-09'!$K137+('17-09'!$J137/90)</f>
        <v>-20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'17-09'!$K138+('17-09'!$J138/90)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'17-09'!$K139+('17-09'!$J139/90)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'17-09'!$K140+('17-09'!$J140/90)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'17-09'!$K141+('17-09'!$J141/90)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'17-09'!$K142+('17-09'!$J142/90)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'17-09'!$K143+('17-09'!$J143/90)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'17-09'!$K144+('17-09'!$J144/90)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'17-09'!$K145+('17-09'!$J145/90)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'17-09'!$K146+('17-09'!$J146/90)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'17-09'!$K147+('17-09'!$J147/90)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'17-09'!$K148+('17-09'!$J148/90)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8" xr:uid="{F98D3572-D2B7-474D-95E3-6A4FF4E09AD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2E7F9-8781-453F-886B-993C5B7D66AC}">
  <sheetPr>
    <pageSetUpPr fitToPage="1"/>
  </sheetPr>
  <dimension ref="A1:Z144"/>
  <sheetViews>
    <sheetView rightToLeft="1" topLeftCell="A132" workbookViewId="0">
      <selection activeCell="J135" sqref="J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-1025</v>
      </c>
      <c r="K1" s="116">
        <f t="shared" si="0"/>
        <v>-60</v>
      </c>
      <c r="L1" s="3">
        <f t="shared" si="0"/>
        <v>-71.388888888888872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2688</v>
      </c>
      <c r="J3" s="112">
        <v>-2000</v>
      </c>
      <c r="K3" s="107"/>
      <c r="L3" s="10">
        <f t="shared" ref="L3:L18" si="1">K3+(J3/90)</f>
        <v>-22.222222222222221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2689</v>
      </c>
      <c r="J4" s="112"/>
      <c r="K4" s="107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112">
        <v>-100</v>
      </c>
      <c r="K5" s="107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1121</v>
      </c>
      <c r="J6" s="112"/>
      <c r="K6" s="107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2690</v>
      </c>
      <c r="J7" s="112">
        <v>130</v>
      </c>
      <c r="K7" s="107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137</v>
      </c>
      <c r="J8" s="112"/>
      <c r="K8" s="107">
        <v>150</v>
      </c>
      <c r="L8" s="10">
        <f t="shared" si="1"/>
        <v>150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2691</v>
      </c>
      <c r="J9" s="112">
        <v>250</v>
      </c>
      <c r="K9" s="107"/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700</v>
      </c>
      <c r="K10" s="107"/>
      <c r="L10" s="10">
        <f t="shared" si="1"/>
        <v>7.7777777777777777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-5</v>
      </c>
      <c r="K11" s="107">
        <v>50</v>
      </c>
      <c r="L11" s="10">
        <f t="shared" si="1"/>
        <v>49.944444444444443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2678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SUM('18-09'!$J$22:$J$144)</f>
        <v>3235</v>
      </c>
      <c r="K20" s="116">
        <f>SUM('18-09'!$K$22:$K$144)</f>
        <v>140</v>
      </c>
      <c r="L20" s="3">
        <f>SUM('18-09'!$L$22:$L$144)</f>
        <v>175.94444444444434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6</v>
      </c>
      <c r="I22" s="2"/>
      <c r="J22" s="112">
        <v>180</v>
      </c>
      <c r="K22" s="107"/>
      <c r="L22" s="10">
        <f>'18-09'!$K22+('18-09'!$J22/90)</f>
        <v>2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112">
        <v>-90</v>
      </c>
      <c r="K23" s="107">
        <v>300</v>
      </c>
      <c r="L23" s="10">
        <f>'18-09'!$K23+('18-09'!$J23/90)</f>
        <v>299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112">
        <v>-270</v>
      </c>
      <c r="K24" s="107">
        <v>15</v>
      </c>
      <c r="L24" s="10">
        <f>'18-09'!$K24+('18-09'!$J24/90)</f>
        <v>12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19</v>
      </c>
      <c r="F25" s="16">
        <f t="shared" si="3"/>
        <v>950</v>
      </c>
      <c r="G25" s="7"/>
      <c r="H25" s="7" t="s">
        <v>6</v>
      </c>
      <c r="I25" s="2"/>
      <c r="J25" s="112">
        <v>-130</v>
      </c>
      <c r="K25" s="107">
        <v>5</v>
      </c>
      <c r="L25" s="10">
        <f>'18-09'!$K25+('18-09'!$J25/90)</f>
        <v>3.5555555555555554</v>
      </c>
      <c r="M25" s="3"/>
      <c r="N25" s="13">
        <v>20</v>
      </c>
      <c r="O25" s="1">
        <v>36</v>
      </c>
      <c r="P25" s="14">
        <f t="shared" si="4"/>
        <v>720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46</v>
      </c>
      <c r="F26" s="16">
        <f t="shared" si="3"/>
        <v>4600</v>
      </c>
      <c r="G26" s="7"/>
      <c r="H26" s="7" t="s">
        <v>6</v>
      </c>
      <c r="I26" s="2"/>
      <c r="J26" s="112">
        <v>120</v>
      </c>
      <c r="K26" s="107"/>
      <c r="L26" s="10">
        <f>'18-09'!$K26+('18-09'!$J26/90)</f>
        <v>1.3333333333333333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6895</v>
      </c>
      <c r="G27" s="7"/>
      <c r="H27" s="7" t="s">
        <v>40</v>
      </c>
      <c r="I27" s="2" t="s">
        <v>2692</v>
      </c>
      <c r="J27" s="112"/>
      <c r="K27" s="107">
        <v>-40</v>
      </c>
      <c r="L27" s="10">
        <f>'18-09'!$K27+('18-09'!$J27/90)</f>
        <v>-40</v>
      </c>
      <c r="M27" s="3"/>
      <c r="N27" s="13">
        <v>100</v>
      </c>
      <c r="O27" s="1">
        <v>53</v>
      </c>
      <c r="P27" s="14">
        <f t="shared" si="4"/>
        <v>5300</v>
      </c>
      <c r="Q27" s="12" t="s">
        <v>11</v>
      </c>
      <c r="R27" s="12"/>
      <c r="S27" s="17">
        <f>SUM(S22:S26)</f>
        <v>9980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1120</v>
      </c>
      <c r="D28" s="1"/>
      <c r="E28" s="1"/>
      <c r="F28" s="1"/>
      <c r="G28" s="1"/>
      <c r="H28" s="7" t="s">
        <v>1796</v>
      </c>
      <c r="I28" s="2" t="s">
        <v>1482</v>
      </c>
      <c r="J28" s="112"/>
      <c r="K28" s="107">
        <v>300</v>
      </c>
      <c r="L28" s="10">
        <f>'18-09'!$K28+('18-09'!$J28/90)</f>
        <v>300</v>
      </c>
      <c r="M28" s="3"/>
      <c r="N28" s="12" t="s">
        <v>11</v>
      </c>
      <c r="O28" s="12"/>
      <c r="P28" s="6">
        <f>SUM(P22:P27)</f>
        <v>6808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-5630</v>
      </c>
      <c r="G29" s="1"/>
      <c r="H29" s="7" t="s">
        <v>40</v>
      </c>
      <c r="I29" s="2" t="s">
        <v>2693</v>
      </c>
      <c r="J29" s="112"/>
      <c r="K29" s="107">
        <v>-90</v>
      </c>
      <c r="L29" s="10">
        <f>'18-09'!$K29+('18-09'!$J29/90)</f>
        <v>-90</v>
      </c>
      <c r="M29" s="3"/>
      <c r="N29" s="1"/>
      <c r="O29" s="1"/>
      <c r="P29" s="18"/>
      <c r="Q29" s="159" t="s">
        <v>21</v>
      </c>
      <c r="R29" s="160"/>
      <c r="S29" s="17">
        <f>SUM('18-09'!$J$22:$J$144)</f>
        <v>3235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-1647</v>
      </c>
      <c r="D30" s="1"/>
      <c r="E30" s="1"/>
      <c r="F30" s="8"/>
      <c r="G30" s="1"/>
      <c r="H30" s="7" t="s">
        <v>6</v>
      </c>
      <c r="I30" s="2"/>
      <c r="J30" s="112">
        <v>-130</v>
      </c>
      <c r="K30" s="107">
        <v>10</v>
      </c>
      <c r="L30" s="10">
        <f>'18-09'!$K30+('18-09'!$J30/90)</f>
        <v>8.5555555555555554</v>
      </c>
      <c r="M30" s="3"/>
      <c r="N30" s="159" t="s">
        <v>23</v>
      </c>
      <c r="O30" s="160"/>
      <c r="P30" s="6">
        <f>SUM('18-09'!$K$22:$K$144)</f>
        <v>140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160</v>
      </c>
      <c r="K31" s="107"/>
      <c r="L31" s="10">
        <f>'18-09'!$K31+('18-09'!$J31/90)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776</v>
      </c>
      <c r="J32" s="112"/>
      <c r="K32" s="107">
        <v>500</v>
      </c>
      <c r="L32" s="10">
        <f>'18-09'!$K32+('18-09'!$J32/90)</f>
        <v>500</v>
      </c>
      <c r="M32" s="3"/>
      <c r="N32" s="12" t="s">
        <v>25</v>
      </c>
      <c r="O32" s="12"/>
      <c r="P32" s="6">
        <f>P28-P30-C28</f>
        <v>5548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112"/>
      <c r="K33" s="107">
        <v>-500</v>
      </c>
      <c r="L33" s="10">
        <f>'18-09'!$K33+('18-09'!$J33/90)</f>
        <v>-500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214</v>
      </c>
      <c r="J34" s="112">
        <v>100</v>
      </c>
      <c r="K34" s="107">
        <v>35</v>
      </c>
      <c r="L34" s="10">
        <f>'18-09'!$K34+('18-09'!$J34/90)</f>
        <v>36.111111111111114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100</v>
      </c>
      <c r="K35" s="107">
        <v>21</v>
      </c>
      <c r="L35" s="10">
        <f>'18-09'!$K35+('18-09'!$J35/90)</f>
        <v>22.111111111111111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112"/>
      <c r="K36" s="107">
        <v>17</v>
      </c>
      <c r="L36" s="10">
        <f>'18-09'!$K36+('18-09'!$J36/90)</f>
        <v>17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2001</v>
      </c>
      <c r="J37" s="112"/>
      <c r="K37" s="107">
        <v>-17</v>
      </c>
      <c r="L37" s="10">
        <f>'18-09'!$K37+('18-09'!$J37/90)</f>
        <v>-17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35</v>
      </c>
      <c r="J38" s="112">
        <v>-300</v>
      </c>
      <c r="K38" s="107"/>
      <c r="L38" s="10">
        <f>'18-09'!$K38+('18-09'!$J38/90)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60</v>
      </c>
      <c r="L39" s="10">
        <f>'18-09'!$K39+('18-09'!$J39/90)</f>
        <v>60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2" t="s">
        <v>64</v>
      </c>
      <c r="J40" s="112"/>
      <c r="K40" s="107">
        <v>275</v>
      </c>
      <c r="L40" s="10">
        <f>'18-09'!$K40+('18-09'!$J40/90)</f>
        <v>275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112"/>
      <c r="K41" s="107">
        <v>-275</v>
      </c>
      <c r="L41" s="10">
        <f>'18-09'!$K41+('18-09'!$J41/90)</f>
        <v>-275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180</v>
      </c>
      <c r="K42" s="107"/>
      <c r="L42" s="10">
        <f>'18-09'!$K42+('18-09'!$J42/90)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2694</v>
      </c>
      <c r="J43" s="112"/>
      <c r="K43" s="107">
        <v>80</v>
      </c>
      <c r="L43" s="10">
        <f>'18-09'!$K43+('18-09'!$J43/90)</f>
        <v>80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363</v>
      </c>
      <c r="J44" s="112"/>
      <c r="K44" s="107">
        <v>300</v>
      </c>
      <c r="L44" s="10">
        <f>'18-09'!$K44+('18-09'!$J44/90)</f>
        <v>300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180</v>
      </c>
      <c r="K45" s="107">
        <v>20</v>
      </c>
      <c r="L45" s="10">
        <f>'18-09'!$K45+('18-09'!$J45/90)</f>
        <v>22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400</v>
      </c>
      <c r="K46" s="107"/>
      <c r="L46" s="10">
        <f>'18-09'!$K46+('18-09'!$J46/90)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150</v>
      </c>
      <c r="K47" s="107"/>
      <c r="L47" s="10">
        <f>'18-09'!$K47+('18-09'!$J47/90)</f>
        <v>1.6666666666666667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437</v>
      </c>
      <c r="J48" s="112">
        <v>-300</v>
      </c>
      <c r="K48" s="107"/>
      <c r="L48" s="10">
        <f>'18-09'!$K48+('18-09'!$J48/90)</f>
        <v>-3.3333333333333335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2695</v>
      </c>
      <c r="J49" s="112"/>
      <c r="K49" s="107">
        <v>500</v>
      </c>
      <c r="L49" s="10">
        <f>'18-09'!$K49+('18-09'!$J49/90)</f>
        <v>500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540</v>
      </c>
      <c r="K50" s="107"/>
      <c r="L50" s="10">
        <f>'18-09'!$K50+('18-09'!$J50/90)</f>
        <v>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112"/>
      <c r="K51" s="107">
        <v>-15</v>
      </c>
      <c r="L51" s="10">
        <f>'18-09'!$K51+('18-09'!$J51/90)</f>
        <v>-15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450</v>
      </c>
      <c r="K52" s="107"/>
      <c r="L52" s="10">
        <f>'18-09'!$K52+('18-09'!$J52/90)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1497</v>
      </c>
      <c r="J53" s="112"/>
      <c r="K53" s="107">
        <v>-50</v>
      </c>
      <c r="L53" s="10">
        <f>'18-09'!$K53+('18-09'!$J53/90)</f>
        <v>-50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171</v>
      </c>
      <c r="J54" s="112"/>
      <c r="K54" s="107">
        <v>75</v>
      </c>
      <c r="L54" s="10">
        <f>'18-09'!$K54+('18-09'!$J54/90)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450</v>
      </c>
      <c r="K55" s="107"/>
      <c r="L55" s="10">
        <f>'18-09'!$K55+('18-09'!$J55/90)</f>
        <v>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450</v>
      </c>
      <c r="K56" s="107"/>
      <c r="L56" s="10">
        <f>'18-09'!$K56+('18-09'!$J56/90)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229</v>
      </c>
      <c r="J57" s="112">
        <v>-540</v>
      </c>
      <c r="K57" s="107"/>
      <c r="L57" s="10">
        <f>'18-09'!$K57+('18-09'!$J57/90)</f>
        <v>-6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1819</v>
      </c>
      <c r="J58" s="112"/>
      <c r="K58" s="107">
        <v>20</v>
      </c>
      <c r="L58" s="10">
        <f>'18-09'!$K58+('18-09'!$J58/90)</f>
        <v>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150</v>
      </c>
      <c r="K59" s="107"/>
      <c r="L59" s="10">
        <f>'18-09'!$K59+('18-09'!$J59/90)</f>
        <v>1.6666666666666667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10</v>
      </c>
      <c r="L60" s="10">
        <f>'18-09'!$K60+('18-09'!$J60/90)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-160</v>
      </c>
      <c r="K61" s="107">
        <v>5</v>
      </c>
      <c r="L61" s="10">
        <f>'18-09'!$K61+('18-09'!$J61/90)</f>
        <v>3.2222222222222223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-600</v>
      </c>
      <c r="K62" s="107">
        <v>20</v>
      </c>
      <c r="L62" s="10">
        <f>'18-09'!$K62+('18-09'!$J62/90)</f>
        <v>13.333333333333332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881</v>
      </c>
      <c r="J63" s="112"/>
      <c r="K63" s="107">
        <v>140</v>
      </c>
      <c r="L63" s="10">
        <f>'18-09'!$K63+('18-09'!$J63/90)</f>
        <v>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>
        <v>200</v>
      </c>
      <c r="L64" s="10">
        <f>'18-09'!$K64+('18-09'!$J64/90)</f>
        <v>200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2310</v>
      </c>
      <c r="J65" s="113"/>
      <c r="K65" s="108">
        <v>-500</v>
      </c>
      <c r="L65" s="37">
        <f>'18-09'!$K65+('18-09'!$J65/90)</f>
        <v>-500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2696</v>
      </c>
      <c r="J66" s="114">
        <v>-270</v>
      </c>
      <c r="K66" s="109">
        <v>280</v>
      </c>
      <c r="L66" s="37">
        <f>'18-09'!$K66+('18-09'!$J66/90)</f>
        <v>277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5</v>
      </c>
      <c r="L67" s="37">
        <f>'18-09'!$K67+('18-09'!$J67/90)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100</v>
      </c>
      <c r="K68" s="109"/>
      <c r="L68" s="37">
        <f>'18-09'!$K68+('18-09'!$J68/90)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-30</v>
      </c>
      <c r="K69" s="108">
        <v>5</v>
      </c>
      <c r="L69" s="37">
        <f>'18-09'!$K69+('18-09'!$J69/90)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'18-09'!$K70+('18-09'!$J70/90)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395</v>
      </c>
      <c r="J71" s="112">
        <v>270</v>
      </c>
      <c r="K71" s="107">
        <v>10</v>
      </c>
      <c r="L71" s="10">
        <f>'18-09'!$K71+('18-09'!$J71/90)</f>
        <v>13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-150</v>
      </c>
      <c r="K72" s="107">
        <v>5</v>
      </c>
      <c r="L72" s="10">
        <f>'18-09'!$K72+('18-09'!$J72/90)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27</v>
      </c>
      <c r="L73" s="10">
        <f>'18-09'!$K73+('18-09'!$J73/90)</f>
        <v>27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-270</v>
      </c>
      <c r="K74" s="107">
        <v>30</v>
      </c>
      <c r="L74" s="10">
        <f>'18-09'!$K74+('18-09'!$J74/90)</f>
        <v>27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-220</v>
      </c>
      <c r="K75" s="107">
        <v>10</v>
      </c>
      <c r="L75" s="10">
        <f>'18-09'!$K75+('18-09'!$J75/90)</f>
        <v>7.5555555555555554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</v>
      </c>
      <c r="K76" s="107"/>
      <c r="L76" s="10">
        <f>'18-09'!$K76+('18-09'!$J76/90)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900</v>
      </c>
      <c r="K77" s="107"/>
      <c r="L77" s="10">
        <f>'18-09'!$K77+('18-09'!$J77/90)</f>
        <v>10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1279</v>
      </c>
      <c r="J78" s="112">
        <v>720</v>
      </c>
      <c r="K78" s="107"/>
      <c r="L78" s="10">
        <f>'18-09'!$K78+('18-09'!$J78/90)</f>
        <v>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-270</v>
      </c>
      <c r="K79" s="107">
        <v>10</v>
      </c>
      <c r="L79" s="10">
        <f>'18-09'!$K79+('18-09'!$J79/90)</f>
        <v>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'18-09'!$K80+('18-09'!$J80/90)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-310</v>
      </c>
      <c r="K81" s="107">
        <v>15</v>
      </c>
      <c r="L81" s="10">
        <f>'18-09'!$K81+('18-09'!$J81/90)</f>
        <v>11.555555555555555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180</v>
      </c>
      <c r="K82" s="107"/>
      <c r="L82" s="10">
        <f>'18-09'!$K82+('18-09'!$J82/90)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200</v>
      </c>
      <c r="K83" s="107"/>
      <c r="L83" s="10">
        <f>'18-09'!$K83+('18-09'!$J83/90)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400</v>
      </c>
      <c r="K84" s="107"/>
      <c r="L84" s="10">
        <f>'18-09'!$K84+('18-09'!$J84/90)</f>
        <v>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100</v>
      </c>
      <c r="K85" s="107">
        <v>20</v>
      </c>
      <c r="L85" s="10">
        <f>'18-09'!$K85+('18-09'!$J85/90)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-50</v>
      </c>
      <c r="K86" s="107">
        <v>4</v>
      </c>
      <c r="L86" s="10">
        <f>'18-09'!$K86+('18-09'!$J86/90)</f>
        <v>3.4444444444444446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100</v>
      </c>
      <c r="K87" s="107"/>
      <c r="L87" s="10">
        <f>'18-09'!$K87+('18-09'!$J87/90)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335</v>
      </c>
      <c r="J88" s="112">
        <v>-50</v>
      </c>
      <c r="K88" s="107"/>
      <c r="L88" s="10">
        <f>'18-09'!$K88+('18-09'!$J88/90)</f>
        <v>-0.55555555555555558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2401</v>
      </c>
      <c r="J89" s="112"/>
      <c r="K89" s="107">
        <v>150</v>
      </c>
      <c r="L89" s="10">
        <f>'18-09'!$K89+('18-09'!$J89/90)</f>
        <v>150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2697</v>
      </c>
      <c r="J90" s="112">
        <v>-450</v>
      </c>
      <c r="K90" s="107"/>
      <c r="L90" s="10">
        <f>'18-09'!$K90+('18-09'!$J90/90)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2698</v>
      </c>
      <c r="J91" s="112"/>
      <c r="K91" s="107">
        <v>71</v>
      </c>
      <c r="L91" s="10">
        <f>'18-09'!$K91+('18-09'!$J91/90)</f>
        <v>71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599</v>
      </c>
      <c r="J92" s="112"/>
      <c r="K92" s="107">
        <v>40</v>
      </c>
      <c r="L92" s="10">
        <f>'18-09'!$K92+('18-09'!$J92/90)</f>
        <v>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-450</v>
      </c>
      <c r="K93" s="107">
        <v>10</v>
      </c>
      <c r="L93" s="10">
        <f>'18-09'!$K93+('18-09'!$J93/90)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5</v>
      </c>
      <c r="L94" s="10">
        <f>'18-09'!$K94+('18-09'!$J94/90)</f>
        <v>4.4444444444444446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95</v>
      </c>
      <c r="J95" s="112">
        <v>-50</v>
      </c>
      <c r="K95" s="107"/>
      <c r="L95" s="10">
        <f>'18-09'!$K95+('18-09'!$J95/90)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30</v>
      </c>
      <c r="K96" s="107"/>
      <c r="L96" s="10">
        <f>'18-09'!$K96+('18-09'!$J96/90)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90</v>
      </c>
      <c r="K97" s="107">
        <v>10</v>
      </c>
      <c r="L97" s="10">
        <f>'18-09'!$K97+('18-09'!$J97/90)</f>
        <v>11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170</v>
      </c>
      <c r="L98" s="10">
        <f>'18-09'!$K98+('18-09'!$J98/90)</f>
        <v>170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350</v>
      </c>
      <c r="K99" s="107"/>
      <c r="L99" s="10">
        <f>'18-09'!$K99+('18-09'!$J99/90)</f>
        <v>3.8888888888888888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240</v>
      </c>
      <c r="K100" s="107"/>
      <c r="L100" s="10">
        <f>'18-09'!$K100+('18-09'!$J100/90)</f>
        <v>2.6666666666666665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1598</v>
      </c>
      <c r="J101" s="112"/>
      <c r="K101" s="107">
        <v>95</v>
      </c>
      <c r="L101" s="10">
        <f>'18-09'!$K101+('18-09'!$J101/90)</f>
        <v>95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16</v>
      </c>
      <c r="L102" s="10">
        <f>'18-09'!$K102+('18-09'!$J102/90)</f>
        <v>16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350</v>
      </c>
      <c r="K103" s="107"/>
      <c r="L103" s="10">
        <f>'18-09'!$K103+('18-09'!$J103/90)</f>
        <v>3.8888888888888888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2699</v>
      </c>
      <c r="J104" s="112"/>
      <c r="K104" s="107">
        <v>3000</v>
      </c>
      <c r="L104" s="10">
        <f>'18-09'!$K104+('18-09'!$J104/90)</f>
        <v>3000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-270</v>
      </c>
      <c r="K105" s="107">
        <v>35</v>
      </c>
      <c r="L105" s="10">
        <f>'18-09'!$K105+('18-09'!$J105/90)</f>
        <v>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-40</v>
      </c>
      <c r="K106" s="107">
        <v>6</v>
      </c>
      <c r="L106" s="10">
        <f>'18-09'!$K106+('18-09'!$J106/90)</f>
        <v>5.5555555555555554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625</v>
      </c>
      <c r="K107" s="107"/>
      <c r="L107" s="10">
        <f>'18-09'!$K107+('18-09'!$J107/90)</f>
        <v>6.9444444444444446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2" t="s">
        <v>1482</v>
      </c>
      <c r="J108" s="112"/>
      <c r="K108" s="107">
        <v>50</v>
      </c>
      <c r="L108" s="10">
        <f>'18-09'!$K108+('18-09'!$J108/90)</f>
        <v>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50</v>
      </c>
      <c r="K109" s="107"/>
      <c r="L109" s="10">
        <f>'18-09'!$K109+('18-09'!$J109/90)</f>
        <v>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1144</v>
      </c>
      <c r="J110" s="112"/>
      <c r="K110" s="107">
        <v>100</v>
      </c>
      <c r="L110" s="10">
        <f>'18-09'!$K110+('18-09'!$J110/90)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5</v>
      </c>
      <c r="L111" s="10">
        <f>'18-09'!$K111+('18-09'!$J111/90)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180</v>
      </c>
      <c r="K112" s="107"/>
      <c r="L112" s="10">
        <f>'18-09'!$K112+('18-09'!$J112/90)</f>
        <v>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2583</v>
      </c>
      <c r="J113" s="112"/>
      <c r="K113" s="107">
        <v>70</v>
      </c>
      <c r="L113" s="10">
        <f>'18-09'!$K113+('18-09'!$J113/90)</f>
        <v>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2700</v>
      </c>
      <c r="J114" s="112">
        <v>-400</v>
      </c>
      <c r="K114" s="107"/>
      <c r="L114" s="10">
        <f>'18-09'!$K114+('18-09'!$J114/90)</f>
        <v>-4.4444444444444446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112">
        <v>240</v>
      </c>
      <c r="K115" s="107">
        <v>13</v>
      </c>
      <c r="L115" s="10">
        <f>'18-09'!$K115+('18-09'!$J115/90)</f>
        <v>15.666666666666666</v>
      </c>
      <c r="M115" s="3"/>
      <c r="N115" s="45" t="s">
        <v>118</v>
      </c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316</v>
      </c>
      <c r="J116" s="112">
        <v>1800</v>
      </c>
      <c r="K116" s="107">
        <v>30</v>
      </c>
      <c r="L116" s="10">
        <f>'18-09'!$K116+('18-09'!$J116/90)</f>
        <v>50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2701</v>
      </c>
      <c r="J117" s="112"/>
      <c r="K117" s="107">
        <v>15</v>
      </c>
      <c r="L117" s="10">
        <f>'18-09'!$K117+('18-09'!$J117/90)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</v>
      </c>
      <c r="L118" s="10">
        <f>'18-09'!$K118+('18-09'!$J118/90)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2702</v>
      </c>
      <c r="J119" s="112">
        <v>-300</v>
      </c>
      <c r="K119" s="107"/>
      <c r="L119" s="10">
        <f>'18-09'!$K119+('18-09'!$J119/90)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140</v>
      </c>
      <c r="K120" s="107"/>
      <c r="L120" s="10">
        <f>'18-09'!$K120+('18-09'!$J120/90)</f>
        <v>1.5555555555555556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3</v>
      </c>
      <c r="L121" s="10">
        <f>'18-09'!$K121+('18-09'!$J121/90)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200</v>
      </c>
      <c r="K122" s="107"/>
      <c r="L122" s="10">
        <f>'18-09'!$K122+('18-09'!$J122/90)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120</v>
      </c>
      <c r="K123" s="107"/>
      <c r="L123" s="10">
        <f>'18-09'!$K123+('18-09'!$J123/90)</f>
        <v>1.3333333333333333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74</v>
      </c>
      <c r="L124" s="10">
        <f>'18-09'!$K124+('18-09'!$J124/90)</f>
        <v>74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112"/>
      <c r="K125" s="107">
        <v>380</v>
      </c>
      <c r="L125" s="10">
        <f>'18-09'!$K125+('18-09'!$J125/90)</f>
        <v>380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112"/>
      <c r="K126" s="107">
        <v>-380</v>
      </c>
      <c r="L126" s="10">
        <f>'18-09'!$K126+('18-09'!$J126/90)</f>
        <v>-380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-540</v>
      </c>
      <c r="K127" s="107">
        <v>140</v>
      </c>
      <c r="L127" s="10">
        <f>'18-09'!$K127+('18-09'!$J127/90)</f>
        <v>134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'18-09'!$K128+('18-09'!$J128/90)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-540</v>
      </c>
      <c r="K129" s="107">
        <v>20</v>
      </c>
      <c r="L129" s="10">
        <f>'18-09'!$K129+('18-09'!$J129/90)</f>
        <v>14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-800</v>
      </c>
      <c r="K130" s="107">
        <v>10</v>
      </c>
      <c r="L130" s="10">
        <f>'18-09'!$K130+('18-09'!$J130/90)</f>
        <v>1.1111111111111107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43</v>
      </c>
      <c r="J131" s="112"/>
      <c r="K131" s="107">
        <v>-20</v>
      </c>
      <c r="L131" s="10">
        <f>'18-09'!$K131+('18-09'!$J131/90)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>
        <v>5</v>
      </c>
      <c r="L132" s="10">
        <f>'18-09'!$K132+('18-09'!$J132/90)</f>
        <v>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 t="s">
        <v>399</v>
      </c>
      <c r="J133" s="112"/>
      <c r="K133" s="107">
        <v>70</v>
      </c>
      <c r="L133" s="10">
        <f>'18-09'!$K133+('18-09'!$J133/90)</f>
        <v>70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112"/>
      <c r="K134" s="107">
        <v>-5900</v>
      </c>
      <c r="L134" s="10">
        <f>'18-09'!$K134+('18-09'!$J134/90)</f>
        <v>-5900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'18-09'!$K135+('18-09'!$J135/90)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'18-09'!$K136+('18-09'!$J136/90)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'18-09'!$K137+('18-09'!$J137/90)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'18-09'!$K138+('18-09'!$J138/90)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'18-09'!$K139+('18-09'!$J139/90)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'18-09'!$K140+('18-09'!$J140/90)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'18-09'!$K141+('18-09'!$J141/90)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'18-09'!$K142+('18-09'!$J142/90)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'18-09'!$K143+('18-09'!$J143/90)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'18-09'!$K144+('18-09'!$J144/90)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D887CD31-EE72-4662-AF66-7F5FD2D17E1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1CF47-A29D-4A7D-9971-F554AF16D4B5}">
  <sheetPr>
    <pageSetUpPr fitToPage="1"/>
  </sheetPr>
  <dimension ref="A1:Z131"/>
  <sheetViews>
    <sheetView rightToLeft="1" topLeftCell="A11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-590</v>
      </c>
      <c r="K1" s="116">
        <f t="shared" si="0"/>
        <v>212</v>
      </c>
      <c r="L1" s="3">
        <f t="shared" si="0"/>
        <v>205.44444444444446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12</v>
      </c>
      <c r="L3" s="10">
        <f t="shared" ref="L3:L18" si="1">K3+(J3/90)</f>
        <v>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1131</v>
      </c>
      <c r="J4" s="112">
        <v>-250</v>
      </c>
      <c r="K4" s="107">
        <v>5</v>
      </c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171</v>
      </c>
      <c r="J5" s="112"/>
      <c r="K5" s="107">
        <v>155</v>
      </c>
      <c r="L5" s="10">
        <f t="shared" si="1"/>
        <v>155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300</v>
      </c>
      <c r="K6" s="107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159</v>
      </c>
      <c r="J7" s="112">
        <v>-450</v>
      </c>
      <c r="K7" s="107">
        <v>30</v>
      </c>
      <c r="L7" s="10">
        <f t="shared" si="1"/>
        <v>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868</v>
      </c>
      <c r="J8" s="112">
        <v>-180</v>
      </c>
      <c r="K8" s="107">
        <v>10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-10</v>
      </c>
      <c r="K9" s="107"/>
      <c r="L9" s="10">
        <f t="shared" si="1"/>
        <v>-0.1111111111111111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2687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SUM('19-09'!$J$22:$J$131)</f>
        <v>-8780</v>
      </c>
      <c r="K20" s="116">
        <f>SUM('19-09'!$K$22:$K$131)</f>
        <v>226</v>
      </c>
      <c r="L20" s="3">
        <f>SUM('19-09'!$L$22:$L$131)</f>
        <v>128.44444444444457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112">
        <v>180</v>
      </c>
      <c r="K22" s="107"/>
      <c r="L22" s="10">
        <f>'19-09'!$K22+('19-09'!$J22/90)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76</v>
      </c>
      <c r="F23" s="16">
        <f t="shared" si="3"/>
        <v>760</v>
      </c>
      <c r="G23" s="7"/>
      <c r="H23" s="7" t="s">
        <v>6</v>
      </c>
      <c r="I23" s="2"/>
      <c r="J23" s="112"/>
      <c r="K23" s="107">
        <v>38</v>
      </c>
      <c r="L23" s="10">
        <f>'19-09'!$K23+('19-09'!$J23/90)</f>
        <v>38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2704</v>
      </c>
      <c r="J24" s="112"/>
      <c r="K24" s="107">
        <v>700</v>
      </c>
      <c r="L24" s="10">
        <f>'19-09'!$K24+('19-09'!$J24/90)</f>
        <v>700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39</v>
      </c>
      <c r="C25" s="14">
        <f t="shared" si="2"/>
        <v>780</v>
      </c>
      <c r="D25" s="15">
        <v>50</v>
      </c>
      <c r="E25" s="1">
        <v>9</v>
      </c>
      <c r="F25" s="16">
        <f t="shared" si="3"/>
        <v>450</v>
      </c>
      <c r="G25" s="7"/>
      <c r="H25" s="7" t="s">
        <v>40</v>
      </c>
      <c r="I25" s="2" t="s">
        <v>95</v>
      </c>
      <c r="J25" s="112"/>
      <c r="K25" s="107">
        <v>-700</v>
      </c>
      <c r="L25" s="10">
        <f>'19-09'!$K25+('19-09'!$J25/90)</f>
        <v>-700</v>
      </c>
      <c r="M25" s="3"/>
      <c r="N25" s="13">
        <v>20</v>
      </c>
      <c r="O25" s="1">
        <v>42</v>
      </c>
      <c r="P25" s="14">
        <f t="shared" si="4"/>
        <v>840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79</v>
      </c>
      <c r="F26" s="16">
        <f t="shared" si="3"/>
        <v>7900</v>
      </c>
      <c r="G26" s="7"/>
      <c r="H26" s="7" t="s">
        <v>6</v>
      </c>
      <c r="I26" s="2"/>
      <c r="J26" s="112">
        <v>-540</v>
      </c>
      <c r="K26" s="107">
        <v>10</v>
      </c>
      <c r="L26" s="10">
        <f>'19-09'!$K26+('19-09'!$J26/90)</f>
        <v>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61</v>
      </c>
      <c r="S26" s="16">
        <f t="shared" si="5"/>
        <v>6100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9540</v>
      </c>
      <c r="G27" s="7"/>
      <c r="H27" s="7" t="s">
        <v>6</v>
      </c>
      <c r="I27" s="2" t="s">
        <v>95</v>
      </c>
      <c r="J27" s="112"/>
      <c r="K27" s="107">
        <v>200</v>
      </c>
      <c r="L27" s="10">
        <f>'19-09'!$K27+('19-09'!$J27/90)</f>
        <v>200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6740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1472</v>
      </c>
      <c r="D28" s="1"/>
      <c r="E28" s="1"/>
      <c r="F28" s="1"/>
      <c r="G28" s="1"/>
      <c r="H28" s="7" t="s">
        <v>40</v>
      </c>
      <c r="I28" s="2" t="s">
        <v>95</v>
      </c>
      <c r="J28" s="112"/>
      <c r="K28" s="107">
        <v>-200</v>
      </c>
      <c r="L28" s="10">
        <f>'19-09'!$K28+('19-09'!$J28/90)</f>
        <v>-200</v>
      </c>
      <c r="M28" s="3"/>
      <c r="N28" s="12" t="s">
        <v>11</v>
      </c>
      <c r="O28" s="12"/>
      <c r="P28" s="6">
        <f>SUM(P22:P27)</f>
        <v>1850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2645</v>
      </c>
      <c r="G29" s="1"/>
      <c r="H29" s="7" t="s">
        <v>6</v>
      </c>
      <c r="I29" s="2" t="s">
        <v>1272</v>
      </c>
      <c r="J29" s="112"/>
      <c r="K29" s="107">
        <v>200</v>
      </c>
      <c r="L29" s="10">
        <f>'19-09'!$K29+('19-09'!$J29/90)</f>
        <v>200</v>
      </c>
      <c r="M29" s="3"/>
      <c r="N29" s="1"/>
      <c r="O29" s="1"/>
      <c r="P29" s="18"/>
      <c r="Q29" s="159" t="s">
        <v>21</v>
      </c>
      <c r="R29" s="160"/>
      <c r="S29" s="17">
        <f>SUM('19-09'!$J$22:$J$131)</f>
        <v>-8780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352</v>
      </c>
      <c r="D30" s="1"/>
      <c r="E30" s="1"/>
      <c r="F30" s="8"/>
      <c r="G30" s="1"/>
      <c r="H30" s="7" t="s">
        <v>6</v>
      </c>
      <c r="I30" s="2" t="s">
        <v>2246</v>
      </c>
      <c r="J30" s="112"/>
      <c r="K30" s="107">
        <v>100</v>
      </c>
      <c r="L30" s="10">
        <f>'19-09'!$K30+('19-09'!$J30/90)</f>
        <v>100</v>
      </c>
      <c r="M30" s="3"/>
      <c r="N30" s="159" t="s">
        <v>23</v>
      </c>
      <c r="O30" s="160"/>
      <c r="P30" s="6">
        <f>SUM('19-09'!$K$22:$K$131)</f>
        <v>226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/>
      <c r="L31" s="10">
        <f>'19-09'!$K31+('19-09'!$J31/90)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5980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-270</v>
      </c>
      <c r="K32" s="107">
        <v>170</v>
      </c>
      <c r="L32" s="10">
        <f>'19-09'!$K32+('19-09'!$J32/90)</f>
        <v>167</v>
      </c>
      <c r="M32" s="3"/>
      <c r="N32" s="12" t="s">
        <v>25</v>
      </c>
      <c r="O32" s="12"/>
      <c r="P32" s="6">
        <f>P28-P30-C28</f>
        <v>152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450</v>
      </c>
      <c r="K33" s="107"/>
      <c r="L33" s="10">
        <f>'19-09'!$K33+('19-09'!$J33/90)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-900</v>
      </c>
      <c r="K34" s="107">
        <v>100</v>
      </c>
      <c r="L34" s="10">
        <f>'19-09'!$K34+('19-09'!$J34/90)</f>
        <v>90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-540</v>
      </c>
      <c r="K35" s="107">
        <v>40</v>
      </c>
      <c r="L35" s="10">
        <f>'19-09'!$K35+('19-09'!$J35/90)</f>
        <v>34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-180</v>
      </c>
      <c r="K36" s="107">
        <v>40</v>
      </c>
      <c r="L36" s="10">
        <f>'19-09'!$K36+('19-09'!$J36/90)</f>
        <v>38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300</v>
      </c>
      <c r="K37" s="107"/>
      <c r="L37" s="10">
        <f>'19-09'!$K37+('19-09'!$J37/90)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/>
      <c r="L38" s="10">
        <f>'19-09'!$K38+('19-09'!$J38/90)</f>
        <v>0.77777777777777779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30</v>
      </c>
      <c r="L39" s="10">
        <f>'19-09'!$K39+('19-09'!$J39/90)</f>
        <v>30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50</v>
      </c>
      <c r="K40" s="107"/>
      <c r="L40" s="10">
        <f>'19-09'!$K40+('19-09'!$J40/90)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112">
        <v>-450</v>
      </c>
      <c r="K41" s="107">
        <v>-70</v>
      </c>
      <c r="L41" s="10">
        <f>'19-09'!$K41+('19-09'!$J41/90)</f>
        <v>-75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10</v>
      </c>
      <c r="L42" s="10">
        <f>'19-09'!$K42+('19-09'!$J42/90)</f>
        <v>10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200</v>
      </c>
      <c r="K43" s="107"/>
      <c r="L43" s="10">
        <f>'19-09'!$K43+('19-09'!$J43/90)</f>
        <v>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300</v>
      </c>
      <c r="K44" s="107"/>
      <c r="L44" s="10">
        <f>'19-09'!$K44+('19-09'!$J44/90)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-700</v>
      </c>
      <c r="K45" s="107">
        <v>30</v>
      </c>
      <c r="L45" s="10">
        <f>'19-09'!$K45+('19-09'!$J45/90)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1002</v>
      </c>
      <c r="J46" s="112">
        <v>-675</v>
      </c>
      <c r="K46" s="107">
        <v>20</v>
      </c>
      <c r="L46" s="10">
        <f>'19-09'!$K46+('19-09'!$J46/90)</f>
        <v>12.5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658</v>
      </c>
      <c r="J47" s="112">
        <v>900</v>
      </c>
      <c r="K47" s="107">
        <v>30</v>
      </c>
      <c r="L47" s="10">
        <f>'19-09'!$K47+('19-09'!$J47/90)</f>
        <v>40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439</v>
      </c>
      <c r="J48" s="112">
        <v>-270</v>
      </c>
      <c r="K48" s="107">
        <v>20</v>
      </c>
      <c r="L48" s="10">
        <f>'19-09'!$K48+('19-09'!$J48/90)</f>
        <v>17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300</v>
      </c>
      <c r="K49" s="107"/>
      <c r="L49" s="10">
        <f>'19-09'!$K49+('19-09'!$J49/90)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948</v>
      </c>
      <c r="J50" s="112"/>
      <c r="K50" s="107">
        <v>55</v>
      </c>
      <c r="L50" s="10">
        <f>'19-09'!$K50+('19-09'!$J50/90)</f>
        <v>55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503</v>
      </c>
      <c r="J51" s="112"/>
      <c r="K51" s="107">
        <v>200</v>
      </c>
      <c r="L51" s="10">
        <f>'19-09'!$K51+('19-09'!$J51/90)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 t="s">
        <v>713</v>
      </c>
      <c r="J52" s="112"/>
      <c r="K52" s="107">
        <v>230</v>
      </c>
      <c r="L52" s="10">
        <f>'19-09'!$K52+('19-09'!$J52/90)</f>
        <v>230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700</v>
      </c>
      <c r="K53" s="107"/>
      <c r="L53" s="10">
        <f>'19-09'!$K53+('19-09'!$J53/90)</f>
        <v>7.7777777777777777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-100</v>
      </c>
      <c r="K54" s="107">
        <v>100</v>
      </c>
      <c r="L54" s="10">
        <f>'19-09'!$K54+('19-09'!$J54/90)</f>
        <v>98.888888888888886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'19-09'!$K55+('19-09'!$J55/90)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-700</v>
      </c>
      <c r="K56" s="107">
        <v>10</v>
      </c>
      <c r="L56" s="10">
        <f>'19-09'!$K56+('19-09'!$J56/90)</f>
        <v>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 t="s">
        <v>150</v>
      </c>
      <c r="J57" s="112"/>
      <c r="K57" s="107">
        <v>45</v>
      </c>
      <c r="L57" s="10">
        <f>'19-09'!$K57+('19-09'!$J57/90)</f>
        <v>45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300</v>
      </c>
      <c r="K58" s="107"/>
      <c r="L58" s="10">
        <f>'19-09'!$K58+('19-09'!$J58/90)</f>
        <v>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180</v>
      </c>
      <c r="K59" s="107"/>
      <c r="L59" s="10">
        <f>'19-09'!$K59+('19-09'!$J59/90)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120</v>
      </c>
      <c r="K60" s="107"/>
      <c r="L60" s="10">
        <f>'19-09'!$K60+('19-09'!$J60/90)</f>
        <v>1.3333333333333333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2705</v>
      </c>
      <c r="J61" s="112">
        <v>-810</v>
      </c>
      <c r="K61" s="107">
        <v>-60</v>
      </c>
      <c r="L61" s="10">
        <f>'19-09'!$K61+('19-09'!$J61/90)</f>
        <v>-69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150</v>
      </c>
      <c r="K62" s="107"/>
      <c r="L62" s="10">
        <f>'19-09'!$K62+('19-09'!$J62/90)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500</v>
      </c>
      <c r="K63" s="107"/>
      <c r="L63" s="10">
        <f>'19-09'!$K63+('19-09'!$J63/90)</f>
        <v>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>
        <v>10</v>
      </c>
      <c r="L64" s="10">
        <f>'19-09'!$K64+('19-09'!$J64/90)</f>
        <v>12.222222222222221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-310</v>
      </c>
      <c r="K65" s="108">
        <v>40</v>
      </c>
      <c r="L65" s="37">
        <f>'19-09'!$K65+('19-09'!$J65/90)</f>
        <v>36.555555555555557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50</v>
      </c>
      <c r="L66" s="37">
        <f>'19-09'!$K66+('19-09'!$J66/90)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200</v>
      </c>
      <c r="K67" s="108"/>
      <c r="L67" s="37">
        <f>'19-09'!$K67+('19-09'!$J67/90)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-300</v>
      </c>
      <c r="K68" s="109">
        <v>30</v>
      </c>
      <c r="L68" s="37">
        <f>'19-09'!$K68+('19-09'!$J68/90)</f>
        <v>26.666666666666668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80</v>
      </c>
      <c r="L69" s="37">
        <f>'19-09'!$K69+('19-09'!$J69/90)</f>
        <v>80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2251</v>
      </c>
      <c r="J70" s="113"/>
      <c r="K70" s="108">
        <v>200</v>
      </c>
      <c r="L70" s="37">
        <f>'19-09'!$K70+('19-09'!$J70/90)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625</v>
      </c>
      <c r="K71" s="107"/>
      <c r="L71" s="10">
        <f>'19-09'!$K71+('19-09'!$J71/90)</f>
        <v>6.9444444444444446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10</v>
      </c>
      <c r="L72" s="10">
        <f>'19-09'!$K72+('19-09'!$J72/90)</f>
        <v>10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112"/>
      <c r="K73" s="107">
        <v>-1680</v>
      </c>
      <c r="L73" s="10">
        <f>'19-09'!$K73+('19-09'!$J73/90)</f>
        <v>-1680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-500</v>
      </c>
      <c r="K74" s="107">
        <v>60</v>
      </c>
      <c r="L74" s="10">
        <f>'19-09'!$K74+('19-09'!$J74/90)</f>
        <v>54.444444444444443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/>
      <c r="J75" s="112"/>
      <c r="K75" s="107">
        <v>-340</v>
      </c>
      <c r="L75" s="10">
        <f>'19-09'!$K75+('19-09'!$J75/90)</f>
        <v>-340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1200</v>
      </c>
      <c r="K76" s="107"/>
      <c r="L76" s="10">
        <f>'19-09'!$K76+('19-09'!$J76/90)</f>
        <v>13.333333333333334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80</v>
      </c>
      <c r="L77" s="10">
        <f>'19-09'!$K77+('19-09'!$J77/90)</f>
        <v>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>
        <v>130</v>
      </c>
      <c r="L78" s="10">
        <f>'19-09'!$K78+('19-09'!$J78/90)</f>
        <v>130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/>
      <c r="J79" s="112"/>
      <c r="K79" s="107">
        <v>-110</v>
      </c>
      <c r="L79" s="10">
        <f>'19-09'!$K79+('19-09'!$J79/90)</f>
        <v>-110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'19-09'!$K80+('19-09'!$J80/90)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614</v>
      </c>
      <c r="J81" s="112">
        <v>600</v>
      </c>
      <c r="K81" s="107">
        <v>30</v>
      </c>
      <c r="L81" s="10">
        <f>'19-09'!$K81+('19-09'!$J81/90)</f>
        <v>36.666666666666664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'19-09'!$K82+('19-09'!$J82/90)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-720</v>
      </c>
      <c r="K83" s="107">
        <v>20</v>
      </c>
      <c r="L83" s="10">
        <f>'19-09'!$K83+('19-09'!$J83/90)</f>
        <v>12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56</v>
      </c>
      <c r="J84" s="112">
        <v>-2430</v>
      </c>
      <c r="K84" s="107">
        <v>410</v>
      </c>
      <c r="L84" s="10">
        <f>'19-09'!$K84+('19-09'!$J84/90)</f>
        <v>383</v>
      </c>
      <c r="M84" s="3"/>
      <c r="N84" s="45" t="s">
        <v>56</v>
      </c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62</v>
      </c>
      <c r="L85" s="10">
        <f>'19-09'!$K85+('19-09'!$J85/90)</f>
        <v>62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20</v>
      </c>
      <c r="L86" s="10">
        <f>'19-09'!$K86+('19-09'!$J86/90)</f>
        <v>17.777777777777779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2539</v>
      </c>
      <c r="J87" s="112"/>
      <c r="K87" s="107">
        <v>-20</v>
      </c>
      <c r="L87" s="10">
        <f>'19-09'!$K87+('19-09'!$J87/90)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42</v>
      </c>
      <c r="L88" s="10">
        <f>'19-09'!$K88+('19-09'!$J88/90)</f>
        <v>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1813</v>
      </c>
      <c r="J89" s="112"/>
      <c r="K89" s="107">
        <v>4</v>
      </c>
      <c r="L89" s="10">
        <f>'19-09'!$K89+('19-09'!$J89/90)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1508</v>
      </c>
      <c r="J90" s="112">
        <v>100</v>
      </c>
      <c r="K90" s="107"/>
      <c r="L90" s="10">
        <f>'19-09'!$K90+('19-09'!$J90/90)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200</v>
      </c>
      <c r="L91" s="10">
        <f>'19-09'!$K91+('19-09'!$J91/90)</f>
        <v>200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-160</v>
      </c>
      <c r="K92" s="107"/>
      <c r="L92" s="10">
        <f>'19-09'!$K92+('19-09'!$J92/90)</f>
        <v>-1.7777777777777777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-450</v>
      </c>
      <c r="K93" s="107">
        <v>80</v>
      </c>
      <c r="L93" s="10">
        <f>'19-09'!$K93+('19-09'!$J93/90)</f>
        <v>75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2706</v>
      </c>
      <c r="J94" s="112"/>
      <c r="K94" s="107">
        <v>4</v>
      </c>
      <c r="L94" s="10">
        <f>'19-09'!$K94+('19-09'!$J94/90)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470</v>
      </c>
      <c r="J95" s="112"/>
      <c r="K95" s="107">
        <v>5</v>
      </c>
      <c r="L95" s="10">
        <f>'19-09'!$K95+('19-09'!$J95/90)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</v>
      </c>
      <c r="K96" s="107">
        <v>14</v>
      </c>
      <c r="L96" s="10">
        <f>'19-09'!$K96+('19-09'!$J96/90)</f>
        <v>13.5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45</v>
      </c>
      <c r="K97" s="107">
        <v>1</v>
      </c>
      <c r="L97" s="10">
        <f>'19-09'!$K97+('19-09'!$J97/90)</f>
        <v>1.5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10</v>
      </c>
      <c r="L98" s="10">
        <f>'19-09'!$K98+('19-09'!$J98/90)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4</v>
      </c>
      <c r="L99" s="10">
        <f>'19-09'!$K99+('19-09'!$J99/90)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154</v>
      </c>
      <c r="J100" s="112">
        <v>300</v>
      </c>
      <c r="K100" s="107"/>
      <c r="L100" s="10">
        <f>'19-09'!$K100+('19-09'!$J100/90)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>
        <v>2</v>
      </c>
      <c r="L101" s="10">
        <f>'19-09'!$K101+('19-09'!$J101/90)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200</v>
      </c>
      <c r="K102" s="107">
        <v>1</v>
      </c>
      <c r="L102" s="10">
        <f>'19-09'!$K102+('19-09'!$J102/90)</f>
        <v>3.2222222222222223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20</v>
      </c>
      <c r="L103" s="10">
        <f>'19-09'!$K103+('19-09'!$J103/90)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13</v>
      </c>
      <c r="L104" s="10">
        <f>'19-09'!$K104+('19-09'!$J104/90)</f>
        <v>13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150</v>
      </c>
      <c r="K105" s="107"/>
      <c r="L105" s="10">
        <f>'19-09'!$K105+('19-09'!$J105/90)</f>
        <v>1.6666666666666667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130</v>
      </c>
      <c r="K106" s="107"/>
      <c r="L106" s="10">
        <f>'19-09'!$K106+('19-09'!$J106/90)</f>
        <v>1.4444444444444444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'19-09'!$K107+('19-09'!$J107/90)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2260</v>
      </c>
      <c r="J108" s="112"/>
      <c r="K108" s="107">
        <v>120</v>
      </c>
      <c r="L108" s="10">
        <f>'19-09'!$K108+('19-09'!$J108/90)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2</v>
      </c>
      <c r="L109" s="10">
        <f>'19-09'!$K109+('19-09'!$J109/90)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-170</v>
      </c>
      <c r="K110" s="107">
        <v>5</v>
      </c>
      <c r="L110" s="10">
        <f>'19-09'!$K110+('19-09'!$J110/90)</f>
        <v>3.1111111111111112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180</v>
      </c>
      <c r="K111" s="107"/>
      <c r="L111" s="10">
        <f>'19-09'!$K111+('19-09'!$J111/90)</f>
        <v>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100</v>
      </c>
      <c r="K112" s="107">
        <v>5</v>
      </c>
      <c r="L112" s="10">
        <f>'19-09'!$K112+('19-09'!$J112/90)</f>
        <v>6.1111111111111107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>
        <v>15</v>
      </c>
      <c r="L113" s="10">
        <f>'19-09'!$K113+('19-09'!$J113/90)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13</v>
      </c>
      <c r="L114" s="10">
        <f>'19-09'!$K114+('19-09'!$J114/90)</f>
        <v>13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-90</v>
      </c>
      <c r="K115" s="107">
        <v>8</v>
      </c>
      <c r="L115" s="10">
        <f>'19-09'!$K115+('19-09'!$J115/90)</f>
        <v>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-200</v>
      </c>
      <c r="K116" s="107">
        <v>10</v>
      </c>
      <c r="L116" s="10">
        <f>'19-09'!$K116+('19-09'!$J116/90)</f>
        <v>7.7777777777777777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550</v>
      </c>
      <c r="K117" s="107"/>
      <c r="L117" s="10">
        <f>'19-09'!$K117+('19-09'!$J117/90)</f>
        <v>6.1111111111111107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-180</v>
      </c>
      <c r="K118" s="107">
        <v>-5</v>
      </c>
      <c r="L118" s="10">
        <f>'19-09'!$K118+('19-09'!$J118/90)</f>
        <v>-7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70</v>
      </c>
      <c r="K119" s="107"/>
      <c r="L119" s="10">
        <f>'19-09'!$K119+('19-09'!$J119/90)</f>
        <v>0.77777777777777779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>
        <v>11</v>
      </c>
      <c r="L120" s="10">
        <f>'19-09'!$K120+('19-09'!$J120/90)</f>
        <v>11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-310</v>
      </c>
      <c r="K121" s="107">
        <v>15</v>
      </c>
      <c r="L121" s="10">
        <f>'19-09'!$K121+('19-09'!$J121/90)</f>
        <v>11.555555555555555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200</v>
      </c>
      <c r="K122" s="107"/>
      <c r="L122" s="10">
        <f>'19-09'!$K122+('19-09'!$J122/90)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>
        <v>2</v>
      </c>
      <c r="L123" s="10">
        <f>'19-09'!$K123+('19-09'!$J123/90)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112">
        <v>-6600</v>
      </c>
      <c r="K124" s="107">
        <v>-1350</v>
      </c>
      <c r="L124" s="10">
        <f>'19-09'!$K124+('19-09'!$J124/90)</f>
        <v>-1423.3333333333333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370</v>
      </c>
      <c r="K125" s="107"/>
      <c r="L125" s="10">
        <f>'19-09'!$K125+('19-09'!$J125/90)</f>
        <v>4.1111111111111107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1887</v>
      </c>
      <c r="J126" s="112"/>
      <c r="K126" s="107">
        <v>535</v>
      </c>
      <c r="L126" s="10">
        <f>'19-09'!$K126+('19-09'!$J126/90)</f>
        <v>535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'19-09'!$K127+('19-09'!$J127/90)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57</v>
      </c>
      <c r="J128" s="112">
        <v>3000</v>
      </c>
      <c r="K128" s="107"/>
      <c r="L128" s="10">
        <f>'19-09'!$K128+('19-09'!$J128/90)</f>
        <v>33.333333333333336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112">
        <v>-3000</v>
      </c>
      <c r="K129" s="107"/>
      <c r="L129" s="10">
        <f>'19-09'!$K129+('19-09'!$J129/90)</f>
        <v>-33.333333333333336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43" t="s">
        <v>40</v>
      </c>
      <c r="I130" s="40" t="s">
        <v>2717</v>
      </c>
      <c r="J130" s="112"/>
      <c r="K130" s="107">
        <v>25</v>
      </c>
      <c r="L130" s="10">
        <f>'19-09'!$K130+('19-09'!$J130/90)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40" t="s">
        <v>648</v>
      </c>
      <c r="J131" s="112"/>
      <c r="K131" s="107">
        <v>-25</v>
      </c>
      <c r="L131" s="10">
        <f>'19-09'!$K131+('19-09'!$J131/90)</f>
        <v>-25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AE793491-29EE-451C-9A71-EE49A3F8731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29A27-62A0-4DD8-8EB1-1A16499AF70A}">
  <sheetPr>
    <pageSetUpPr fitToPage="1"/>
  </sheetPr>
  <dimension ref="A1:Z133"/>
  <sheetViews>
    <sheetView rightToLeft="1" topLeftCell="A120" workbookViewId="0">
      <selection activeCell="J128" sqref="J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0</v>
      </c>
      <c r="K1" s="116">
        <f t="shared" si="0"/>
        <v>300</v>
      </c>
      <c r="L1" s="3">
        <f t="shared" si="0"/>
        <v>300.00000000000006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208</v>
      </c>
      <c r="J4" s="112">
        <v>250</v>
      </c>
      <c r="K4" s="107"/>
      <c r="L4" s="10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1196</v>
      </c>
      <c r="J5" s="112"/>
      <c r="K5" s="107">
        <v>4</v>
      </c>
      <c r="L5" s="10">
        <f t="shared" si="1"/>
        <v>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1796</v>
      </c>
      <c r="I6" s="2" t="s">
        <v>75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39</v>
      </c>
      <c r="J7" s="112">
        <v>-100</v>
      </c>
      <c r="K7" s="107">
        <v>50</v>
      </c>
      <c r="L7" s="10">
        <f t="shared" si="1"/>
        <v>48.888888888888886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1796</v>
      </c>
      <c r="I8" s="2" t="s">
        <v>750</v>
      </c>
      <c r="J8" s="112"/>
      <c r="K8" s="107">
        <v>100</v>
      </c>
      <c r="L8" s="10">
        <f t="shared" si="1"/>
        <v>100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150</v>
      </c>
      <c r="K9" s="107">
        <v>-54</v>
      </c>
      <c r="L9" s="10">
        <f t="shared" si="1"/>
        <v>-52.333333333333336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2703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SUM('21-09'!$J$22:$J$133)</f>
        <v>3605</v>
      </c>
      <c r="K20" s="116">
        <f>SUM('21-09'!$K$22:$K$133)</f>
        <v>1912</v>
      </c>
      <c r="L20" s="3">
        <f>SUM('21-09'!$L$22:$L$133)</f>
        <v>1952.0555555555559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35</v>
      </c>
      <c r="J22" s="112"/>
      <c r="K22" s="107">
        <v>-3</v>
      </c>
      <c r="L22" s="10">
        <f>'21-09'!$K22+('21-09'!$J22/90)</f>
        <v>-3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53</v>
      </c>
      <c r="F23" s="16">
        <f t="shared" si="3"/>
        <v>530</v>
      </c>
      <c r="G23" s="7"/>
      <c r="H23" s="7" t="s">
        <v>6</v>
      </c>
      <c r="I23" s="2" t="s">
        <v>1279</v>
      </c>
      <c r="J23" s="112">
        <v>200</v>
      </c>
      <c r="K23" s="107"/>
      <c r="L23" s="10">
        <f>'21-09'!$K23+('21-09'!$J23/90)</f>
        <v>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86</v>
      </c>
      <c r="S23" s="16">
        <f t="shared" si="5"/>
        <v>860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4</v>
      </c>
      <c r="F24" s="16">
        <f t="shared" si="3"/>
        <v>80</v>
      </c>
      <c r="G24" s="7"/>
      <c r="H24" s="7" t="s">
        <v>1796</v>
      </c>
      <c r="I24" s="2" t="s">
        <v>1482</v>
      </c>
      <c r="J24" s="112"/>
      <c r="K24" s="107">
        <v>400</v>
      </c>
      <c r="L24" s="10">
        <f>'21-09'!$K24+('21-09'!$J24/90)</f>
        <v>400</v>
      </c>
      <c r="M24" s="3"/>
      <c r="N24" s="13">
        <v>10</v>
      </c>
      <c r="O24" s="1">
        <v>49</v>
      </c>
      <c r="P24" s="14">
        <f t="shared" si="4"/>
        <v>490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27</v>
      </c>
      <c r="C25" s="14">
        <f t="shared" si="2"/>
        <v>540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-130</v>
      </c>
      <c r="K25" s="107">
        <v>15</v>
      </c>
      <c r="L25" s="10">
        <f>'21-09'!$K25+('21-09'!$J25/90)</f>
        <v>13.555555555555555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 t="s">
        <v>553</v>
      </c>
      <c r="J26" s="112"/>
      <c r="K26" s="107">
        <v>35</v>
      </c>
      <c r="L26" s="10">
        <f>'21-09'!$K26+('21-09'!$J26/90)</f>
        <v>35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760</v>
      </c>
      <c r="G27" s="7"/>
      <c r="H27" s="7" t="s">
        <v>6</v>
      </c>
      <c r="I27" s="2" t="s">
        <v>229</v>
      </c>
      <c r="J27" s="112">
        <v>-250</v>
      </c>
      <c r="K27" s="107"/>
      <c r="L27" s="10">
        <f>'21-09'!$K27+('21-09'!$J27/90)</f>
        <v>-2.7777777777777777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4715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1998</v>
      </c>
      <c r="D28" s="1"/>
      <c r="E28" s="1"/>
      <c r="F28" s="1"/>
      <c r="G28" s="1"/>
      <c r="H28" s="7" t="s">
        <v>40</v>
      </c>
      <c r="I28" s="2" t="s">
        <v>57</v>
      </c>
      <c r="J28" s="112">
        <v>5180</v>
      </c>
      <c r="K28" s="107"/>
      <c r="L28" s="10">
        <f>'21-09'!$K28+('21-09'!$J28/90)</f>
        <v>57.555555555555557</v>
      </c>
      <c r="M28" s="3"/>
      <c r="N28" s="12" t="s">
        <v>11</v>
      </c>
      <c r="O28" s="12"/>
      <c r="P28" s="6">
        <f>SUM(P22:P27)</f>
        <v>3390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-8780</v>
      </c>
      <c r="G29" s="1"/>
      <c r="H29" s="7" t="s">
        <v>6</v>
      </c>
      <c r="I29" s="2"/>
      <c r="J29" s="112">
        <v>-500</v>
      </c>
      <c r="K29" s="107">
        <v>10</v>
      </c>
      <c r="L29" s="10">
        <f>'21-09'!$K29+('21-09'!$J29/90)</f>
        <v>4.4444444444444446</v>
      </c>
      <c r="M29" s="3"/>
      <c r="N29" s="1"/>
      <c r="O29" s="1"/>
      <c r="P29" s="18"/>
      <c r="Q29" s="159" t="s">
        <v>21</v>
      </c>
      <c r="R29" s="160"/>
      <c r="S29" s="17">
        <f>SUM('21-09'!$J$22:$J$133)</f>
        <v>3605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526</v>
      </c>
      <c r="D30" s="1"/>
      <c r="E30" s="1"/>
      <c r="F30" s="8"/>
      <c r="G30" s="1"/>
      <c r="H30" s="7" t="s">
        <v>6</v>
      </c>
      <c r="I30" s="2"/>
      <c r="J30" s="112">
        <v>100</v>
      </c>
      <c r="K30" s="107"/>
      <c r="L30" s="10">
        <f>'21-09'!$K30+('21-09'!$J30/90)</f>
        <v>1.1111111111111112</v>
      </c>
      <c r="M30" s="3"/>
      <c r="N30" s="159" t="s">
        <v>23</v>
      </c>
      <c r="O30" s="160"/>
      <c r="P30" s="6">
        <f>SUM('21-09'!$K$22:$K$133)</f>
        <v>1912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150</v>
      </c>
      <c r="K31" s="107"/>
      <c r="L31" s="10">
        <f>'21-09'!$K31+('21-09'!$J31/90)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350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30</v>
      </c>
      <c r="L32" s="10">
        <f>'21-09'!$K32+('21-09'!$J32/90)</f>
        <v>28.888888888888889</v>
      </c>
      <c r="M32" s="3"/>
      <c r="N32" s="12" t="s">
        <v>25</v>
      </c>
      <c r="O32" s="12"/>
      <c r="P32" s="6">
        <f>P28-P30-C28</f>
        <v>-520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2</v>
      </c>
      <c r="L33" s="10">
        <f>'21-09'!$K33+('21-09'!$J33/90)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200</v>
      </c>
      <c r="K34" s="107"/>
      <c r="L34" s="10">
        <f>'21-09'!$K34+('21-09'!$J34/90)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2" t="s">
        <v>1626</v>
      </c>
      <c r="J35" s="112"/>
      <c r="K35" s="107">
        <v>35</v>
      </c>
      <c r="L35" s="10">
        <f>'21-09'!$K35+('21-09'!$J35/90)</f>
        <v>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292</v>
      </c>
      <c r="J36" s="112"/>
      <c r="K36" s="107">
        <v>200</v>
      </c>
      <c r="L36" s="10">
        <f>'21-09'!$K36+('21-09'!$J36/90)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15</v>
      </c>
      <c r="L37" s="10">
        <f>'21-09'!$K37+('21-09'!$J37/90)</f>
        <v>15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14</v>
      </c>
      <c r="L38" s="10">
        <f>'21-09'!$K38+('21-09'!$J38/90)</f>
        <v>14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2282</v>
      </c>
      <c r="J39" s="112"/>
      <c r="K39" s="107">
        <v>70</v>
      </c>
      <c r="L39" s="10">
        <f>'21-09'!$K39+('21-09'!$J39/90)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2282</v>
      </c>
      <c r="J40" s="112"/>
      <c r="K40" s="107">
        <v>-20</v>
      </c>
      <c r="L40" s="10">
        <f>'21-09'!$K40+('21-09'!$J40/90)</f>
        <v>-20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2282</v>
      </c>
      <c r="J41" s="112">
        <v>-130</v>
      </c>
      <c r="K41" s="107">
        <v>30</v>
      </c>
      <c r="L41" s="10">
        <f>'21-09'!$K41+('21-09'!$J41/90)</f>
        <v>28.555555555555557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270</v>
      </c>
      <c r="K42" s="107">
        <v>20</v>
      </c>
      <c r="L42" s="10">
        <f>'21-09'!$K42+('21-09'!$J42/90)</f>
        <v>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350</v>
      </c>
      <c r="K43" s="107">
        <v>10</v>
      </c>
      <c r="L43" s="10">
        <f>'21-09'!$K43+('21-09'!$J43/90)</f>
        <v>13.888888888888889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112">
        <v>-1025</v>
      </c>
      <c r="K44" s="107"/>
      <c r="L44" s="10">
        <f>'21-09'!$K44+('21-09'!$J44/90)</f>
        <v>-11.388888888888889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450</v>
      </c>
      <c r="K45" s="107"/>
      <c r="L45" s="10">
        <f>'21-09'!$K45+('21-09'!$J45/90)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400</v>
      </c>
      <c r="K46" s="107"/>
      <c r="L46" s="10">
        <f>'21-09'!$K46+('21-09'!$J46/90)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40</v>
      </c>
      <c r="L47" s="10">
        <f>'21-09'!$K47+('21-09'!$J47/90)</f>
        <v>40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100</v>
      </c>
      <c r="K48" s="107"/>
      <c r="L48" s="10">
        <f>'21-09'!$K48+('21-09'!$J48/90)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150</v>
      </c>
      <c r="K49" s="107"/>
      <c r="L49" s="10">
        <f>'21-09'!$K49+('21-09'!$J49/90)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</v>
      </c>
      <c r="L50" s="10">
        <f>'21-09'!$K50+('21-09'!$J50/90)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-270</v>
      </c>
      <c r="K51" s="107">
        <v>30</v>
      </c>
      <c r="L51" s="10">
        <f>'21-09'!$K51+('21-09'!$J51/90)</f>
        <v>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-400</v>
      </c>
      <c r="K52" s="107">
        <v>10</v>
      </c>
      <c r="L52" s="10">
        <f>'21-09'!$K52+('21-09'!$J52/90)</f>
        <v>5.5555555555555554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-570</v>
      </c>
      <c r="K53" s="107">
        <v>10</v>
      </c>
      <c r="L53" s="10">
        <f>'21-09'!$K53+('21-09'!$J53/90)</f>
        <v>3.666666666666667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984</v>
      </c>
      <c r="J54" s="112"/>
      <c r="K54" s="107">
        <v>37</v>
      </c>
      <c r="L54" s="10">
        <f>'21-09'!$K54+('21-09'!$J54/90)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-310</v>
      </c>
      <c r="K55" s="107">
        <v>20</v>
      </c>
      <c r="L55" s="10">
        <f>'21-09'!$K55+('21-09'!$J55/90)</f>
        <v>16.555555555555557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/>
      <c r="K56" s="107">
        <v>125</v>
      </c>
      <c r="L56" s="10">
        <f>'21-09'!$K56+('21-09'!$J56/90)</f>
        <v>125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90</v>
      </c>
      <c r="K57" s="107">
        <v>26</v>
      </c>
      <c r="L57" s="10">
        <f>'21-09'!$K57+('21-09'!$J57/90)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80</v>
      </c>
      <c r="K58" s="107"/>
      <c r="L58" s="10">
        <f>'21-09'!$K58+('21-09'!$J58/90)</f>
        <v>0.88888888888888884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-130</v>
      </c>
      <c r="K59" s="107">
        <v>5</v>
      </c>
      <c r="L59" s="10">
        <f>'21-09'!$K59+('21-09'!$J59/90)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20</v>
      </c>
      <c r="K60" s="107"/>
      <c r="L60" s="10">
        <f>'21-09'!$K60+('21-09'!$J60/90)</f>
        <v>0.22222222222222221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300</v>
      </c>
      <c r="K61" s="107"/>
      <c r="L61" s="10">
        <f>'21-09'!$K61+('21-09'!$J61/90)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10</v>
      </c>
      <c r="L62" s="10">
        <f>'21-09'!$K62+('21-09'!$J62/90)</f>
        <v>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112">
        <v>250</v>
      </c>
      <c r="K63" s="107"/>
      <c r="L63" s="10">
        <f>'21-09'!$K63+('21-09'!$J63/90)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-900</v>
      </c>
      <c r="K64" s="107">
        <v>10</v>
      </c>
      <c r="L64" s="10">
        <f>'21-09'!$K64+('21-09'!$J64/90)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500</v>
      </c>
      <c r="K65" s="108"/>
      <c r="L65" s="37">
        <f>'21-09'!$K65+('21-09'!$J65/90)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400</v>
      </c>
      <c r="K66" s="109"/>
      <c r="L66" s="37">
        <f>'21-09'!$K66+('21-09'!$J66/90)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8</v>
      </c>
      <c r="L67" s="37">
        <f>'21-09'!$K67+('21-09'!$J67/90)</f>
        <v>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26</v>
      </c>
      <c r="L68" s="37">
        <f>'21-09'!$K68+('21-09'!$J68/90)</f>
        <v>26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3</v>
      </c>
      <c r="L69" s="37">
        <f>'21-09'!$K69+('21-09'!$J69/90)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350</v>
      </c>
      <c r="K70" s="108"/>
      <c r="L70" s="37">
        <f>'21-09'!$K70+('21-09'!$J70/90)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100</v>
      </c>
      <c r="K71" s="107"/>
      <c r="L71" s="10">
        <f>'21-09'!$K71+('21-09'!$J71/90)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350</v>
      </c>
      <c r="K72" s="107"/>
      <c r="L72" s="10">
        <f>'21-09'!$K72+('21-09'!$J72/90)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5</v>
      </c>
      <c r="L73" s="10">
        <f>'21-09'!$K73+('21-09'!$J73/90)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937</v>
      </c>
      <c r="J74" s="112"/>
      <c r="K74" s="107">
        <v>218</v>
      </c>
      <c r="L74" s="10">
        <f>'21-09'!$K74+('21-09'!$J74/90)</f>
        <v>218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70</v>
      </c>
      <c r="K75" s="107"/>
      <c r="L75" s="10">
        <f>'21-09'!$K75+('21-09'!$J75/90)</f>
        <v>0.77777777777777779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100</v>
      </c>
      <c r="K76" s="107"/>
      <c r="L76" s="10">
        <f>'21-09'!$K76+('21-09'!$J76/90)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112"/>
      <c r="K77" s="107">
        <v>65</v>
      </c>
      <c r="L77" s="10">
        <f>'21-09'!$K77+('21-09'!$J77/90)</f>
        <v>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1961</v>
      </c>
      <c r="J78" s="112"/>
      <c r="K78" s="107">
        <v>-1620</v>
      </c>
      <c r="L78" s="10">
        <f>'21-09'!$K78+('21-09'!$J78/90)</f>
        <v>-1620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70</v>
      </c>
      <c r="L79" s="10">
        <f>'21-09'!$K79+('21-09'!$J79/90)</f>
        <v>70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341</v>
      </c>
      <c r="J80" s="112">
        <v>-350</v>
      </c>
      <c r="K80" s="107">
        <v>5</v>
      </c>
      <c r="L80" s="10">
        <f>'21-09'!$K80+('21-09'!$J80/90)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13</v>
      </c>
      <c r="L81" s="10">
        <f>'21-09'!$K81+('21-09'!$J81/90)</f>
        <v>13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-400</v>
      </c>
      <c r="K82" s="107">
        <v>10</v>
      </c>
      <c r="L82" s="10">
        <f>'21-09'!$K82+('21-09'!$J82/90)</f>
        <v>5.5555555555555554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-90</v>
      </c>
      <c r="K83" s="107">
        <v>15</v>
      </c>
      <c r="L83" s="10">
        <f>'21-09'!$K83+('21-09'!$J83/90)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228</v>
      </c>
      <c r="J84" s="112"/>
      <c r="K84" s="107">
        <v>1100</v>
      </c>
      <c r="L84" s="10">
        <f>'21-09'!$K84+('21-09'!$J84/90)</f>
        <v>1100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35</v>
      </c>
      <c r="L85" s="10">
        <f>'21-09'!$K85+('21-09'!$J85/90)</f>
        <v>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229</v>
      </c>
      <c r="J86" s="112">
        <v>-400</v>
      </c>
      <c r="K86" s="107">
        <v>-10</v>
      </c>
      <c r="L86" s="10">
        <f>'21-09'!$K86+('21-09'!$J86/90)</f>
        <v>-14.444444444444445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-100</v>
      </c>
      <c r="K87" s="107">
        <v>5</v>
      </c>
      <c r="L87" s="10">
        <f>'21-09'!$K87+('21-09'!$J87/90)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-580</v>
      </c>
      <c r="K88" s="107">
        <v>10</v>
      </c>
      <c r="L88" s="10">
        <f>'21-09'!$K88+('21-09'!$J88/90)</f>
        <v>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43</v>
      </c>
      <c r="J89" s="112"/>
      <c r="K89" s="107">
        <v>-30</v>
      </c>
      <c r="L89" s="10">
        <f>'21-09'!$K89+('21-09'!$J89/90)</f>
        <v>-30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13</v>
      </c>
      <c r="K90" s="107"/>
      <c r="L90" s="10">
        <f>'21-09'!$K90+('21-09'!$J90/90)</f>
        <v>0.14444444444444443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/>
      <c r="J91" s="112">
        <v>-200</v>
      </c>
      <c r="K91" s="107">
        <v>85</v>
      </c>
      <c r="L91" s="10">
        <f>'21-09'!$K91+('21-09'!$J91/90)</f>
        <v>82.777777777777771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-270</v>
      </c>
      <c r="K92" s="107">
        <v>10</v>
      </c>
      <c r="L92" s="10">
        <f>'21-09'!$K92+('21-09'!$J92/90)</f>
        <v>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95</v>
      </c>
      <c r="J93" s="112"/>
      <c r="K93" s="107">
        <v>67</v>
      </c>
      <c r="L93" s="10">
        <f>'21-09'!$K93+('21-09'!$J93/90)</f>
        <v>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112"/>
      <c r="K94" s="107">
        <v>-67</v>
      </c>
      <c r="L94" s="10">
        <f>'21-09'!$K94+('21-09'!$J94/90)</f>
        <v>-67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340</v>
      </c>
      <c r="K95" s="107"/>
      <c r="L95" s="10">
        <f>'21-09'!$K95+('21-09'!$J95/90)</f>
        <v>3.7777777777777777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450</v>
      </c>
      <c r="K96" s="107"/>
      <c r="L96" s="10">
        <f>'21-09'!$K96+('21-09'!$J96/90)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95</v>
      </c>
      <c r="J97" s="112"/>
      <c r="K97" s="107">
        <v>48</v>
      </c>
      <c r="L97" s="10">
        <f>'21-09'!$K97+('21-09'!$J97/90)</f>
        <v>48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112"/>
      <c r="K98" s="107">
        <v>-48</v>
      </c>
      <c r="L98" s="10">
        <f>'21-09'!$K98+('21-09'!$J98/90)</f>
        <v>-48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164</v>
      </c>
      <c r="J99" s="112"/>
      <c r="K99" s="107">
        <v>10</v>
      </c>
      <c r="L99" s="10">
        <f>'21-09'!$K99+('21-09'!$J99/90)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112"/>
      <c r="K100" s="107">
        <v>-10</v>
      </c>
      <c r="L100" s="10">
        <f>'21-09'!$K100+('21-09'!$J100/90)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2708</v>
      </c>
      <c r="J101" s="112"/>
      <c r="K101" s="107">
        <v>240</v>
      </c>
      <c r="L101" s="10">
        <f>'21-09'!$K101+('21-09'!$J101/90)</f>
        <v>240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-20</v>
      </c>
      <c r="K102" s="107">
        <v>35</v>
      </c>
      <c r="L102" s="10">
        <f>'21-09'!$K102+('21-09'!$J102/90)</f>
        <v>34.777777777777779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112">
        <v>167</v>
      </c>
      <c r="K103" s="107">
        <v>-102</v>
      </c>
      <c r="L103" s="10">
        <f>'21-09'!$K103+('21-09'!$J103/90)</f>
        <v>-100.14444444444445</v>
      </c>
      <c r="M103" s="3"/>
      <c r="N103" s="45" t="s">
        <v>118</v>
      </c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-50</v>
      </c>
      <c r="K104" s="107">
        <v>20</v>
      </c>
      <c r="L104" s="10">
        <f>'21-09'!$K104+('21-09'!$J104/90)</f>
        <v>19.444444444444443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/>
      <c r="J105" s="112">
        <v>-70</v>
      </c>
      <c r="K105" s="107"/>
      <c r="L105" s="10">
        <f>'21-09'!$K105+('21-09'!$J105/90)</f>
        <v>-0.77777777777777779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-450</v>
      </c>
      <c r="K106" s="107">
        <v>10</v>
      </c>
      <c r="L106" s="10">
        <f>'21-09'!$K106+('21-09'!$J106/90)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-490</v>
      </c>
      <c r="K107" s="107">
        <v>10</v>
      </c>
      <c r="L107" s="10">
        <f>'21-09'!$K107+('21-09'!$J107/90)</f>
        <v>4.5555555555555554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1543</v>
      </c>
      <c r="J108" s="112">
        <v>-180</v>
      </c>
      <c r="K108" s="107">
        <v>-30</v>
      </c>
      <c r="L108" s="10">
        <f>'21-09'!$K108+('21-09'!$J108/90)</f>
        <v>-32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300</v>
      </c>
      <c r="K109" s="107"/>
      <c r="L109" s="10">
        <f>'21-09'!$K109+('21-09'!$J109/90)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600</v>
      </c>
      <c r="K110" s="107"/>
      <c r="L110" s="10">
        <f>'21-09'!$K110+('21-09'!$J110/90)</f>
        <v>6.666666666666667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50</v>
      </c>
      <c r="K111" s="107">
        <v>5</v>
      </c>
      <c r="L111" s="10">
        <f>'21-09'!$K111+('21-09'!$J111/90)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171</v>
      </c>
      <c r="J112" s="112"/>
      <c r="K112" s="107">
        <v>70</v>
      </c>
      <c r="L112" s="10">
        <f>'21-09'!$K112+('21-09'!$J112/90)</f>
        <v>70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95</v>
      </c>
      <c r="J113" s="112"/>
      <c r="K113" s="107">
        <v>217</v>
      </c>
      <c r="L113" s="10">
        <f>'21-09'!$K113+('21-09'!$J113/90)</f>
        <v>217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-217</v>
      </c>
      <c r="L114" s="10">
        <f>'21-09'!$K114+('21-09'!$J114/90)</f>
        <v>-217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-450</v>
      </c>
      <c r="K115" s="107">
        <v>10</v>
      </c>
      <c r="L115" s="10">
        <f>'21-09'!$K115+('21-09'!$J115/90)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500</v>
      </c>
      <c r="K116" s="107"/>
      <c r="L116" s="10">
        <f>'21-09'!$K116+('21-09'!$J116/90)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-540</v>
      </c>
      <c r="K117" s="107">
        <v>40</v>
      </c>
      <c r="L117" s="10">
        <f>'21-09'!$K117+('21-09'!$J117/90)</f>
        <v>34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171</v>
      </c>
      <c r="J118" s="112">
        <v>-180</v>
      </c>
      <c r="K118" s="107">
        <v>70</v>
      </c>
      <c r="L118" s="10">
        <f>'21-09'!$K118+('21-09'!$J118/90)</f>
        <v>68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120</v>
      </c>
      <c r="L119" s="10">
        <f>'21-09'!$K119+('21-09'!$J119/90)</f>
        <v>120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-50</v>
      </c>
      <c r="K120" s="107">
        <v>5</v>
      </c>
      <c r="L120" s="10">
        <f>'21-09'!$K120+('21-09'!$J120/90)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200</v>
      </c>
      <c r="K121" s="107"/>
      <c r="L121" s="10">
        <f>'21-09'!$K121+('21-09'!$J121/90)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168</v>
      </c>
      <c r="J122" s="112"/>
      <c r="K122" s="107">
        <v>180</v>
      </c>
      <c r="L122" s="10">
        <f>'21-09'!$K122+('21-09'!$J122/90)</f>
        <v>180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2709</v>
      </c>
      <c r="J123" s="112"/>
      <c r="K123" s="107">
        <v>700</v>
      </c>
      <c r="L123" s="10">
        <f>'21-09'!$K123+('21-09'!$J123/90)</f>
        <v>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112"/>
      <c r="K124" s="107">
        <v>-700</v>
      </c>
      <c r="L124" s="10">
        <f>'21-09'!$K124+('21-09'!$J124/90)</f>
        <v>-700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360</v>
      </c>
      <c r="K125" s="107"/>
      <c r="L125" s="10">
        <f>'21-09'!$K125+('21-09'!$J125/90)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100</v>
      </c>
      <c r="K126" s="107">
        <v>10</v>
      </c>
      <c r="L126" s="10">
        <f>'21-09'!$K126+('21-09'!$J126/90)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'21-09'!$K127+('21-09'!$J127/90)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'21-09'!$K128+('21-09'!$J128/90)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'21-09'!$K129+('21-09'!$J129/90)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'21-09'!$K130+('21-09'!$J130/90)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'21-09'!$K131+('21-09'!$J131/90)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'21-09'!$K132+('21-09'!$J132/90)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'21-09'!$K133+('21-09'!$J133/90)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4ED51C90-BDBE-4BC1-8142-1662F4926A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2521B-EABF-4DF5-9F6D-3B3846C6EA45}">
  <sheetPr>
    <pageSetUpPr fitToPage="1"/>
  </sheetPr>
  <dimension ref="A1:Z128"/>
  <sheetViews>
    <sheetView rightToLeft="1" topLeftCell="A121" workbookViewId="0">
      <selection activeCell="J73" sqref="J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-180</v>
      </c>
      <c r="K1" s="116">
        <f t="shared" si="0"/>
        <v>-290</v>
      </c>
      <c r="L1" s="3">
        <f t="shared" si="0"/>
        <v>-292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350</v>
      </c>
      <c r="K3" s="107"/>
      <c r="L3" s="10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-630</v>
      </c>
      <c r="K4" s="107">
        <v>20</v>
      </c>
      <c r="L4" s="10">
        <f t="shared" si="1"/>
        <v>13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/>
      <c r="K5" s="107">
        <v>-500</v>
      </c>
      <c r="L5" s="10">
        <f t="shared" si="1"/>
        <v>-500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112">
        <v>100</v>
      </c>
      <c r="K6" s="107">
        <v>190</v>
      </c>
      <c r="L6" s="10">
        <f t="shared" si="1"/>
        <v>191.11111111111111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2707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SUM('22-09'!$J$22:$J$128)</f>
        <v>8360</v>
      </c>
      <c r="K20" s="116">
        <f>SUM('22-09'!$K$22:$K$128)</f>
        <v>-1149</v>
      </c>
      <c r="L20" s="3">
        <f>SUM('22-09'!$L$22:$L$128)</f>
        <v>-1056.1111111111113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2"/>
      <c r="J22" s="112"/>
      <c r="K22" s="107">
        <v>70</v>
      </c>
      <c r="L22" s="10">
        <f>'22-09'!$K22+('22-09'!$J22/90)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85</v>
      </c>
      <c r="F23" s="16">
        <f t="shared" si="3"/>
        <v>850</v>
      </c>
      <c r="G23" s="7"/>
      <c r="H23" s="7" t="s">
        <v>6</v>
      </c>
      <c r="I23" s="2"/>
      <c r="J23" s="112">
        <v>-720</v>
      </c>
      <c r="K23" s="107">
        <v>10</v>
      </c>
      <c r="L23" s="10">
        <f>'22-09'!$K23+('22-09'!$J23/90)</f>
        <v>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48</v>
      </c>
      <c r="S23" s="16">
        <f t="shared" si="5"/>
        <v>480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112">
        <v>450</v>
      </c>
      <c r="K24" s="107"/>
      <c r="L24" s="10">
        <f>'22-09'!$K24+('22-09'!$J24/90)</f>
        <v>5</v>
      </c>
      <c r="M24" s="3"/>
      <c r="N24" s="13">
        <v>10</v>
      </c>
      <c r="O24" s="1">
        <v>42</v>
      </c>
      <c r="P24" s="14">
        <f t="shared" si="4"/>
        <v>420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2"/>
      <c r="J25" s="112">
        <v>200</v>
      </c>
      <c r="K25" s="107">
        <v>5</v>
      </c>
      <c r="L25" s="10">
        <f>'22-09'!$K25+('22-09'!$J25/90)</f>
        <v>7.2222222222222223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112">
        <v>90</v>
      </c>
      <c r="K26" s="107">
        <v>10</v>
      </c>
      <c r="L26" s="10">
        <f>'22-09'!$K26+('22-09'!$J26/90)</f>
        <v>11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106</v>
      </c>
      <c r="S26" s="16">
        <f t="shared" si="5"/>
        <v>10600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4185</v>
      </c>
      <c r="G27" s="7"/>
      <c r="H27" s="7" t="s">
        <v>6</v>
      </c>
      <c r="I27" s="2"/>
      <c r="J27" s="112">
        <v>90</v>
      </c>
      <c r="K27" s="107">
        <v>10</v>
      </c>
      <c r="L27" s="10">
        <f>'22-09'!$K27+('22-09'!$J27/90)</f>
        <v>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11270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3620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'22-09'!$K28+('22-09'!$J28/90)</f>
        <v>1.4444444444444444</v>
      </c>
      <c r="M28" s="3"/>
      <c r="N28" s="12" t="s">
        <v>11</v>
      </c>
      <c r="O28" s="12"/>
      <c r="P28" s="6">
        <f>SUM(P22:P27)</f>
        <v>1986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3425</v>
      </c>
      <c r="G29" s="1"/>
      <c r="H29" s="7" t="s">
        <v>1796</v>
      </c>
      <c r="I29" s="40" t="s">
        <v>95</v>
      </c>
      <c r="J29" s="112"/>
      <c r="K29" s="107">
        <v>40</v>
      </c>
      <c r="L29" s="10">
        <f>'22-09'!$K29+('22-09'!$J29/90)</f>
        <v>40</v>
      </c>
      <c r="M29" s="3"/>
      <c r="N29" s="1"/>
      <c r="O29" s="1"/>
      <c r="P29" s="18"/>
      <c r="Q29" s="159" t="s">
        <v>21</v>
      </c>
      <c r="R29" s="160"/>
      <c r="S29" s="17">
        <f>SUM('22-09'!$J$22:$J$128)</f>
        <v>8360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1622</v>
      </c>
      <c r="D30" s="1"/>
      <c r="E30" s="1"/>
      <c r="F30" s="8"/>
      <c r="G30" s="1"/>
      <c r="H30" s="7" t="s">
        <v>6</v>
      </c>
      <c r="I30" s="40" t="s">
        <v>95</v>
      </c>
      <c r="J30" s="112"/>
      <c r="K30" s="107">
        <v>189</v>
      </c>
      <c r="L30" s="10">
        <f>'22-09'!$K30+('22-09'!$J30/90)</f>
        <v>189</v>
      </c>
      <c r="M30" s="3"/>
      <c r="N30" s="159" t="s">
        <v>23</v>
      </c>
      <c r="O30" s="160"/>
      <c r="P30" s="6">
        <f>SUM('22-09'!$K$22:$K$128)</f>
        <v>-1149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112"/>
      <c r="K31" s="107">
        <v>30</v>
      </c>
      <c r="L31" s="10">
        <f>'22-09'!$K31+('22-09'!$J31/90)</f>
        <v>30</v>
      </c>
      <c r="M31" s="3"/>
      <c r="N31" s="1"/>
      <c r="O31" s="1"/>
      <c r="P31" s="18"/>
      <c r="Q31" s="12" t="s">
        <v>25</v>
      </c>
      <c r="R31" s="12"/>
      <c r="S31" s="17">
        <f>S27-S29-F27</f>
        <v>-1275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112"/>
      <c r="K32" s="107">
        <v>-259</v>
      </c>
      <c r="L32" s="10">
        <f>'22-09'!$K32+('22-09'!$J32/90)</f>
        <v>-259</v>
      </c>
      <c r="M32" s="3"/>
      <c r="N32" s="12" t="s">
        <v>25</v>
      </c>
      <c r="O32" s="12"/>
      <c r="P32" s="6">
        <f>P28-P30-C28</f>
        <v>-485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-20</v>
      </c>
      <c r="K33" s="107">
        <v>30</v>
      </c>
      <c r="L33" s="10">
        <f>'22-09'!$K33+('22-09'!$J33/90)</f>
        <v>29.777777777777779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150</v>
      </c>
      <c r="K34" s="107"/>
      <c r="L34" s="10">
        <f>'22-09'!$K34+('22-09'!$J34/90)</f>
        <v>1.6666666666666667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-270</v>
      </c>
      <c r="K35" s="107">
        <v>15</v>
      </c>
      <c r="L35" s="10">
        <f>'22-09'!$K35+('22-09'!$J35/90)</f>
        <v>12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112"/>
      <c r="K36" s="107">
        <v>550</v>
      </c>
      <c r="L36" s="10">
        <f>'22-09'!$K36+('22-09'!$J36/90)</f>
        <v>550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40</v>
      </c>
      <c r="L37" s="10">
        <f>'22-09'!$K37+('22-09'!$J37/90)</f>
        <v>35.555555555555557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40" t="s">
        <v>95</v>
      </c>
      <c r="J38" s="112"/>
      <c r="K38" s="107">
        <v>362</v>
      </c>
      <c r="L38" s="10">
        <f>'22-09'!$K38+('22-09'!$J38/90)</f>
        <v>362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-362</v>
      </c>
      <c r="L39" s="10">
        <f>'22-09'!$K39+('22-09'!$J39/90)</f>
        <v>-362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>
        <v>20</v>
      </c>
      <c r="L40" s="10">
        <f>'22-09'!$K40+('22-09'!$J40/90)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225</v>
      </c>
      <c r="K41" s="107"/>
      <c r="L41" s="10">
        <f>'22-09'!$K41+('22-09'!$J41/90)</f>
        <v>2.5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200</v>
      </c>
      <c r="K42" s="107"/>
      <c r="L42" s="10">
        <f>'22-09'!$K42+('22-09'!$J42/90)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-180</v>
      </c>
      <c r="K43" s="107">
        <v>30</v>
      </c>
      <c r="L43" s="10">
        <f>'22-09'!$K43+('22-09'!$J43/90)</f>
        <v>28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-450</v>
      </c>
      <c r="K44" s="107">
        <v>20</v>
      </c>
      <c r="L44" s="10">
        <f>'22-09'!$K44+('22-09'!$J44/90)</f>
        <v>15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450</v>
      </c>
      <c r="K45" s="107"/>
      <c r="L45" s="10">
        <f>'22-09'!$K45+('22-09'!$J45/90)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600</v>
      </c>
      <c r="K46" s="107">
        <v>50</v>
      </c>
      <c r="L46" s="10">
        <f>'22-09'!$K46+('22-09'!$J46/90)</f>
        <v>56.666666666666664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-630</v>
      </c>
      <c r="K47" s="107">
        <v>80</v>
      </c>
      <c r="L47" s="10">
        <f>'22-09'!$K47+('22-09'!$J47/90)</f>
        <v>73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2711</v>
      </c>
      <c r="J48" s="112"/>
      <c r="K48" s="107">
        <v>-2220</v>
      </c>
      <c r="L48" s="10">
        <f>'22-09'!$K48+('22-09'!$J48/90)</f>
        <v>-2220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-360</v>
      </c>
      <c r="K49" s="107">
        <v>60</v>
      </c>
      <c r="L49" s="10">
        <f>'22-09'!$K49+('22-09'!$J49/90)</f>
        <v>56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2712</v>
      </c>
      <c r="J50" s="112"/>
      <c r="K50" s="107">
        <v>181</v>
      </c>
      <c r="L50" s="10">
        <f>'22-09'!$K50+('22-09'!$J50/90)</f>
        <v>181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112"/>
      <c r="K51" s="107">
        <v>-181</v>
      </c>
      <c r="L51" s="10">
        <f>'22-09'!$K51+('22-09'!$J51/90)</f>
        <v>-181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-130</v>
      </c>
      <c r="K52" s="107">
        <v>10</v>
      </c>
      <c r="L52" s="10">
        <f>'22-09'!$K52+('22-09'!$J52/90)</f>
        <v>8.5555555555555554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-180</v>
      </c>
      <c r="K53" s="107">
        <v>10</v>
      </c>
      <c r="L53" s="10">
        <f>'22-09'!$K53+('22-09'!$J53/90)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1051</v>
      </c>
      <c r="J54" s="112">
        <v>-335</v>
      </c>
      <c r="K54" s="107">
        <v>-490</v>
      </c>
      <c r="L54" s="10">
        <f>'22-09'!$K54+('22-09'!$J54/90)</f>
        <v>-493.72222222222223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-90</v>
      </c>
      <c r="K55" s="107">
        <v>40</v>
      </c>
      <c r="L55" s="10">
        <f>'22-09'!$K55+('22-09'!$J55/90)</f>
        <v>39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150</v>
      </c>
      <c r="K56" s="107">
        <v>5</v>
      </c>
      <c r="L56" s="10">
        <f>'22-09'!$K56+('22-09'!$J56/90)</f>
        <v>6.666666666666667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>
        <v>70</v>
      </c>
      <c r="L57" s="10">
        <f>'22-09'!$K57+('22-09'!$J57/90)</f>
        <v>70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50</v>
      </c>
      <c r="K58" s="107"/>
      <c r="L58" s="10">
        <f>'22-09'!$K58+('22-09'!$J58/90)</f>
        <v>0.55555555555555558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-50</v>
      </c>
      <c r="K59" s="107">
        <v>10</v>
      </c>
      <c r="L59" s="10">
        <f>'22-09'!$K59+('22-09'!$J59/90)</f>
        <v>9.4444444444444446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13100</v>
      </c>
      <c r="K60" s="107"/>
      <c r="L60" s="10">
        <f>'22-09'!$K60+('22-09'!$J60/90)</f>
        <v>145.55555555555554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35</v>
      </c>
      <c r="L61" s="10">
        <f>'22-09'!$K61+('22-09'!$J61/90)</f>
        <v>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/>
      <c r="L62" s="10">
        <f>'22-09'!$K62+('22-09'!$J62/90)</f>
        <v>3.3333333333333335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137</v>
      </c>
      <c r="J63" s="112"/>
      <c r="K63" s="107">
        <v>50</v>
      </c>
      <c r="L63" s="10">
        <f>'22-09'!$K63+('22-09'!$J63/90)</f>
        <v>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112">
        <v>-280</v>
      </c>
      <c r="K64" s="107">
        <v>-40</v>
      </c>
      <c r="L64" s="10">
        <f>'22-09'!$K64+('22-09'!$J64/90)</f>
        <v>-43.111111111111114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-100</v>
      </c>
      <c r="K65" s="108">
        <v>5</v>
      </c>
      <c r="L65" s="37">
        <f>'22-09'!$K65+('22-09'!$J65/90)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255</v>
      </c>
      <c r="L66" s="37">
        <f>'22-09'!$K66+('22-09'!$J66/90)</f>
        <v>255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40</v>
      </c>
      <c r="I67" s="44" t="s">
        <v>2713</v>
      </c>
      <c r="J67" s="113"/>
      <c r="K67" s="108">
        <v>-700</v>
      </c>
      <c r="L67" s="37">
        <f>'22-09'!$K67+('22-09'!$J67/90)</f>
        <v>-700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2491</v>
      </c>
      <c r="J68" s="114"/>
      <c r="K68" s="109">
        <v>-265</v>
      </c>
      <c r="L68" s="37">
        <f>'22-09'!$K68+('22-09'!$J68/90)</f>
        <v>-265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100</v>
      </c>
      <c r="K69" s="108"/>
      <c r="L69" s="37">
        <f>'22-09'!$K69+('22-09'!$J69/90)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-20</v>
      </c>
      <c r="K70" s="108">
        <v>30</v>
      </c>
      <c r="L70" s="37">
        <f>'22-09'!$K70+('22-09'!$J70/90)</f>
        <v>29.777777777777779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43</v>
      </c>
      <c r="J71" s="112">
        <v>-2000</v>
      </c>
      <c r="K71" s="107"/>
      <c r="L71" s="10">
        <f>'22-09'!$K71+('22-09'!$J71/90)</f>
        <v>-22.222222222222221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300</v>
      </c>
      <c r="K72" s="107"/>
      <c r="L72" s="10">
        <f>'22-09'!$K72+('22-09'!$J72/90)</f>
        <v>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200</v>
      </c>
      <c r="K73" s="107"/>
      <c r="L73" s="10">
        <f>'22-09'!$K73+('22-09'!$J73/90)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-630</v>
      </c>
      <c r="K74" s="107">
        <v>40</v>
      </c>
      <c r="L74" s="10">
        <f>'22-09'!$K74+('22-09'!$J74/90)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112">
        <v>-360</v>
      </c>
      <c r="K75" s="107">
        <v>20</v>
      </c>
      <c r="L75" s="10">
        <f>'22-09'!$K75+('22-09'!$J75/90)</f>
        <v>16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112">
        <v>630</v>
      </c>
      <c r="K76" s="107"/>
      <c r="L76" s="10">
        <f>'22-09'!$K76+('22-09'!$J76/90)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112">
        <v>-600</v>
      </c>
      <c r="K77" s="107">
        <v>20</v>
      </c>
      <c r="L77" s="10">
        <f>'22-09'!$K77+('22-09'!$J77/90)</f>
        <v>13.333333333333332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1268</v>
      </c>
      <c r="J78" s="112">
        <v>-450</v>
      </c>
      <c r="K78" s="107">
        <v>-70</v>
      </c>
      <c r="L78" s="10">
        <f>'22-09'!$K78+('22-09'!$J78/90)</f>
        <v>-75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112">
        <v>220</v>
      </c>
      <c r="K79" s="107"/>
      <c r="L79" s="10">
        <f>'22-09'!$K79+('22-09'!$J79/90)</f>
        <v>2.4444444444444446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100</v>
      </c>
      <c r="K80" s="107"/>
      <c r="L80" s="10">
        <f>'22-09'!$K80+('22-09'!$J80/90)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112"/>
      <c r="K81" s="107">
        <v>80</v>
      </c>
      <c r="L81" s="10">
        <f>'22-09'!$K81+('22-09'!$J81/90)</f>
        <v>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-180</v>
      </c>
      <c r="K82" s="107">
        <v>20</v>
      </c>
      <c r="L82" s="10">
        <f>'22-09'!$K82+('22-09'!$J82/90)</f>
        <v>18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-700</v>
      </c>
      <c r="K83" s="107">
        <v>10</v>
      </c>
      <c r="L83" s="10">
        <f>'22-09'!$K83+('22-09'!$J83/90)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-270</v>
      </c>
      <c r="K84" s="107">
        <v>10</v>
      </c>
      <c r="L84" s="10">
        <f>'22-09'!$K84+('22-09'!$J84/90)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894</v>
      </c>
      <c r="J85" s="112">
        <v>-320</v>
      </c>
      <c r="K85" s="107">
        <v>30</v>
      </c>
      <c r="L85" s="10">
        <f>'22-09'!$K85+('22-09'!$J85/90)</f>
        <v>26.444444444444443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437</v>
      </c>
      <c r="J86" s="112">
        <v>-300</v>
      </c>
      <c r="K86" s="107"/>
      <c r="L86" s="10">
        <f>'22-09'!$K86+('22-09'!$J86/90)</f>
        <v>-3.3333333333333335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10</v>
      </c>
      <c r="L87" s="10">
        <f>'22-09'!$K87+('22-09'!$J87/90)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164</v>
      </c>
      <c r="J88" s="112">
        <v>40</v>
      </c>
      <c r="K88" s="107"/>
      <c r="L88" s="10">
        <f>'22-09'!$K88+('22-09'!$J88/90)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1394</v>
      </c>
      <c r="J89" s="112"/>
      <c r="K89" s="107">
        <v>220</v>
      </c>
      <c r="L89" s="10">
        <f>'22-09'!$K89+('22-09'!$J89/90)</f>
        <v>220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-170</v>
      </c>
      <c r="K90" s="107">
        <v>5</v>
      </c>
      <c r="L90" s="10">
        <f>'22-09'!$K90+('22-09'!$J90/90)</f>
        <v>3.1111111111111112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110</v>
      </c>
      <c r="K91" s="107"/>
      <c r="L91" s="10">
        <f>'22-09'!$K91+('22-09'!$J91/90)</f>
        <v>1.2222222222222223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2714</v>
      </c>
      <c r="J92" s="112"/>
      <c r="K92" s="107">
        <v>100</v>
      </c>
      <c r="L92" s="10">
        <f>'22-09'!$K92+('22-09'!$J92/90)</f>
        <v>100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20</v>
      </c>
      <c r="L93" s="10">
        <f>'22-09'!$K93+('22-09'!$J93/90)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-630</v>
      </c>
      <c r="K94" s="107">
        <v>20</v>
      </c>
      <c r="L94" s="10">
        <f>'22-09'!$K94+('22-09'!$J94/90)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20</v>
      </c>
      <c r="L95" s="10">
        <f>'22-09'!$K95+('22-09'!$J95/90)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200</v>
      </c>
      <c r="K96" s="107"/>
      <c r="L96" s="10">
        <f>'22-09'!$K96+('22-09'!$J96/90)</f>
        <v>2.2222222222222223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112">
        <v>95</v>
      </c>
      <c r="K97" s="107">
        <v>6</v>
      </c>
      <c r="L97" s="10">
        <f>'22-09'!$K97+('22-09'!$J97/90)</f>
        <v>7.0555555555555554</v>
      </c>
      <c r="M97" s="3"/>
      <c r="N97" s="45" t="s">
        <v>118</v>
      </c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10</v>
      </c>
      <c r="L98" s="10">
        <f>'22-09'!$K98+('22-09'!$J98/90)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175</v>
      </c>
      <c r="K99" s="107"/>
      <c r="L99" s="10">
        <f>'22-09'!$K99+('22-09'!$J99/90)</f>
        <v>1.9444444444444444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-180</v>
      </c>
      <c r="K100" s="107">
        <v>50</v>
      </c>
      <c r="L100" s="10">
        <f>'22-09'!$K100+('22-09'!$J100/90)</f>
        <v>48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330</v>
      </c>
      <c r="K101" s="107">
        <v>10</v>
      </c>
      <c r="L101" s="10">
        <f>'22-09'!$K101+('22-09'!$J101/90)</f>
        <v>13.666666666666666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250</v>
      </c>
      <c r="K102" s="107"/>
      <c r="L102" s="10">
        <f>'22-09'!$K102+('22-09'!$J102/90)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200</v>
      </c>
      <c r="K103" s="107"/>
      <c r="L103" s="10">
        <f>'22-09'!$K103+('22-09'!$J103/90)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280</v>
      </c>
      <c r="K104" s="107"/>
      <c r="L104" s="10">
        <f>'22-09'!$K104+('22-09'!$J104/90)</f>
        <v>3.1111111111111112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95</v>
      </c>
      <c r="J105" s="112"/>
      <c r="K105" s="107">
        <v>110</v>
      </c>
      <c r="L105" s="10">
        <f>'22-09'!$K105+('22-09'!$J105/90)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95</v>
      </c>
      <c r="J106" s="112"/>
      <c r="K106" s="107">
        <v>-110</v>
      </c>
      <c r="L106" s="10">
        <f>'22-09'!$K106+('22-09'!$J106/90)</f>
        <v>-110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350</v>
      </c>
      <c r="K107" s="107"/>
      <c r="L107" s="10">
        <f>'22-09'!$K107+('22-09'!$J107/90)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10</v>
      </c>
      <c r="L108" s="10">
        <f>'22-09'!$K108+('22-09'!$J108/90)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-310</v>
      </c>
      <c r="K109" s="107">
        <v>10</v>
      </c>
      <c r="L109" s="10">
        <f>'22-09'!$K109+('22-09'!$J109/90)</f>
        <v>6.5555555555555554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</v>
      </c>
      <c r="K110" s="107"/>
      <c r="L110" s="10">
        <f>'22-09'!$K110+('22-09'!$J110/90)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95</v>
      </c>
      <c r="J111" s="112"/>
      <c r="K111" s="107">
        <v>313</v>
      </c>
      <c r="L111" s="10">
        <f>'22-09'!$K111+('22-09'!$J111/90)</f>
        <v>313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-313</v>
      </c>
      <c r="L112" s="10">
        <f>'22-09'!$K112+('22-09'!$J112/90)</f>
        <v>-313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180</v>
      </c>
      <c r="K113" s="107"/>
      <c r="L113" s="10">
        <f>'22-09'!$K113+('22-09'!$J113/90)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50</v>
      </c>
      <c r="L114" s="10">
        <f>'22-09'!$K114+('22-09'!$J114/90)</f>
        <v>52.666666666666664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'22-09'!$K115+('22-09'!$J115/90)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-180</v>
      </c>
      <c r="K116" s="107">
        <v>15</v>
      </c>
      <c r="L116" s="10">
        <f>'22-09'!$K116+('22-09'!$J116/90)</f>
        <v>13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360</v>
      </c>
      <c r="K117" s="107">
        <v>5</v>
      </c>
      <c r="L117" s="10">
        <f>'22-09'!$K117+('22-09'!$J117/90)</f>
        <v>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2715</v>
      </c>
      <c r="J118" s="112"/>
      <c r="K118" s="107">
        <v>19</v>
      </c>
      <c r="L118" s="10">
        <f>'22-09'!$K118+('22-09'!$J118/90)</f>
        <v>19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229</v>
      </c>
      <c r="J119" s="112">
        <v>-270</v>
      </c>
      <c r="K119" s="107">
        <v>-5</v>
      </c>
      <c r="L119" s="10">
        <f>'22-09'!$K119+('22-09'!$J119/90)</f>
        <v>-8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/>
      <c r="J120" s="112"/>
      <c r="K120" s="107">
        <v>2</v>
      </c>
      <c r="L120" s="10">
        <f>'22-09'!$K120+('22-09'!$J120/90)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2244</v>
      </c>
      <c r="J121" s="112"/>
      <c r="K121" s="107">
        <v>281</v>
      </c>
      <c r="L121" s="10">
        <f>'22-09'!$K121+('22-09'!$J121/90)</f>
        <v>281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28</v>
      </c>
      <c r="L122" s="10">
        <f>'22-09'!$K122+('22-09'!$J122/90)</f>
        <v>28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'22-09'!$K123+('22-09'!$J123/90)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'22-09'!$K124+('22-09'!$J124/90)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'22-09'!$K125+('22-09'!$J125/90)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'22-09'!$K126+('22-09'!$J126/90)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'22-09'!$K127+('22-09'!$J127/90)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'22-09'!$K128+('22-09'!$J128/90)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DC1D4F5A-BCFF-4EEF-98E8-75933C0E6F9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B69DF-FB1A-42D1-AF4A-EE6FDC0F0D6D}">
  <sheetPr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-20</v>
      </c>
      <c r="K1" s="116">
        <f t="shared" si="0"/>
        <v>269</v>
      </c>
      <c r="L1" s="3">
        <f t="shared" si="0"/>
        <v>268.77777777777777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2502</v>
      </c>
      <c r="J3" s="112">
        <v>-150</v>
      </c>
      <c r="K3" s="107"/>
      <c r="L3" s="10">
        <f t="shared" ref="L3:L18" si="1">K3+(J3/90)</f>
        <v>-1.6666666666666667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112"/>
      <c r="K4" s="107">
        <v>95</v>
      </c>
      <c r="L4" s="10">
        <f t="shared" si="1"/>
        <v>95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-450</v>
      </c>
      <c r="K5" s="107"/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112">
        <v>-100</v>
      </c>
      <c r="K6" s="107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1338</v>
      </c>
      <c r="J7" s="112"/>
      <c r="K7" s="107">
        <v>169</v>
      </c>
      <c r="L7" s="10">
        <f t="shared" si="1"/>
        <v>169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92</v>
      </c>
      <c r="J8" s="112"/>
      <c r="K8" s="107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/>
      <c r="L9" s="10">
        <f t="shared" si="1"/>
        <v>1.1111111111111112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420</v>
      </c>
      <c r="K10" s="107"/>
      <c r="L10" s="10">
        <f t="shared" si="1"/>
        <v>4.666666666666667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160</v>
      </c>
      <c r="K11" s="107"/>
      <c r="L11" s="10">
        <f t="shared" si="1"/>
        <v>1.7777777777777777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2710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SUM('23-09'!$J$22:$J$129)</f>
        <v>-9470</v>
      </c>
      <c r="K20" s="116">
        <f>SUM('23-09'!$K$22:$K$129)</f>
        <v>-1690</v>
      </c>
      <c r="L20" s="3">
        <f>SUM('23-09'!$L$22:$L$129)</f>
        <v>-1795.2222222222229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2" t="s">
        <v>95</v>
      </c>
      <c r="J22" s="112"/>
      <c r="K22" s="107">
        <v>210</v>
      </c>
      <c r="L22" s="10">
        <f>'23-09'!$K22+('23-09'!$J22/90)</f>
        <v>210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17</v>
      </c>
      <c r="S22" s="16">
        <f t="shared" ref="S22:S26" si="5">Q22*R22</f>
        <v>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54</v>
      </c>
      <c r="F23" s="16">
        <f t="shared" si="3"/>
        <v>540</v>
      </c>
      <c r="G23" s="7"/>
      <c r="H23" s="7" t="s">
        <v>6</v>
      </c>
      <c r="I23" s="2" t="s">
        <v>95</v>
      </c>
      <c r="J23" s="112"/>
      <c r="K23" s="107">
        <v>50</v>
      </c>
      <c r="L23" s="10">
        <f>'23-09'!$K23+('23-09'!$J23/90)</f>
        <v>50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</v>
      </c>
      <c r="F24" s="16">
        <f t="shared" si="3"/>
        <v>20</v>
      </c>
      <c r="G24" s="7"/>
      <c r="H24" s="7" t="s">
        <v>1796</v>
      </c>
      <c r="I24" s="2" t="s">
        <v>75</v>
      </c>
      <c r="J24" s="112"/>
      <c r="K24" s="107">
        <v>53</v>
      </c>
      <c r="L24" s="10">
        <f>'23-09'!$K24+('23-09'!$J24/90)</f>
        <v>53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112"/>
      <c r="K25" s="107">
        <v>-313</v>
      </c>
      <c r="L25" s="10">
        <f>'23-09'!$K25+('23-09'!$J25/90)</f>
        <v>-313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>
        <v>19</v>
      </c>
      <c r="S25" s="16">
        <f t="shared" si="5"/>
        <v>950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119</v>
      </c>
      <c r="F26" s="16">
        <f t="shared" si="3"/>
        <v>11900</v>
      </c>
      <c r="G26" s="7"/>
      <c r="H26" s="7" t="s">
        <v>40</v>
      </c>
      <c r="I26" s="2" t="s">
        <v>57</v>
      </c>
      <c r="J26" s="112">
        <v>2500</v>
      </c>
      <c r="K26" s="107"/>
      <c r="L26" s="10">
        <f>'23-09'!$K26+('23-09'!$J26/90)</f>
        <v>27.777777777777779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115</v>
      </c>
      <c r="S26" s="16">
        <f t="shared" si="5"/>
        <v>11500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12525</v>
      </c>
      <c r="G27" s="7"/>
      <c r="H27" s="7" t="s">
        <v>28</v>
      </c>
      <c r="I27" s="2" t="s">
        <v>648</v>
      </c>
      <c r="J27" s="112">
        <v>-2500</v>
      </c>
      <c r="K27" s="107"/>
      <c r="L27" s="10">
        <f>'23-09'!$K27+('23-09'!$J27/90)</f>
        <v>-27.777777777777779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13055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2740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72</v>
      </c>
      <c r="L28" s="10">
        <f>'23-09'!$K28+('23-09'!$J28/90)</f>
        <v>72</v>
      </c>
      <c r="M28" s="3"/>
      <c r="N28" s="12" t="s">
        <v>11</v>
      </c>
      <c r="O28" s="12"/>
      <c r="P28" s="6">
        <f>SUM(P22:P27)</f>
        <v>4597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8340</v>
      </c>
      <c r="G29" s="1"/>
      <c r="H29" s="7" t="s">
        <v>40</v>
      </c>
      <c r="I29" s="2" t="s">
        <v>95</v>
      </c>
      <c r="J29" s="112"/>
      <c r="K29" s="107">
        <v>-72</v>
      </c>
      <c r="L29" s="10">
        <f>'23-09'!$K29+('23-09'!$J29/90)</f>
        <v>-72</v>
      </c>
      <c r="M29" s="3"/>
      <c r="N29" s="1"/>
      <c r="O29" s="1"/>
      <c r="P29" s="18"/>
      <c r="Q29" s="159" t="s">
        <v>21</v>
      </c>
      <c r="R29" s="160"/>
      <c r="S29" s="17">
        <f>SUM('23-09'!$J$22:$J$129)</f>
        <v>-9470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-880</v>
      </c>
      <c r="D30" s="1"/>
      <c r="E30" s="1"/>
      <c r="F30" s="8"/>
      <c r="G30" s="1"/>
      <c r="H30" s="7" t="s">
        <v>6</v>
      </c>
      <c r="I30" s="2"/>
      <c r="J30" s="112">
        <v>-220</v>
      </c>
      <c r="K30" s="107">
        <v>5</v>
      </c>
      <c r="L30" s="10">
        <f>'23-09'!$K30+('23-09'!$J30/90)</f>
        <v>2.5555555555555554</v>
      </c>
      <c r="M30" s="3"/>
      <c r="N30" s="159" t="s">
        <v>23</v>
      </c>
      <c r="O30" s="160"/>
      <c r="P30" s="6">
        <f>SUM('23-09'!$K$22:$K$129)</f>
        <v>-1690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250</v>
      </c>
      <c r="K31" s="107"/>
      <c r="L31" s="10">
        <f>'23-09'!$K31+('23-09'!$J31/90)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450</v>
      </c>
      <c r="K32" s="107"/>
      <c r="L32" s="10">
        <f>'23-09'!$K32+('23-09'!$J32/90)</f>
        <v>5</v>
      </c>
      <c r="M32" s="3"/>
      <c r="N32" s="12" t="s">
        <v>25</v>
      </c>
      <c r="O32" s="12"/>
      <c r="P32" s="6">
        <f>P28-P30-C28</f>
        <v>3547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10</v>
      </c>
      <c r="L33" s="10">
        <f>'23-09'!$K33+('23-09'!$J33/90)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112"/>
      <c r="K34" s="107">
        <v>100</v>
      </c>
      <c r="L34" s="10">
        <f>'23-09'!$K34+('23-09'!$J34/90)</f>
        <v>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112"/>
      <c r="K35" s="107">
        <v>-100</v>
      </c>
      <c r="L35" s="10">
        <f>'23-09'!$K35+('23-09'!$J35/90)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/>
      <c r="J36" s="112">
        <v>360</v>
      </c>
      <c r="K36" s="107"/>
      <c r="L36" s="10">
        <f>'23-09'!$K36+('23-09'!$J36/90)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2718</v>
      </c>
      <c r="J37" s="112"/>
      <c r="K37" s="107">
        <v>-25</v>
      </c>
      <c r="L37" s="10">
        <f>'23-09'!$K37+('23-09'!$J37/90)</f>
        <v>-25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2719</v>
      </c>
      <c r="J38" s="112">
        <v>-1000</v>
      </c>
      <c r="K38" s="107"/>
      <c r="L38" s="10">
        <f>'23-09'!$K38+('23-09'!$J38/90)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180</v>
      </c>
      <c r="K39" s="107"/>
      <c r="L39" s="10">
        <f>'23-09'!$K39+('23-09'!$J39/90)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200</v>
      </c>
      <c r="K40" s="107"/>
      <c r="L40" s="10">
        <f>'23-09'!$K40+('23-09'!$J40/90)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437</v>
      </c>
      <c r="J41" s="112">
        <v>-300</v>
      </c>
      <c r="K41" s="107"/>
      <c r="L41" s="10">
        <f>'23-09'!$K41+('23-09'!$J41/90)</f>
        <v>-3.3333333333333335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112">
        <v>-500</v>
      </c>
      <c r="K42" s="107">
        <v>-10</v>
      </c>
      <c r="L42" s="10">
        <f>'23-09'!$K42+('23-09'!$J42/90)</f>
        <v>-15.555555555555555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-150</v>
      </c>
      <c r="K43" s="107">
        <v>5</v>
      </c>
      <c r="L43" s="10">
        <f>'23-09'!$K43+('23-09'!$J43/90)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953</v>
      </c>
      <c r="J44" s="112">
        <v>-900</v>
      </c>
      <c r="K44" s="107">
        <v>-90</v>
      </c>
      <c r="L44" s="10">
        <f>'23-09'!$K44+('23-09'!$J44/90)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180</v>
      </c>
      <c r="K45" s="107"/>
      <c r="L45" s="10">
        <f>'23-09'!$K45+('23-09'!$J45/90)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'23-09'!$K46+('23-09'!$J46/90)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35</v>
      </c>
      <c r="J47" s="112">
        <v>-300</v>
      </c>
      <c r="K47" s="107"/>
      <c r="L47" s="10">
        <f>'23-09'!$K47+('23-09'!$J47/90)</f>
        <v>-3.3333333333333335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</v>
      </c>
      <c r="K48" s="107"/>
      <c r="L48" s="10">
        <f>'23-09'!$K48+('23-09'!$J48/90)</f>
        <v>0.27777777777777779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-310</v>
      </c>
      <c r="K49" s="107">
        <v>5</v>
      </c>
      <c r="L49" s="10">
        <f>'23-09'!$K49+('23-09'!$J49/90)</f>
        <v>1.5555555555555554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425</v>
      </c>
      <c r="K50" s="107"/>
      <c r="L50" s="10">
        <f>'23-09'!$K50+('23-09'!$J50/90)</f>
        <v>4.7222222222222223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1598</v>
      </c>
      <c r="J51" s="112"/>
      <c r="K51" s="107">
        <v>100</v>
      </c>
      <c r="L51" s="10">
        <f>'23-09'!$K51+('23-09'!$J51/90)</f>
        <v>100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1430</v>
      </c>
      <c r="J52" s="112"/>
      <c r="K52" s="107">
        <v>-20</v>
      </c>
      <c r="L52" s="10">
        <f>'23-09'!$K52+('23-09'!$J52/90)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-540</v>
      </c>
      <c r="K53" s="107">
        <v>10</v>
      </c>
      <c r="L53" s="10">
        <f>'23-09'!$K53+('23-09'!$J53/90)</f>
        <v>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100</v>
      </c>
      <c r="K54" s="107">
        <v>10</v>
      </c>
      <c r="L54" s="10">
        <f>'23-09'!$K54+('23-09'!$J54/90)</f>
        <v>11.111111111111111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70</v>
      </c>
      <c r="K55" s="107"/>
      <c r="L55" s="10">
        <f>'23-09'!$K55+('23-09'!$J55/90)</f>
        <v>0.77777777777777779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25</v>
      </c>
      <c r="K56" s="107"/>
      <c r="L56" s="10">
        <f>'23-09'!$K56+('23-09'!$J56/90)</f>
        <v>0.27777777777777779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40" t="s">
        <v>750</v>
      </c>
      <c r="J57" s="112"/>
      <c r="K57" s="107">
        <v>200</v>
      </c>
      <c r="L57" s="10">
        <f>'23-09'!$K57+('23-09'!$J57/90)</f>
        <v>200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1350</v>
      </c>
      <c r="K58" s="107"/>
      <c r="L58" s="10">
        <f>'23-09'!$K58+('23-09'!$J58/90)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220</v>
      </c>
      <c r="K59" s="107"/>
      <c r="L59" s="10">
        <f>'23-09'!$K59+('23-09'!$J59/90)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</v>
      </c>
      <c r="J60" s="112">
        <v>-450</v>
      </c>
      <c r="K60" s="107">
        <v>120</v>
      </c>
      <c r="L60" s="10">
        <f>'23-09'!$K60+('23-09'!$J60/90)</f>
        <v>115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1375</v>
      </c>
      <c r="J61" s="112">
        <v>-630</v>
      </c>
      <c r="K61" s="107">
        <v>30</v>
      </c>
      <c r="L61" s="10">
        <f>'23-09'!$K61+('23-09'!$J61/90)</f>
        <v>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/>
      <c r="L62" s="10">
        <f>'23-09'!$K62+('23-09'!$J62/90)</f>
        <v>3.3333333333333335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120</v>
      </c>
      <c r="K63" s="107">
        <v>20</v>
      </c>
      <c r="L63" s="10">
        <f>'23-09'!$K63+('23-09'!$J63/90)</f>
        <v>21.333333333333332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770</v>
      </c>
      <c r="K64" s="107">
        <v>10</v>
      </c>
      <c r="L64" s="10">
        <f>'23-09'!$K64+('23-09'!$J64/90)</f>
        <v>18.555555555555557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-630</v>
      </c>
      <c r="K65" s="108">
        <v>20</v>
      </c>
      <c r="L65" s="37">
        <f>'23-09'!$K65+('23-09'!$J65/90)</f>
        <v>13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988</v>
      </c>
      <c r="J66" s="114"/>
      <c r="K66" s="109">
        <v>10</v>
      </c>
      <c r="L66" s="37">
        <f>'23-09'!$K66+('23-09'!$J66/90)</f>
        <v>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62</v>
      </c>
      <c r="J67" s="113">
        <v>180</v>
      </c>
      <c r="K67" s="108">
        <v>10</v>
      </c>
      <c r="L67" s="37">
        <f>'23-09'!$K67+('23-09'!$J67/90)</f>
        <v>12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300</v>
      </c>
      <c r="K68" s="109"/>
      <c r="L68" s="37">
        <f>'23-09'!$K68+('23-09'!$J68/90)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-540</v>
      </c>
      <c r="K69" s="108">
        <v>40</v>
      </c>
      <c r="L69" s="37">
        <f>'23-09'!$K69+('23-09'!$J69/90)</f>
        <v>34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292</v>
      </c>
      <c r="J70" s="113"/>
      <c r="K70" s="108">
        <v>200</v>
      </c>
      <c r="L70" s="37">
        <f>'23-09'!$K70+('23-09'!$J70/90)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225</v>
      </c>
      <c r="K71" s="107"/>
      <c r="L71" s="10">
        <f>'23-09'!$K71+('23-09'!$J71/90)</f>
        <v>2.5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130</v>
      </c>
      <c r="K72" s="107"/>
      <c r="L72" s="10">
        <f>'23-09'!$K72+('23-09'!$J72/90)</f>
        <v>1.4444444444444444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</v>
      </c>
      <c r="J73" s="112">
        <v>225</v>
      </c>
      <c r="K73" s="107"/>
      <c r="L73" s="10">
        <f>'23-09'!$K73+('23-09'!$J73/90)</f>
        <v>2.5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300</v>
      </c>
      <c r="K74" s="107"/>
      <c r="L74" s="10">
        <f>'23-09'!$K74+('23-09'!$J74/90)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-450</v>
      </c>
      <c r="K75" s="107">
        <v>10</v>
      </c>
      <c r="L75" s="10">
        <f>'23-09'!$K75+('23-09'!$J75/90)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300</v>
      </c>
      <c r="K76" s="107"/>
      <c r="L76" s="10">
        <f>'23-09'!$K76+('23-09'!$J76/90)</f>
        <v>3.3333333333333335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450</v>
      </c>
      <c r="K77" s="107"/>
      <c r="L77" s="10">
        <f>'23-09'!$K77+('23-09'!$J77/90)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-90</v>
      </c>
      <c r="K78" s="107">
        <v>20</v>
      </c>
      <c r="L78" s="10">
        <f>'23-09'!$K78+('23-09'!$J78/90)</f>
        <v>19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-270</v>
      </c>
      <c r="K79" s="107">
        <v>20</v>
      </c>
      <c r="L79" s="10">
        <f>'23-09'!$K79+('23-09'!$J79/90)</f>
        <v>17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320</v>
      </c>
      <c r="K80" s="107"/>
      <c r="L80" s="10">
        <f>'23-09'!$K80+('23-09'!$J80/90)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2720</v>
      </c>
      <c r="J81" s="112"/>
      <c r="K81" s="107">
        <v>1400</v>
      </c>
      <c r="L81" s="10">
        <f>'23-09'!$K81+('23-09'!$J81/90)</f>
        <v>1400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56</v>
      </c>
      <c r="J82" s="112">
        <v>-370</v>
      </c>
      <c r="K82" s="107">
        <v>180</v>
      </c>
      <c r="L82" s="10">
        <f>'23-09'!$K82+('23-09'!$J82/90)</f>
        <v>175.88888888888889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765</v>
      </c>
      <c r="K83" s="107"/>
      <c r="L83" s="10">
        <f>'23-09'!$K83+('23-09'!$J83/90)</f>
        <v>8.5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4</v>
      </c>
      <c r="L84" s="10">
        <f>'23-09'!$K84+('23-09'!$J84/90)</f>
        <v>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-380</v>
      </c>
      <c r="K85" s="107">
        <v>30</v>
      </c>
      <c r="L85" s="10">
        <f>'23-09'!$K85+('23-09'!$J85/90)</f>
        <v>25.777777777777779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43" t="s">
        <v>40</v>
      </c>
      <c r="I86" s="40" t="s">
        <v>2721</v>
      </c>
      <c r="J86" s="112"/>
      <c r="K86" s="107">
        <v>-1400</v>
      </c>
      <c r="L86" s="10">
        <f>'23-09'!$K86+('23-09'!$J86/90)</f>
        <v>-1400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100</v>
      </c>
      <c r="K87" s="107"/>
      <c r="L87" s="10">
        <f>'23-09'!$K87+('23-09'!$J87/90)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103</v>
      </c>
      <c r="J88" s="112"/>
      <c r="K88" s="107">
        <v>200</v>
      </c>
      <c r="L88" s="10">
        <f>'23-09'!$K88+('23-09'!$J88/90)</f>
        <v>200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290</v>
      </c>
      <c r="K89" s="107"/>
      <c r="L89" s="10">
        <f>'23-09'!$K89+('23-09'!$J89/90)</f>
        <v>3.2222222222222223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1389</v>
      </c>
      <c r="J90" s="112"/>
      <c r="K90" s="107">
        <v>126</v>
      </c>
      <c r="L90" s="10">
        <f>'23-09'!$K90+('23-09'!$J90/90)</f>
        <v>126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-500</v>
      </c>
      <c r="K91" s="107">
        <v>10</v>
      </c>
      <c r="L91" s="10">
        <f>'23-09'!$K91+('23-09'!$J91/90)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900</v>
      </c>
      <c r="K92" s="107"/>
      <c r="L92" s="10">
        <f>'23-09'!$K92+('23-09'!$J92/90)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112">
        <v>-400</v>
      </c>
      <c r="K93" s="107"/>
      <c r="L93" s="10">
        <f>'23-09'!$K93+('23-09'!$J93/90)</f>
        <v>-4.4444444444444446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4</v>
      </c>
      <c r="L94" s="10">
        <f>'23-09'!$K94+('23-09'!$J94/90)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640</v>
      </c>
      <c r="K95" s="107"/>
      <c r="L95" s="10">
        <f>'23-09'!$K95+('23-09'!$J95/90)</f>
        <v>7.1111111111111107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250</v>
      </c>
      <c r="K96" s="107">
        <v>1</v>
      </c>
      <c r="L96" s="10">
        <f>'23-09'!$K96+('23-09'!$J96/90)</f>
        <v>3.7777777777777777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18</v>
      </c>
      <c r="L97" s="10">
        <f>'23-09'!$K97+('23-09'!$J97/90)</f>
        <v>18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160</v>
      </c>
      <c r="K98" s="107"/>
      <c r="L98" s="10">
        <f>'23-09'!$K98+('23-09'!$J98/90)</f>
        <v>1.7777777777777777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300</v>
      </c>
      <c r="K99" s="107"/>
      <c r="L99" s="10">
        <f>'23-09'!$K99+('23-09'!$J99/90)</f>
        <v>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-900</v>
      </c>
      <c r="K100" s="107">
        <v>10</v>
      </c>
      <c r="L100" s="10">
        <f>'23-09'!$K100+('23-09'!$J100/90)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95</v>
      </c>
      <c r="J101" s="112"/>
      <c r="K101" s="107">
        <v>145</v>
      </c>
      <c r="L101" s="10">
        <f>'23-09'!$K101+('23-09'!$J101/90)</f>
        <v>145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112"/>
      <c r="K102" s="107">
        <v>-145</v>
      </c>
      <c r="L102" s="10">
        <f>'23-09'!$K102+('23-09'!$J102/90)</f>
        <v>-145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40" t="s">
        <v>1482</v>
      </c>
      <c r="J103" s="112"/>
      <c r="K103" s="107">
        <v>400</v>
      </c>
      <c r="L103" s="10">
        <f>'23-09'!$K103+('23-09'!$J103/90)</f>
        <v>400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2722</v>
      </c>
      <c r="J104" s="112">
        <v>-1000</v>
      </c>
      <c r="K104" s="107"/>
      <c r="L104" s="10">
        <f>'23-09'!$K104+('23-09'!$J104/90)</f>
        <v>-11.111111111111111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112">
        <v>130</v>
      </c>
      <c r="K105" s="107">
        <v>-10</v>
      </c>
      <c r="L105" s="10">
        <f>'23-09'!$K105+('23-09'!$J105/90)</f>
        <v>-8.5555555555555554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40" t="s">
        <v>605</v>
      </c>
      <c r="J106" s="112"/>
      <c r="K106" s="107">
        <v>-30</v>
      </c>
      <c r="L106" s="10">
        <f>'23-09'!$K106+('23-09'!$J106/90)</f>
        <v>-30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20</v>
      </c>
      <c r="L107" s="10">
        <f>'23-09'!$K107+('23-09'!$J107/90)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-900</v>
      </c>
      <c r="K108" s="107">
        <v>10</v>
      </c>
      <c r="L108" s="10">
        <f>'23-09'!$K108+('23-09'!$J108/90)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1022</v>
      </c>
      <c r="J109" s="112"/>
      <c r="K109" s="107">
        <v>24</v>
      </c>
      <c r="L109" s="10">
        <f>'23-09'!$K109+('23-09'!$J109/90)</f>
        <v>24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95</v>
      </c>
      <c r="J110" s="112"/>
      <c r="K110" s="107">
        <v>55</v>
      </c>
      <c r="L110" s="10">
        <f>'23-09'!$K110+('23-09'!$J110/90)</f>
        <v>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/>
      <c r="K111" s="107">
        <v>-55</v>
      </c>
      <c r="L111" s="10">
        <f>'23-09'!$K111+('23-09'!$J111/90)</f>
        <v>-55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2723</v>
      </c>
      <c r="J112" s="112"/>
      <c r="K112" s="107">
        <v>35</v>
      </c>
      <c r="L112" s="10">
        <f>'23-09'!$K112+('23-09'!$J112/90)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112"/>
      <c r="K113" s="107">
        <v>-35</v>
      </c>
      <c r="L113" s="10">
        <f>'23-09'!$K113+('23-09'!$J113/90)</f>
        <v>-35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-400</v>
      </c>
      <c r="K114" s="107">
        <v>10</v>
      </c>
      <c r="L114" s="10">
        <f>'23-09'!$K114+('23-09'!$J114/90)</f>
        <v>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95</v>
      </c>
      <c r="J115" s="112"/>
      <c r="K115" s="107">
        <v>57</v>
      </c>
      <c r="L115" s="10">
        <f>'23-09'!$K115+('23-09'!$J115/90)</f>
        <v>57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95</v>
      </c>
      <c r="J116" s="112"/>
      <c r="K116" s="107">
        <v>-57</v>
      </c>
      <c r="L116" s="10">
        <f>'23-09'!$K116+('23-09'!$J116/90)</f>
        <v>-57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56</v>
      </c>
      <c r="J117" s="112">
        <v>1470</v>
      </c>
      <c r="K117" s="107">
        <v>140</v>
      </c>
      <c r="L117" s="10">
        <f>'23-09'!$K117+('23-09'!$J117/90)</f>
        <v>156.33333333333334</v>
      </c>
      <c r="M117" s="3"/>
      <c r="N117" s="45" t="s">
        <v>118</v>
      </c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112">
        <v>-10000</v>
      </c>
      <c r="K118" s="107">
        <v>-3600</v>
      </c>
      <c r="L118" s="10">
        <f>'23-09'!$K118+('23-09'!$J118/90)</f>
        <v>-3711.1111111111113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53</v>
      </c>
      <c r="L119" s="10">
        <f>'23-09'!$K119+('23-09'!$J119/90)</f>
        <v>53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'23-09'!$K120+('23-09'!$J120/90)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'23-09'!$K121+('23-09'!$J121/90)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'23-09'!$K122+('23-09'!$J122/90)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'23-09'!$K123+('23-09'!$J123/90)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'23-09'!$K124+('23-09'!$J124/90)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'23-09'!$K125+('23-09'!$J125/90)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'23-09'!$K126+('23-09'!$J126/90)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'23-09'!$K127+('23-09'!$J127/90)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'23-09'!$K128+('23-09'!$J128/90)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'23-09'!$K129+('23-09'!$J129/90)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36FADEB-8E0D-4FCF-B93F-6AAEC2A0E2D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FBD0C-5112-46C4-B0D0-262AB63C9CF9}">
  <sheetPr>
    <pageSetUpPr fitToPage="1"/>
  </sheetPr>
  <dimension ref="A1:Z146"/>
  <sheetViews>
    <sheetView rightToLeft="1" topLeftCell="A136" workbookViewId="0">
      <selection activeCell="I146" sqref="I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415</v>
      </c>
      <c r="K1" s="116">
        <f t="shared" si="0"/>
        <v>532</v>
      </c>
      <c r="L1" s="3">
        <f t="shared" si="0"/>
        <v>536.6111111111112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2725</v>
      </c>
      <c r="J3" s="112">
        <v>1110</v>
      </c>
      <c r="K3" s="107">
        <v>507</v>
      </c>
      <c r="L3" s="10">
        <f t="shared" ref="L3:L18" si="1">K3+(J3/90)</f>
        <v>519.33333333333337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112">
        <v>-695</v>
      </c>
      <c r="K4" s="107">
        <v>25</v>
      </c>
      <c r="L4" s="10">
        <f t="shared" si="1"/>
        <v>17.277777777777779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2716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SUM('24-09'!$J$22:$J$146)</f>
        <v>-1685</v>
      </c>
      <c r="K20" s="116">
        <f>SUM('24-09'!$K$22:$K$146)</f>
        <v>-547</v>
      </c>
      <c r="L20" s="3">
        <f>SUM('24-09'!$L$22:$L$146)</f>
        <v>-565.72222222222263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40</v>
      </c>
      <c r="I22" s="2" t="s">
        <v>2725</v>
      </c>
      <c r="J22" s="112">
        <v>-1110</v>
      </c>
      <c r="K22" s="107">
        <v>-507</v>
      </c>
      <c r="L22" s="10">
        <f>'24-09'!$K22+('24-09'!$J22/90)</f>
        <v>-519.33333333333337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42</v>
      </c>
      <c r="F23" s="16">
        <f t="shared" si="3"/>
        <v>420</v>
      </c>
      <c r="G23" s="7"/>
      <c r="H23" s="7" t="s">
        <v>6</v>
      </c>
      <c r="I23" s="2"/>
      <c r="J23" s="112"/>
      <c r="K23" s="107">
        <v>9</v>
      </c>
      <c r="L23" s="10">
        <f>'24-09'!$K23+('24-09'!$J23/90)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112">
        <v>-300</v>
      </c>
      <c r="K24" s="107"/>
      <c r="L24" s="10">
        <f>'24-09'!$K24+('24-09'!$J24/90)</f>
        <v>-3.3333333333333335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>
        <v>17</v>
      </c>
      <c r="F25" s="16">
        <f t="shared" si="3"/>
        <v>850</v>
      </c>
      <c r="G25" s="7"/>
      <c r="H25" s="7" t="s">
        <v>6</v>
      </c>
      <c r="I25" s="2" t="s">
        <v>1381</v>
      </c>
      <c r="J25" s="112">
        <v>300</v>
      </c>
      <c r="K25" s="107"/>
      <c r="L25" s="10">
        <f>'24-09'!$K25+('24-09'!$J25/90)</f>
        <v>3.3333333333333335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21</v>
      </c>
      <c r="F26" s="16">
        <f t="shared" si="3"/>
        <v>2100</v>
      </c>
      <c r="G26" s="7"/>
      <c r="H26" s="7" t="s">
        <v>6</v>
      </c>
      <c r="I26" s="2" t="s">
        <v>333</v>
      </c>
      <c r="J26" s="112">
        <v>50</v>
      </c>
      <c r="K26" s="107"/>
      <c r="L26" s="10">
        <f>'24-09'!$K26+('24-09'!$J26/90)</f>
        <v>0.55555555555555558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3470</v>
      </c>
      <c r="G27" s="7"/>
      <c r="H27" s="7" t="s">
        <v>6</v>
      </c>
      <c r="I27" s="2" t="s">
        <v>154</v>
      </c>
      <c r="J27" s="112">
        <v>200</v>
      </c>
      <c r="K27" s="107"/>
      <c r="L27" s="10">
        <f>'24-09'!$K27+('24-09'!$J27/90)</f>
        <v>2.2222222222222223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2285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2" t="s">
        <v>2726</v>
      </c>
      <c r="J28" s="112">
        <v>200</v>
      </c>
      <c r="K28" s="107">
        <v>5</v>
      </c>
      <c r="L28" s="10">
        <f>'24-09'!$K28+('24-09'!$J28/90)</f>
        <v>7.2222222222222223</v>
      </c>
      <c r="M28" s="3"/>
      <c r="N28" s="12" t="s">
        <v>11</v>
      </c>
      <c r="O28" s="12"/>
      <c r="P28" s="6">
        <f>SUM(P22:P27)</f>
        <v>965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-9055</v>
      </c>
      <c r="G29" s="1"/>
      <c r="H29" s="7" t="s">
        <v>6</v>
      </c>
      <c r="I29" s="2" t="s">
        <v>1338</v>
      </c>
      <c r="J29" s="112"/>
      <c r="K29" s="107">
        <v>160</v>
      </c>
      <c r="L29" s="10">
        <f>'24-09'!$K29+('24-09'!$J29/90)</f>
        <v>160</v>
      </c>
      <c r="M29" s="3"/>
      <c r="N29" s="1"/>
      <c r="O29" s="1"/>
      <c r="P29" s="18"/>
      <c r="Q29" s="159" t="s">
        <v>21</v>
      </c>
      <c r="R29" s="160"/>
      <c r="S29" s="17">
        <f>SUM('24-09'!$J$22:$J$146)</f>
        <v>-1685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-1158</v>
      </c>
      <c r="D30" s="1"/>
      <c r="E30" s="1"/>
      <c r="F30" s="8"/>
      <c r="G30" s="1"/>
      <c r="H30" s="7" t="s">
        <v>6</v>
      </c>
      <c r="I30" s="2" t="s">
        <v>92</v>
      </c>
      <c r="J30" s="112">
        <v>540</v>
      </c>
      <c r="K30" s="107"/>
      <c r="L30" s="10">
        <f>'24-09'!$K30+('24-09'!$J30/90)</f>
        <v>6</v>
      </c>
      <c r="M30" s="3"/>
      <c r="N30" s="159" t="s">
        <v>23</v>
      </c>
      <c r="O30" s="160"/>
      <c r="P30" s="6">
        <f>SUM('24-09'!$K$22:$K$146)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229</v>
      </c>
      <c r="J31" s="112">
        <v>-630</v>
      </c>
      <c r="K31" s="107"/>
      <c r="L31" s="10">
        <f>'24-09'!$K31+('24-09'!$J31/90)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2727</v>
      </c>
      <c r="J32" s="112"/>
      <c r="K32" s="107">
        <v>150</v>
      </c>
      <c r="L32" s="10">
        <f>'24-09'!$K32+('24-09'!$J32/90)</f>
        <v>150</v>
      </c>
      <c r="M32" s="3"/>
      <c r="N32" s="12" t="s">
        <v>25</v>
      </c>
      <c r="O32" s="12"/>
      <c r="P32" s="6">
        <f>P28-P30-C28</f>
        <v>-70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300</v>
      </c>
      <c r="K33" s="107">
        <v>10</v>
      </c>
      <c r="L33" s="10">
        <f>'24-09'!$K33+('24-09'!$J33/90)</f>
        <v>13.333333333333334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-270</v>
      </c>
      <c r="K34" s="107">
        <v>20</v>
      </c>
      <c r="L34" s="10">
        <f>'24-09'!$K34+('24-09'!$J34/90)</f>
        <v>17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-360</v>
      </c>
      <c r="K35" s="107">
        <v>10</v>
      </c>
      <c r="L35" s="10">
        <f>'24-09'!$K35+('24-09'!$J35/90)</f>
        <v>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-400</v>
      </c>
      <c r="K36" s="107"/>
      <c r="L36" s="10">
        <f>'24-09'!$K36+('24-09'!$J36/90)</f>
        <v>-4.4444444444444446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75</v>
      </c>
      <c r="J37" s="112"/>
      <c r="K37" s="107">
        <v>90</v>
      </c>
      <c r="L37" s="10">
        <f>'24-09'!$K37+('24-09'!$J37/90)</f>
        <v>90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130</v>
      </c>
      <c r="K38" s="107"/>
      <c r="L38" s="10">
        <f>'24-09'!$K38+('24-09'!$J38/90)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700</v>
      </c>
      <c r="K39" s="107"/>
      <c r="L39" s="10">
        <f>'24-09'!$K39+('24-09'!$J39/90)</f>
        <v>7.7777777777777777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'24-09'!$K40+('24-09'!$J40/90)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1796</v>
      </c>
      <c r="I41" s="2" t="s">
        <v>75</v>
      </c>
      <c r="J41" s="112"/>
      <c r="K41" s="107">
        <v>53</v>
      </c>
      <c r="L41" s="10">
        <f>'24-09'!$K41+('24-09'!$J41/90)</f>
        <v>53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300</v>
      </c>
      <c r="K42" s="107"/>
      <c r="L42" s="10">
        <f>'24-09'!$K42+('24-09'!$J42/90)</f>
        <v>3.3333333333333335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10</v>
      </c>
      <c r="L43" s="10">
        <f>'24-09'!$K43+('24-09'!$J43/90)</f>
        <v>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150</v>
      </c>
      <c r="L44" s="10">
        <f>'24-09'!$K44+('24-09'!$J44/90)</f>
        <v>150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60</v>
      </c>
      <c r="K45" s="107"/>
      <c r="L45" s="10">
        <f>'24-09'!$K45+('24-09'!$J45/90)</f>
        <v>0.66666666666666663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'24-09'!$K46+('24-09'!$J46/90)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20</v>
      </c>
      <c r="L47" s="10">
        <f>'24-09'!$K47+('24-09'!$J47/90)</f>
        <v>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450</v>
      </c>
      <c r="K48" s="107"/>
      <c r="L48" s="10">
        <f>'24-09'!$K48+('24-09'!$J48/90)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5</v>
      </c>
      <c r="L49" s="10">
        <f>'24-09'!$K49+('24-09'!$J49/90)</f>
        <v>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290</v>
      </c>
      <c r="K50" s="107"/>
      <c r="L50" s="10">
        <f>'24-09'!$K50+('24-09'!$J50/90)</f>
        <v>3.2222222222222223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1763</v>
      </c>
      <c r="J51" s="112">
        <v>600</v>
      </c>
      <c r="K51" s="107"/>
      <c r="L51" s="10">
        <f>'24-09'!$K51+('24-09'!$J51/90)</f>
        <v>6.666666666666667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275</v>
      </c>
      <c r="J52" s="112">
        <v>-360</v>
      </c>
      <c r="K52" s="107">
        <v>20</v>
      </c>
      <c r="L52" s="10">
        <f>'24-09'!$K52+('24-09'!$J52/90)</f>
        <v>16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500</v>
      </c>
      <c r="K53" s="107"/>
      <c r="L53" s="10">
        <f>'24-09'!$K53+('24-09'!$J53/90)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/>
      <c r="J54" s="112">
        <v>-300</v>
      </c>
      <c r="K54" s="107"/>
      <c r="L54" s="10">
        <f>'24-09'!$K54+('24-09'!$J54/90)</f>
        <v>-3.3333333333333335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112"/>
      <c r="K55" s="107">
        <v>308</v>
      </c>
      <c r="L55" s="10">
        <f>'24-09'!$K55+('24-09'!$J55/90)</f>
        <v>308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112"/>
      <c r="K56" s="107">
        <v>-308</v>
      </c>
      <c r="L56" s="10">
        <f>'24-09'!$K56+('24-09'!$J56/90)</f>
        <v>-308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-180</v>
      </c>
      <c r="K57" s="107">
        <v>70</v>
      </c>
      <c r="L57" s="10">
        <f>'24-09'!$K57+('24-09'!$J57/90)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64</v>
      </c>
      <c r="J58" s="112"/>
      <c r="K58" s="107">
        <v>400</v>
      </c>
      <c r="L58" s="10">
        <f>'24-09'!$K58+('24-09'!$J58/90)</f>
        <v>400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112"/>
      <c r="K59" s="107">
        <v>-400</v>
      </c>
      <c r="L59" s="10">
        <f>'24-09'!$K59+('24-09'!$J59/90)</f>
        <v>-400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1598</v>
      </c>
      <c r="J60" s="112">
        <v>90</v>
      </c>
      <c r="K60" s="107">
        <v>15</v>
      </c>
      <c r="L60" s="10">
        <f>'24-09'!$K60+('24-09'!$J60/90)</f>
        <v>16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-315</v>
      </c>
      <c r="K61" s="107">
        <v>10</v>
      </c>
      <c r="L61" s="10">
        <f>'24-09'!$K61+('24-09'!$J61/90)</f>
        <v>6.5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15</v>
      </c>
      <c r="L62" s="10">
        <f>'24-09'!$K62+('24-09'!$J62/90)</f>
        <v>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570</v>
      </c>
      <c r="K63" s="107"/>
      <c r="L63" s="10">
        <f>'24-09'!$K63+('24-09'!$J63/90)</f>
        <v>6.333333333333333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2397</v>
      </c>
      <c r="J64" s="112">
        <v>200</v>
      </c>
      <c r="K64" s="107">
        <v>240</v>
      </c>
      <c r="L64" s="10">
        <f>'24-09'!$K64+('24-09'!$J64/90)</f>
        <v>242.22222222222223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1796</v>
      </c>
      <c r="I65" s="44" t="s">
        <v>1661</v>
      </c>
      <c r="J65" s="113">
        <v>-270</v>
      </c>
      <c r="K65" s="108">
        <v>20</v>
      </c>
      <c r="L65" s="37">
        <f>'24-09'!$K65+('24-09'!$J65/90)</f>
        <v>17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285</v>
      </c>
      <c r="K66" s="109"/>
      <c r="L66" s="37">
        <f>'24-09'!$K66+('24-09'!$J66/90)</f>
        <v>3.1666666666666665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120</v>
      </c>
      <c r="K67" s="108"/>
      <c r="L67" s="37">
        <f>'24-09'!$K67+('24-09'!$J67/90)</f>
        <v>1.3333333333333333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85</v>
      </c>
      <c r="K68" s="109"/>
      <c r="L68" s="37">
        <f>'24-09'!$K68+('24-09'!$J68/90)</f>
        <v>0.94444444444444442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5</v>
      </c>
      <c r="L69" s="37">
        <f>'24-09'!$K69+('24-09'!$J69/90)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200</v>
      </c>
      <c r="K70" s="108"/>
      <c r="L70" s="37">
        <f>'24-09'!$K70+('24-09'!$J70/90)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-700</v>
      </c>
      <c r="K71" s="107">
        <v>10</v>
      </c>
      <c r="L71" s="10">
        <f>'24-09'!$K71+('24-09'!$J71/90)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-720</v>
      </c>
      <c r="K72" s="107">
        <v>20</v>
      </c>
      <c r="L72" s="10">
        <f>'24-09'!$K72+('24-09'!$J72/90)</f>
        <v>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360</v>
      </c>
      <c r="K73" s="107">
        <v>3</v>
      </c>
      <c r="L73" s="10">
        <f>'24-09'!$K73+('24-09'!$J73/90)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28</v>
      </c>
      <c r="I74" s="40" t="s">
        <v>2243</v>
      </c>
      <c r="J74" s="112">
        <v>-100</v>
      </c>
      <c r="K74" s="107"/>
      <c r="L74" s="10">
        <f>'24-09'!$K74+('24-09'!$J74/90)</f>
        <v>-1.1111111111111112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70</v>
      </c>
      <c r="L75" s="10">
        <f>'24-09'!$K75+('24-09'!$J75/90)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60</v>
      </c>
      <c r="L76" s="10">
        <f>'24-09'!$K76+('24-09'!$J76/90)</f>
        <v>60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-720</v>
      </c>
      <c r="K77" s="107">
        <v>140</v>
      </c>
      <c r="L77" s="10">
        <f>'24-09'!$K77+('24-09'!$J77/90)</f>
        <v>132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2728</v>
      </c>
      <c r="J78" s="112">
        <v>-450</v>
      </c>
      <c r="K78" s="107">
        <v>-120</v>
      </c>
      <c r="L78" s="10">
        <f>'24-09'!$K78+('24-09'!$J78/90)</f>
        <v>-125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400</v>
      </c>
      <c r="K79" s="107"/>
      <c r="L79" s="10">
        <f>'24-09'!$K79+('24-09'!$J79/90)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57</v>
      </c>
      <c r="J80" s="112"/>
      <c r="K80" s="107">
        <v>35</v>
      </c>
      <c r="L80" s="10">
        <f>'24-09'!$K80+('24-09'!$J80/90)</f>
        <v>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1723</v>
      </c>
      <c r="J81" s="112"/>
      <c r="K81" s="107">
        <v>-35</v>
      </c>
      <c r="L81" s="10">
        <f>'24-09'!$K81+('24-09'!$J81/90)</f>
        <v>-35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-720</v>
      </c>
      <c r="K82" s="107">
        <v>10</v>
      </c>
      <c r="L82" s="10">
        <f>'24-09'!$K82+('24-09'!$J82/90)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17</v>
      </c>
      <c r="L83" s="10">
        <f>'24-09'!$K83+('24-09'!$J83/90)</f>
        <v>17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150</v>
      </c>
      <c r="K84" s="107"/>
      <c r="L84" s="10">
        <f>'24-09'!$K84+('24-09'!$J84/90)</f>
        <v>1.6666666666666667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-180</v>
      </c>
      <c r="K85" s="107">
        <v>20</v>
      </c>
      <c r="L85" s="10">
        <f>'24-09'!$K85+('24-09'!$J85/90)</f>
        <v>18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50</v>
      </c>
      <c r="K86" s="107">
        <v>15</v>
      </c>
      <c r="L86" s="10">
        <f>'24-09'!$K86+('24-09'!$J86/90)</f>
        <v>15.555555555555555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1796</v>
      </c>
      <c r="I87" s="40" t="s">
        <v>2244</v>
      </c>
      <c r="J87" s="112"/>
      <c r="K87" s="107">
        <v>425</v>
      </c>
      <c r="L87" s="10">
        <f>'24-09'!$K87+('24-09'!$J87/90)</f>
        <v>425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470</v>
      </c>
      <c r="J88" s="112"/>
      <c r="K88" s="107">
        <v>-740</v>
      </c>
      <c r="L88" s="10">
        <f>'24-09'!$K88+('24-09'!$J88/90)</f>
        <v>-740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50</v>
      </c>
      <c r="K89" s="107"/>
      <c r="L89" s="10">
        <f>'24-09'!$K89+('24-09'!$J89/90)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25</v>
      </c>
      <c r="K90" s="107"/>
      <c r="L90" s="10">
        <f>'24-09'!$K90+('24-09'!$J90/90)</f>
        <v>0.27777777777777779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50</v>
      </c>
      <c r="K91" s="107">
        <v>115</v>
      </c>
      <c r="L91" s="10">
        <f>'24-09'!$K91+('24-09'!$J91/90)</f>
        <v>115.55555555555556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2729</v>
      </c>
      <c r="J92" s="112"/>
      <c r="K92" s="107">
        <v>-200</v>
      </c>
      <c r="L92" s="10">
        <f>'24-09'!$K92+('24-09'!$J92/90)</f>
        <v>-200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2730</v>
      </c>
      <c r="J93" s="112"/>
      <c r="K93" s="107">
        <v>35</v>
      </c>
      <c r="L93" s="10">
        <f>'24-09'!$K93+('24-09'!$J93/90)</f>
        <v>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90</v>
      </c>
      <c r="L94" s="10">
        <f>'24-09'!$K94+('24-09'!$J94/90)</f>
        <v>90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229</v>
      </c>
      <c r="J95" s="112">
        <v>90</v>
      </c>
      <c r="K95" s="107">
        <v>-10</v>
      </c>
      <c r="L95" s="10">
        <f>'24-09'!$K95+('24-09'!$J95/90)</f>
        <v>-9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112">
        <v>-300</v>
      </c>
      <c r="K96" s="107"/>
      <c r="L96" s="10">
        <f>'24-09'!$K96+('24-09'!$J96/90)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1</v>
      </c>
      <c r="L97" s="10">
        <f>'24-09'!$K97+('24-09'!$J97/90)</f>
        <v>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-450</v>
      </c>
      <c r="K98" s="107">
        <v>140</v>
      </c>
      <c r="L98" s="10">
        <f>'24-09'!$K98+('24-09'!$J98/90)</f>
        <v>135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1796</v>
      </c>
      <c r="I99" s="40" t="s">
        <v>292</v>
      </c>
      <c r="J99" s="112"/>
      <c r="K99" s="107">
        <v>200</v>
      </c>
      <c r="L99" s="10">
        <f>'24-09'!$K99+('24-09'!$J99/90)</f>
        <v>200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600</v>
      </c>
      <c r="K100" s="107"/>
      <c r="L100" s="10">
        <f>'24-09'!$K100+('24-09'!$J100/90)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1553</v>
      </c>
      <c r="J101" s="112"/>
      <c r="K101" s="107">
        <v>80</v>
      </c>
      <c r="L101" s="10">
        <f>'24-09'!$K101+('24-09'!$J101/90)</f>
        <v>80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-750</v>
      </c>
      <c r="K102" s="107">
        <v>10</v>
      </c>
      <c r="L102" s="10">
        <f>'24-09'!$K102+('24-09'!$J102/90)</f>
        <v>1.6666666666666661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104</v>
      </c>
      <c r="L103" s="10">
        <f>'24-09'!$K103+('24-09'!$J103/90)</f>
        <v>104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</v>
      </c>
      <c r="L104" s="10">
        <f>'24-09'!$K104+('24-09'!$J104/90)</f>
        <v>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250</v>
      </c>
      <c r="K105" s="107"/>
      <c r="L105" s="10">
        <f>'24-09'!$K105+('24-09'!$J105/90)</f>
        <v>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250</v>
      </c>
      <c r="K106" s="107">
        <v>5</v>
      </c>
      <c r="L106" s="10">
        <f>'24-09'!$K106+('24-09'!$J106/90)</f>
        <v>7.7777777777777777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</v>
      </c>
      <c r="K107" s="107"/>
      <c r="L107" s="10">
        <f>'24-09'!$K107+('24-09'!$J107/90)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-780</v>
      </c>
      <c r="K108" s="107">
        <v>10</v>
      </c>
      <c r="L108" s="10">
        <f>'24-09'!$K108+('24-09'!$J108/90)</f>
        <v>1.3333333333333339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320</v>
      </c>
      <c r="K109" s="107"/>
      <c r="L109" s="10">
        <f>'24-09'!$K109+('24-09'!$J109/90)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10</v>
      </c>
      <c r="L110" s="10">
        <f>'24-09'!$K110+('24-09'!$J110/90)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100</v>
      </c>
      <c r="K111" s="107">
        <v>15</v>
      </c>
      <c r="L111" s="10">
        <f>'24-09'!$K111+('24-09'!$J111/90)</f>
        <v>16.111111111111111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'24-09'!$K112+('24-09'!$J112/90)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90</v>
      </c>
      <c r="K113" s="107"/>
      <c r="L113" s="10">
        <f>'24-09'!$K113+('24-09'!$J113/90)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760</v>
      </c>
      <c r="K114" s="107">
        <v>20</v>
      </c>
      <c r="L114" s="10">
        <f>'24-09'!$K114+('24-09'!$J114/90)</f>
        <v>28.444444444444443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-450</v>
      </c>
      <c r="K115" s="107">
        <v>50</v>
      </c>
      <c r="L115" s="10">
        <f>'24-09'!$K115+('24-09'!$J115/90)</f>
        <v>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56</v>
      </c>
      <c r="J116" s="112">
        <v>1025</v>
      </c>
      <c r="K116" s="107">
        <v>-1</v>
      </c>
      <c r="L116" s="10">
        <f>'24-09'!$K116+('24-09'!$J116/90)</f>
        <v>10.388888888888889</v>
      </c>
      <c r="M116" s="3"/>
      <c r="N116" s="45" t="s">
        <v>118</v>
      </c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180</v>
      </c>
      <c r="K117" s="107"/>
      <c r="L117" s="10">
        <f>'24-09'!$K117+('24-09'!$J117/90)</f>
        <v>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-400</v>
      </c>
      <c r="K118" s="107"/>
      <c r="L118" s="10">
        <f>'24-09'!$K118+('24-09'!$J118/90)</f>
        <v>-4.4444444444444446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180</v>
      </c>
      <c r="K119" s="107"/>
      <c r="L119" s="10">
        <f>'24-09'!$K119+('24-09'!$J119/90)</f>
        <v>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-20</v>
      </c>
      <c r="K120" s="107">
        <v>45</v>
      </c>
      <c r="L120" s="10">
        <f>'24-09'!$K120+('24-09'!$J120/90)</f>
        <v>44.777777777777779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85</v>
      </c>
      <c r="L121" s="10">
        <f>'24-09'!$K121+('24-09'!$J121/90)</f>
        <v>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43" t="s">
        <v>40</v>
      </c>
      <c r="I122" s="40" t="s">
        <v>2407</v>
      </c>
      <c r="J122" s="112">
        <v>-450</v>
      </c>
      <c r="K122" s="107">
        <v>-930</v>
      </c>
      <c r="L122" s="10">
        <f>'24-09'!$K122+('24-09'!$J122/90)</f>
        <v>-935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399</v>
      </c>
      <c r="J123" s="112"/>
      <c r="K123" s="107">
        <v>71</v>
      </c>
      <c r="L123" s="10">
        <f>'24-09'!$K123+('24-09'!$J123/90)</f>
        <v>71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43</v>
      </c>
      <c r="J124" s="112"/>
      <c r="K124" s="107">
        <v>-20</v>
      </c>
      <c r="L124" s="10">
        <f>'24-09'!$K124+('24-09'!$J124/90)</f>
        <v>-20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1717</v>
      </c>
      <c r="J125" s="112"/>
      <c r="K125" s="107">
        <v>-51</v>
      </c>
      <c r="L125" s="10">
        <f>'24-09'!$K125+('24-09'!$J125/90)</f>
        <v>-51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112"/>
      <c r="K126" s="107">
        <v>79</v>
      </c>
      <c r="L126" s="10">
        <f>'24-09'!$K126+('24-09'!$J126/90)</f>
        <v>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40" t="s">
        <v>2731</v>
      </c>
      <c r="J127" s="112"/>
      <c r="K127" s="107">
        <v>-40</v>
      </c>
      <c r="L127" s="10">
        <f>'24-09'!$K127+('24-09'!$J127/90)</f>
        <v>-40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320</v>
      </c>
      <c r="K128" s="107"/>
      <c r="L128" s="10">
        <f>'24-09'!$K128+('24-09'!$J128/90)</f>
        <v>3.5555555555555554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-360</v>
      </c>
      <c r="K129" s="107">
        <v>10</v>
      </c>
      <c r="L129" s="10">
        <f>'24-09'!$K129+('24-09'!$J129/90)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180</v>
      </c>
      <c r="K130" s="107"/>
      <c r="L130" s="10">
        <f>'24-09'!$K130+('24-09'!$J130/90)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2732</v>
      </c>
      <c r="J131" s="112"/>
      <c r="K131" s="107">
        <v>-20</v>
      </c>
      <c r="L131" s="10">
        <f>'24-09'!$K131+('24-09'!$J131/90)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300</v>
      </c>
      <c r="K132" s="107"/>
      <c r="L132" s="10">
        <f>'24-09'!$K132+('24-09'!$J132/90)</f>
        <v>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270</v>
      </c>
      <c r="K133" s="107"/>
      <c r="L133" s="10">
        <f>'24-09'!$K133+('24-09'!$J133/90)</f>
        <v>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953</v>
      </c>
      <c r="J134" s="112">
        <v>-50</v>
      </c>
      <c r="K134" s="107"/>
      <c r="L134" s="10">
        <f>'24-09'!$K134+('24-09'!$J134/90)</f>
        <v>-0.55555555555555558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229</v>
      </c>
      <c r="J135" s="112"/>
      <c r="K135" s="107">
        <v>-40</v>
      </c>
      <c r="L135" s="10">
        <f>'24-09'!$K135+('24-09'!$J135/90)</f>
        <v>-40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970</v>
      </c>
      <c r="J136" s="112"/>
      <c r="K136" s="107">
        <v>32</v>
      </c>
      <c r="L136" s="10">
        <f>'24-09'!$K136+('24-09'!$J136/90)</f>
        <v>32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112">
        <v>-5000</v>
      </c>
      <c r="K137" s="107">
        <v>-1850</v>
      </c>
      <c r="L137" s="10">
        <f>'24-09'!$K137+('24-09'!$J137/90)</f>
        <v>-1905.5555555555557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600</v>
      </c>
      <c r="K138" s="107"/>
      <c r="L138" s="10">
        <f>'24-09'!$K138+('24-09'!$J138/90)</f>
        <v>6.666666666666667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2030</v>
      </c>
      <c r="K139" s="107">
        <v>827</v>
      </c>
      <c r="L139" s="10">
        <f>'24-09'!$K139+('24-09'!$J139/90)</f>
        <v>849.55555555555554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-500</v>
      </c>
      <c r="K140" s="107">
        <v>70</v>
      </c>
      <c r="L140" s="10">
        <f>'24-09'!$K140+('24-09'!$J140/90)</f>
        <v>64.444444444444443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'24-09'!$K141+('24-09'!$J141/90)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'24-09'!$K142+('24-09'!$J142/90)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'24-09'!$K143+('24-09'!$J143/90)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'24-09'!$K144+('24-09'!$J144/90)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'24-09'!$K145+('24-09'!$J145/90)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'24-09'!$K146+('24-09'!$J146/90)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6" xr:uid="{3D3C7B8C-E733-4104-8E71-D963E28729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BB703-4D62-4D56-BFB6-CB1951BA5A11}">
  <sheetPr>
    <pageSetUpPr fitToPage="1"/>
  </sheetPr>
  <dimension ref="A1:Z139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-80</v>
      </c>
      <c r="K1" s="116">
        <f t="shared" si="0"/>
        <v>557</v>
      </c>
      <c r="L1" s="3">
        <f t="shared" si="0"/>
        <v>556.11111111111109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139" t="s">
        <v>40</v>
      </c>
      <c r="I3" s="130" t="s">
        <v>2725</v>
      </c>
      <c r="J3" s="131">
        <v>-220</v>
      </c>
      <c r="K3" s="132">
        <v>557</v>
      </c>
      <c r="L3" s="140">
        <f t="shared" ref="L3:L18" si="1">K3+(J3/90)</f>
        <v>554.55555555555554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112">
        <v>140</v>
      </c>
      <c r="K4" s="107"/>
      <c r="L4" s="10">
        <f t="shared" si="1"/>
        <v>1.5555555555555556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143" t="s">
        <v>2724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46">
        <f>SUM('25-09'!$J$22:$J$139)</f>
        <v>2830</v>
      </c>
      <c r="K20" s="146">
        <f>SUM('25-09'!$K$22:$K$139)</f>
        <v>1258</v>
      </c>
      <c r="L20" s="146" t="e">
        <f>SUM('25-09'!$L$22:$L$139)</f>
        <v>#VALUE!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13</v>
      </c>
      <c r="F22" s="16">
        <f t="shared" ref="F22:F26" si="3">D22*E22</f>
        <v>65</v>
      </c>
      <c r="G22" s="7"/>
      <c r="H22" s="139" t="s">
        <v>40</v>
      </c>
      <c r="I22" s="130" t="s">
        <v>2725</v>
      </c>
      <c r="J22" s="131">
        <v>220</v>
      </c>
      <c r="K22" s="132">
        <v>-557</v>
      </c>
      <c r="L22" s="140">
        <f>'25-09'!$K22+('25-09'!$J22/90)</f>
        <v>-554.55555555555554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77</v>
      </c>
      <c r="S22" s="16">
        <f t="shared" ref="S22:S26" si="5">Q22*R22</f>
        <v>385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437</v>
      </c>
      <c r="J23" s="112">
        <v>-400</v>
      </c>
      <c r="K23" s="107"/>
      <c r="L23" s="10">
        <f>'25-09'!$K23+('25-09'!$J23/90)</f>
        <v>-4.4444444444444446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69</v>
      </c>
      <c r="S23" s="16">
        <f t="shared" si="5"/>
        <v>690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>
        <v>350</v>
      </c>
      <c r="K24" s="107"/>
      <c r="L24" s="10">
        <f>'25-09'!$K24+('25-09'!$J24/90)</f>
        <v>3.8888888888888888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8</v>
      </c>
      <c r="F25" s="16">
        <f t="shared" si="3"/>
        <v>400</v>
      </c>
      <c r="G25" s="7"/>
      <c r="H25" s="7" t="s">
        <v>40</v>
      </c>
      <c r="I25" s="2" t="s">
        <v>95</v>
      </c>
      <c r="J25" s="112"/>
      <c r="K25" s="107">
        <v>-40</v>
      </c>
      <c r="L25" s="10">
        <f>'25-09'!$K25+('25-09'!$J25/90)</f>
        <v>-40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 t="s">
        <v>1960</v>
      </c>
      <c r="J26" s="112">
        <v>-150</v>
      </c>
      <c r="K26" s="107">
        <v>5</v>
      </c>
      <c r="L26" s="10">
        <f>'25-09'!$K26+('25-09'!$J26/90)</f>
        <v>3.333333333333333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32</v>
      </c>
      <c r="S26" s="16">
        <f t="shared" si="5"/>
        <v>3200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1705</v>
      </c>
      <c r="G27" s="7"/>
      <c r="H27" s="7" t="s">
        <v>6</v>
      </c>
      <c r="I27" s="2" t="s">
        <v>1298</v>
      </c>
      <c r="J27" s="112">
        <v>200</v>
      </c>
      <c r="K27" s="107"/>
      <c r="L27" s="10">
        <f>'25-09'!$K27+('25-09'!$J27/90)</f>
        <v>2.2222222222222223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4275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1592</v>
      </c>
      <c r="D28" s="1"/>
      <c r="E28" s="1"/>
      <c r="F28" s="1"/>
      <c r="G28" s="1"/>
      <c r="H28" s="7" t="s">
        <v>6</v>
      </c>
      <c r="I28" s="2"/>
      <c r="J28" s="112">
        <v>60</v>
      </c>
      <c r="K28" s="107">
        <v>1</v>
      </c>
      <c r="L28" s="10">
        <f>'25-09'!$K28+('25-09'!$J28/90)</f>
        <v>1.6666666666666665</v>
      </c>
      <c r="M28" s="3"/>
      <c r="N28" s="12" t="s">
        <v>11</v>
      </c>
      <c r="O28" s="12"/>
      <c r="P28" s="6">
        <f>SUM(P22:P27)</f>
        <v>2870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-1765</v>
      </c>
      <c r="G29" s="1"/>
      <c r="H29" s="7" t="s">
        <v>6</v>
      </c>
      <c r="I29" s="2" t="s">
        <v>62</v>
      </c>
      <c r="J29" s="112"/>
      <c r="K29" s="107">
        <v>100</v>
      </c>
      <c r="L29" s="10">
        <f>'25-09'!$K29+('25-09'!$J29/90)</f>
        <v>100</v>
      </c>
      <c r="M29" s="3"/>
      <c r="N29" s="1"/>
      <c r="O29" s="1"/>
      <c r="P29" s="18"/>
      <c r="Q29" s="159" t="s">
        <v>21</v>
      </c>
      <c r="R29" s="160"/>
      <c r="S29" s="145">
        <f>SUM('25-09'!$J$22:$J$139)</f>
        <v>2830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59" t="s">
        <v>23</v>
      </c>
      <c r="B30" s="160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 t="s">
        <v>553</v>
      </c>
      <c r="J30" s="112"/>
      <c r="K30" s="107">
        <v>9</v>
      </c>
      <c r="L30" s="10">
        <f>'25-09'!$K30+('25-09'!$J30/90)</f>
        <v>9</v>
      </c>
      <c r="M30" s="3"/>
      <c r="N30" s="159" t="s">
        <v>23</v>
      </c>
      <c r="O30" s="160"/>
      <c r="P30" s="144">
        <f>SUM('25-09'!$K$22:$K$139)</f>
        <v>1258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11" t="s">
        <v>648</v>
      </c>
      <c r="J31" s="112"/>
      <c r="K31" s="107">
        <v>-25</v>
      </c>
      <c r="L31" s="10">
        <f>'25-09'!$K31+('25-09'!$J31/90)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43</v>
      </c>
      <c r="J32" s="112"/>
      <c r="K32" s="107">
        <v>-20</v>
      </c>
      <c r="L32" s="10">
        <f>'25-09'!$K32+('25-09'!$J32/90)</f>
        <v>-20</v>
      </c>
      <c r="M32" s="3"/>
      <c r="N32" s="12" t="s">
        <v>25</v>
      </c>
      <c r="O32" s="12"/>
      <c r="P32" s="6">
        <f>P28-P30-C28</f>
        <v>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108</v>
      </c>
      <c r="J33" s="112"/>
      <c r="K33" s="107">
        <v>30</v>
      </c>
      <c r="L33" s="10">
        <f>'25-09'!$K33+('25-09'!$J33/90)</f>
        <v>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149</v>
      </c>
      <c r="J34" s="112"/>
      <c r="K34" s="107">
        <v>50</v>
      </c>
      <c r="L34" s="10">
        <f>'25-09'!$K34+('25-09'!$J34/90)</f>
        <v>50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20</v>
      </c>
      <c r="L35" s="10">
        <f>'25-09'!$K35+('25-09'!$J35/90)</f>
        <v>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680</v>
      </c>
      <c r="K36" s="107"/>
      <c r="L36" s="10">
        <f>'25-09'!$K36+('25-09'!$J36/90)</f>
        <v>7.5555555555555554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75</v>
      </c>
      <c r="J37" s="112"/>
      <c r="K37" s="107">
        <v>57</v>
      </c>
      <c r="L37" s="10">
        <f>'25-09'!$K37+('25-09'!$J37/90)</f>
        <v>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150</v>
      </c>
      <c r="K38" s="107"/>
      <c r="L38" s="10">
        <f>'25-09'!$K38+('25-09'!$J38/90)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316</v>
      </c>
      <c r="J39" s="112"/>
      <c r="K39" s="107">
        <v>10</v>
      </c>
      <c r="L39" s="10">
        <f>'25-09'!$K39+('25-09'!$J39/90)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161</v>
      </c>
      <c r="J40" s="112">
        <v>-450</v>
      </c>
      <c r="K40" s="107">
        <v>40</v>
      </c>
      <c r="L40" s="10">
        <f>'25-09'!$K40+('25-09'!$J40/90)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957</v>
      </c>
      <c r="J41" s="112"/>
      <c r="K41" s="107">
        <v>315</v>
      </c>
      <c r="L41" s="10">
        <f>'25-09'!$K41+('25-09'!$J41/90)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-220</v>
      </c>
      <c r="K42" s="107">
        <v>5</v>
      </c>
      <c r="L42" s="10">
        <f>'25-09'!$K42+('25-09'!$J42/90)</f>
        <v>2.5555555555555554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139" t="s">
        <v>6</v>
      </c>
      <c r="I43" s="130"/>
      <c r="J43" s="131"/>
      <c r="K43" s="132"/>
      <c r="L43" s="140">
        <f>'25-09'!$K43+('25-09'!$J43/90)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-450</v>
      </c>
      <c r="K44" s="107">
        <v>20</v>
      </c>
      <c r="L44" s="10">
        <f>'25-09'!$K44+('25-09'!$J44/90)</f>
        <v>15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-180</v>
      </c>
      <c r="K45" s="107">
        <v>20</v>
      </c>
      <c r="L45" s="10">
        <f>'25-09'!$K45+('25-09'!$J45/90)</f>
        <v>18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2734</v>
      </c>
      <c r="J46" s="112"/>
      <c r="K46" s="107">
        <v>300</v>
      </c>
      <c r="L46" s="10">
        <f>'25-09'!$K46+('25-09'!$J46/90)</f>
        <v>300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 t="s">
        <v>970</v>
      </c>
      <c r="K47" s="107">
        <v>9</v>
      </c>
      <c r="L47" s="10" t="e">
        <f>'25-09'!$K47+('25-09'!$J47/90)</f>
        <v>#VALUE!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350</v>
      </c>
      <c r="K48" s="107"/>
      <c r="L48" s="10">
        <f>'25-09'!$K48+('25-09'!$J48/90)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2583</v>
      </c>
      <c r="J49" s="112"/>
      <c r="K49" s="107">
        <v>150</v>
      </c>
      <c r="L49" s="10">
        <f>'25-09'!$K49+('25-09'!$J49/90)</f>
        <v>150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2735</v>
      </c>
      <c r="J50" s="112"/>
      <c r="K50" s="107">
        <v>150</v>
      </c>
      <c r="L50" s="10">
        <f>'25-09'!$K50+('25-09'!$J50/90)</f>
        <v>150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-180</v>
      </c>
      <c r="K51" s="107">
        <v>10</v>
      </c>
      <c r="L51" s="10">
        <f>'25-09'!$K51+('25-09'!$J51/90)</f>
        <v>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2736</v>
      </c>
      <c r="J52" s="112">
        <v>-100</v>
      </c>
      <c r="K52" s="107">
        <v>29</v>
      </c>
      <c r="L52" s="10">
        <f>'25-09'!$K52+('25-09'!$J52/90)</f>
        <v>27.888888888888889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39</v>
      </c>
      <c r="J53" s="112"/>
      <c r="K53" s="107">
        <v>40</v>
      </c>
      <c r="L53" s="10">
        <f>'25-09'!$K53+('25-09'!$J53/90)</f>
        <v>40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112">
        <v>-100</v>
      </c>
      <c r="K54" s="107"/>
      <c r="L54" s="10">
        <f>'25-09'!$K54+('25-09'!$J54/90)</f>
        <v>-1.1111111111111112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10</v>
      </c>
      <c r="L55" s="10">
        <f>'25-09'!$K55+('25-09'!$J55/90)</f>
        <v>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90</v>
      </c>
      <c r="K56" s="107"/>
      <c r="L56" s="10">
        <f>'25-09'!$K56+('25-09'!$J56/90)</f>
        <v>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180</v>
      </c>
      <c r="K57" s="107"/>
      <c r="L57" s="10">
        <f>'25-09'!$K57+('25-09'!$J57/90)</f>
        <v>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300</v>
      </c>
      <c r="K58" s="107"/>
      <c r="L58" s="10">
        <f>'25-09'!$K58+('25-09'!$J58/90)</f>
        <v>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120</v>
      </c>
      <c r="K59" s="107"/>
      <c r="L59" s="10">
        <f>'25-09'!$K59+('25-09'!$J59/90)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112">
        <v>180</v>
      </c>
      <c r="K60" s="107">
        <v>80</v>
      </c>
      <c r="L60" s="10">
        <f>'25-09'!$K60+('25-09'!$J60/90)</f>
        <v>82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-300</v>
      </c>
      <c r="K61" s="107">
        <v>20</v>
      </c>
      <c r="L61" s="10">
        <f>'25-09'!$K61+('25-09'!$J61/90)</f>
        <v>16.666666666666668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-100</v>
      </c>
      <c r="K62" s="107">
        <v>50</v>
      </c>
      <c r="L62" s="10">
        <f>'25-09'!$K62+('25-09'!$J62/90)</f>
        <v>48.888888888888886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'25-09'!$K63+('25-09'!$J63/90)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700</v>
      </c>
      <c r="K64" s="107"/>
      <c r="L64" s="10">
        <f>'25-09'!$K64+('25-09'!$J64/90)</f>
        <v>7.7777777777777777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'25-09'!$K65+('25-09'!$J65/90)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270</v>
      </c>
      <c r="K66" s="109"/>
      <c r="L66" s="37">
        <f>'25-09'!$K66+('25-09'!$J66/90)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-450</v>
      </c>
      <c r="K67" s="108">
        <v>20</v>
      </c>
      <c r="L67" s="37">
        <f>'25-09'!$K67+('25-09'!$J67/90)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82</v>
      </c>
      <c r="L68" s="37">
        <f>'25-09'!$K68+('25-09'!$J68/90)</f>
        <v>82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-360</v>
      </c>
      <c r="K69" s="108">
        <v>20</v>
      </c>
      <c r="L69" s="37">
        <f>'25-09'!$K69+('25-09'!$J69/90)</f>
        <v>16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2737</v>
      </c>
      <c r="J70" s="113"/>
      <c r="K70" s="108">
        <v>-4</v>
      </c>
      <c r="L70" s="37">
        <f>'25-09'!$K70+('25-09'!$J70/90)</f>
        <v>-4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843</v>
      </c>
      <c r="J71" s="112">
        <v>90</v>
      </c>
      <c r="K71" s="107">
        <v>82</v>
      </c>
      <c r="L71" s="10">
        <f>'25-09'!$K71+('25-09'!$J71/90)</f>
        <v>83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2379</v>
      </c>
      <c r="J72" s="112">
        <v>4550</v>
      </c>
      <c r="K72" s="107">
        <v>-50</v>
      </c>
      <c r="L72" s="10">
        <f>'25-09'!$K72+('25-09'!$J72/90)</f>
        <v>0.55555555555555713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210</v>
      </c>
      <c r="K73" s="107"/>
      <c r="L73" s="10">
        <f>'25-09'!$K73+('25-09'!$J73/90)</f>
        <v>2.3333333333333335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170</v>
      </c>
      <c r="K74" s="107"/>
      <c r="L74" s="10">
        <f>'25-09'!$K74+('25-09'!$J74/90)</f>
        <v>1.8888888888888888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1796</v>
      </c>
      <c r="I75" s="40" t="s">
        <v>1733</v>
      </c>
      <c r="J75" s="112"/>
      <c r="K75" s="107">
        <v>70</v>
      </c>
      <c r="L75" s="10">
        <f>'25-09'!$K75+('25-09'!$J75/90)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360</v>
      </c>
      <c r="K76" s="107"/>
      <c r="L76" s="10">
        <f>'25-09'!$K76+('25-09'!$J76/90)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129</v>
      </c>
      <c r="J77" s="112">
        <v>230</v>
      </c>
      <c r="K77" s="107">
        <v>300</v>
      </c>
      <c r="L77" s="10">
        <f>'25-09'!$K77+('25-09'!$J77/90)</f>
        <v>302.55555555555554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180</v>
      </c>
      <c r="K78" s="107"/>
      <c r="L78" s="10">
        <f>'25-09'!$K78+('25-09'!$J78/90)</f>
        <v>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300</v>
      </c>
      <c r="K79" s="107"/>
      <c r="L79" s="10">
        <f>'25-09'!$K79+('25-09'!$J79/90)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450</v>
      </c>
      <c r="K80" s="107"/>
      <c r="L80" s="10">
        <f>'25-09'!$K80+('25-09'!$J80/90)</f>
        <v>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229</v>
      </c>
      <c r="J81" s="112">
        <v>-360</v>
      </c>
      <c r="K81" s="107"/>
      <c r="L81" s="10">
        <f>'25-09'!$K81+('25-09'!$J81/90)</f>
        <v>-4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100</v>
      </c>
      <c r="K82" s="107"/>
      <c r="L82" s="10">
        <f>'25-09'!$K82+('25-09'!$J82/90)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-300</v>
      </c>
      <c r="K83" s="107">
        <v>10</v>
      </c>
      <c r="L83" s="10">
        <f>'25-09'!$K83+('25-09'!$J83/90)</f>
        <v>6.6666666666666661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2738</v>
      </c>
      <c r="J84" s="112">
        <v>180</v>
      </c>
      <c r="K84" s="107">
        <v>-10</v>
      </c>
      <c r="L84" s="10">
        <f>'25-09'!$K84+('25-09'!$J84/90)</f>
        <v>-8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9</v>
      </c>
      <c r="L85" s="10">
        <f>'25-09'!$K85+('25-09'!$J85/90)</f>
        <v>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-180</v>
      </c>
      <c r="K86" s="107">
        <v>10</v>
      </c>
      <c r="L86" s="10">
        <f>'25-09'!$K86+('25-09'!$J86/90)</f>
        <v>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112">
        <v>-70</v>
      </c>
      <c r="K87" s="107"/>
      <c r="L87" s="10">
        <f>'25-09'!$K87+('25-09'!$J87/90)</f>
        <v>-0.77777777777777779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90</v>
      </c>
      <c r="K88" s="107">
        <v>10</v>
      </c>
      <c r="L88" s="10">
        <f>'25-09'!$K88+('25-09'!$J88/90)</f>
        <v>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400</v>
      </c>
      <c r="K89" s="107">
        <v>1</v>
      </c>
      <c r="L89" s="10">
        <f>'25-09'!$K89+('25-09'!$J89/90)</f>
        <v>5.4444444444444446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1226</v>
      </c>
      <c r="J90" s="112">
        <v>-360</v>
      </c>
      <c r="K90" s="107">
        <v>10</v>
      </c>
      <c r="L90" s="10">
        <f>'25-09'!$K90+('25-09'!$J90/90)</f>
        <v>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-150</v>
      </c>
      <c r="K91" s="107">
        <v>40</v>
      </c>
      <c r="L91" s="10">
        <f>'25-09'!$K91+('25-09'!$J91/90)</f>
        <v>38.333333333333336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-340</v>
      </c>
      <c r="K92" s="107">
        <v>10</v>
      </c>
      <c r="L92" s="10">
        <f>'25-09'!$K92+('25-09'!$J92/90)</f>
        <v>6.2222222222222223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90</v>
      </c>
      <c r="L93" s="10">
        <f>'25-09'!$K93+('25-09'!$J93/90)</f>
        <v>90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-360</v>
      </c>
      <c r="K94" s="107">
        <v>40</v>
      </c>
      <c r="L94" s="10">
        <f>'25-09'!$K94+('25-09'!$J94/90)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20</v>
      </c>
      <c r="L95" s="10">
        <f>'25-09'!$K95+('25-09'!$J95/90)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1553</v>
      </c>
      <c r="J96" s="112"/>
      <c r="K96" s="107">
        <v>100</v>
      </c>
      <c r="L96" s="10">
        <f>'25-09'!$K96+('25-09'!$J96/90)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 t="s">
        <v>2066</v>
      </c>
      <c r="J97" s="112"/>
      <c r="K97" s="107">
        <v>-70</v>
      </c>
      <c r="L97" s="10">
        <f>'25-09'!$K97+('25-09'!$J97/90)</f>
        <v>-70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180</v>
      </c>
      <c r="K98" s="107"/>
      <c r="L98" s="10">
        <f>'25-09'!$K98+('25-09'!$J98/90)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34</v>
      </c>
      <c r="L99" s="10">
        <f>'25-09'!$K99+('25-09'!$J99/90)</f>
        <v>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110</v>
      </c>
      <c r="K100" s="107"/>
      <c r="L100" s="10">
        <f>'25-09'!$K100+('25-09'!$J100/90)</f>
        <v>1.2222222222222223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250</v>
      </c>
      <c r="K101" s="107"/>
      <c r="L101" s="10">
        <f>'25-09'!$K101+('25-09'!$J101/90)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180</v>
      </c>
      <c r="K102" s="107"/>
      <c r="L102" s="10">
        <f>'25-09'!$K102+('25-09'!$J102/90)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-130</v>
      </c>
      <c r="K103" s="107">
        <v>34</v>
      </c>
      <c r="L103" s="10">
        <f>'25-09'!$K103+('25-09'!$J103/90)</f>
        <v>32.555555555555557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200</v>
      </c>
      <c r="K104" s="107"/>
      <c r="L104" s="10">
        <f>'25-09'!$K104+('25-09'!$J104/90)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700</v>
      </c>
      <c r="K105" s="107"/>
      <c r="L105" s="10">
        <f>'25-09'!$K105+('25-09'!$J105/90)</f>
        <v>7.7777777777777777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112">
        <v>-300</v>
      </c>
      <c r="K106" s="107"/>
      <c r="L106" s="10">
        <f>'25-09'!$K106+('25-09'!$J106/90)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75</v>
      </c>
      <c r="L107" s="10">
        <f>'25-09'!$K107+('25-09'!$J107/90)</f>
        <v>75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500</v>
      </c>
      <c r="K108" s="107"/>
      <c r="L108" s="10">
        <f>'25-09'!$K108+('25-09'!$J108/90)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-540</v>
      </c>
      <c r="K109" s="107">
        <v>60</v>
      </c>
      <c r="L109" s="10">
        <f>'25-09'!$K109+('25-09'!$J109/90)</f>
        <v>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20</v>
      </c>
      <c r="L110" s="10">
        <f>'25-09'!$K110+('25-09'!$J110/90)</f>
        <v>20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-220</v>
      </c>
      <c r="K111" s="107">
        <v>10</v>
      </c>
      <c r="L111" s="10">
        <f>'25-09'!$K111+('25-09'!$J111/90)</f>
        <v>7.5555555555555554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-450</v>
      </c>
      <c r="K112" s="107">
        <v>30</v>
      </c>
      <c r="L112" s="10">
        <f>'25-09'!$K112+('25-09'!$J112/90)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-270</v>
      </c>
      <c r="K113" s="107">
        <v>20</v>
      </c>
      <c r="L113" s="10">
        <f>'25-09'!$K113+('25-09'!$J113/90)</f>
        <v>17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5</v>
      </c>
      <c r="L114" s="10">
        <f>'25-09'!$K114+('25-09'!$J114/90)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149</v>
      </c>
      <c r="J115" s="112"/>
      <c r="K115" s="107">
        <v>-1000</v>
      </c>
      <c r="L115" s="10">
        <f>'25-09'!$K115+('25-09'!$J115/90)</f>
        <v>-1000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-20</v>
      </c>
      <c r="K116" s="107">
        <v>5</v>
      </c>
      <c r="L116" s="10">
        <f>'25-09'!$K116+('25-09'!$J116/90)</f>
        <v>4.7777777777777777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1101</v>
      </c>
      <c r="J117" s="112">
        <v>500</v>
      </c>
      <c r="K117" s="107"/>
      <c r="L117" s="10">
        <f>'25-09'!$K117+('25-09'!$J117/90)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-200</v>
      </c>
      <c r="K118" s="107"/>
      <c r="L118" s="10">
        <f>'25-09'!$K118+('25-09'!$J118/90)</f>
        <v>-2.2222222222222223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20</v>
      </c>
      <c r="K119" s="107"/>
      <c r="L119" s="10">
        <f>'25-09'!$K119+('25-09'!$J119/90)</f>
        <v>0.22222222222222221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100</v>
      </c>
      <c r="K120" s="107"/>
      <c r="L120" s="10">
        <f>'25-09'!$K120+('25-09'!$J120/90)</f>
        <v>1.1111111111111112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335</v>
      </c>
      <c r="J121" s="112">
        <v>-50</v>
      </c>
      <c r="K121" s="107"/>
      <c r="L121" s="10">
        <f>'25-09'!$K121+('25-09'!$J121/90)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-150</v>
      </c>
      <c r="K122" s="107"/>
      <c r="L122" s="10">
        <f>'25-09'!$K122+('25-09'!$J122/90)</f>
        <v>-1.6666666666666667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-180</v>
      </c>
      <c r="K123" s="107">
        <v>80</v>
      </c>
      <c r="L123" s="10">
        <f>'25-09'!$K123+('25-09'!$J123/90)</f>
        <v>78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100</v>
      </c>
      <c r="K124" s="107"/>
      <c r="L124" s="10">
        <f>'25-09'!$K124+('25-09'!$J124/90)</f>
        <v>1.1111111111111112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-720</v>
      </c>
      <c r="K125" s="107">
        <v>30</v>
      </c>
      <c r="L125" s="10">
        <f>'25-09'!$K125+('25-09'!$J125/90)</f>
        <v>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-670</v>
      </c>
      <c r="K126" s="107">
        <v>10</v>
      </c>
      <c r="L126" s="10">
        <f>'25-09'!$K126+('25-09'!$J126/90)</f>
        <v>2.5555555555555554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100</v>
      </c>
      <c r="K127" s="107"/>
      <c r="L127" s="10">
        <f>'25-09'!$K127+('25-09'!$J127/90)</f>
        <v>1.1111111111111112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-560</v>
      </c>
      <c r="K128" s="107">
        <v>20</v>
      </c>
      <c r="L128" s="10">
        <f>'25-09'!$K128+('25-09'!$J128/90)</f>
        <v>13.777777777777779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600</v>
      </c>
      <c r="K129" s="107"/>
      <c r="L129" s="10">
        <f>'25-09'!$K129+('25-09'!$J129/90)</f>
        <v>6.666666666666667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56</v>
      </c>
      <c r="J130" s="112">
        <v>-1540</v>
      </c>
      <c r="K130" s="107">
        <v>157</v>
      </c>
      <c r="L130" s="10">
        <f>'25-09'!$K130+('25-09'!$J130/90)</f>
        <v>139.88888888888889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112">
        <v>-300</v>
      </c>
      <c r="K131" s="107">
        <v>-30</v>
      </c>
      <c r="L131" s="10">
        <f>'25-09'!$K131+('25-09'!$J131/90)</f>
        <v>-33.333333333333336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180</v>
      </c>
      <c r="K132" s="107"/>
      <c r="L132" s="10">
        <f>'25-09'!$K132+('25-09'!$J132/90)</f>
        <v>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229</v>
      </c>
      <c r="J133" s="112">
        <v>270</v>
      </c>
      <c r="K133" s="107">
        <v>-50</v>
      </c>
      <c r="L133" s="10">
        <f>'25-09'!$K133+('25-09'!$J133/90)</f>
        <v>-47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200</v>
      </c>
      <c r="K134" s="107">
        <v>50</v>
      </c>
      <c r="L134" s="10">
        <f>'25-09'!$K134+('25-09'!$J134/90)</f>
        <v>52.222222222222221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57</v>
      </c>
      <c r="J135" s="112"/>
      <c r="K135" s="107">
        <v>45</v>
      </c>
      <c r="L135" s="10">
        <f>'25-09'!$K135+('25-09'!$J135/90)</f>
        <v>45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99</v>
      </c>
      <c r="J136" s="112"/>
      <c r="K136" s="107">
        <v>-45</v>
      </c>
      <c r="L136" s="10">
        <f>'25-09'!$K136+('25-09'!$J136/90)</f>
        <v>-45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/>
      <c r="J137" s="112">
        <v>-90</v>
      </c>
      <c r="K137" s="107">
        <v>10</v>
      </c>
      <c r="L137" s="10">
        <f>'25-09'!$K137+('25-09'!$J137/90)</f>
        <v>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/>
      <c r="J138" s="112"/>
      <c r="K138" s="107"/>
      <c r="L138" s="10">
        <f>'25-09'!$K138+('25-09'!$J138/90)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ht="15" customHeight="1" x14ac:dyDescent="0.3">
      <c r="L139" s="59">
        <f>'25-09'!$K139+('25-09'!$J139/90)</f>
        <v>0</v>
      </c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D4EFC1B-2F73-4640-A1C3-B3CD4F0F0EF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61A2F-9A23-47CC-9E68-9749836CC683}">
  <sheetPr>
    <pageSetUpPr fitToPage="1"/>
  </sheetPr>
  <dimension ref="A1:Z179"/>
  <sheetViews>
    <sheetView rightToLeft="1" topLeftCell="A164" workbookViewId="0">
      <selection activeCell="K168" sqref="K16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-1990</v>
      </c>
      <c r="K1" s="116">
        <f t="shared" si="0"/>
        <v>40</v>
      </c>
      <c r="L1" s="3">
        <f t="shared" si="0"/>
        <v>17.8888888888889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112">
        <v>90</v>
      </c>
      <c r="K3" s="107">
        <v>70</v>
      </c>
      <c r="L3" s="10">
        <f t="shared" ref="L3:L18" si="1">K3+(J3/90)</f>
        <v>71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2740</v>
      </c>
      <c r="J5" s="112">
        <v>-500</v>
      </c>
      <c r="K5" s="107"/>
      <c r="L5" s="10">
        <f t="shared" si="1"/>
        <v>-5.5555555555555554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1763</v>
      </c>
      <c r="J6" s="112">
        <v>-300</v>
      </c>
      <c r="K6" s="107">
        <v>10</v>
      </c>
      <c r="L6" s="10">
        <f t="shared" si="1"/>
        <v>6.6666666666666661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</v>
      </c>
      <c r="J7" s="112">
        <v>-300</v>
      </c>
      <c r="K7" s="107">
        <v>30</v>
      </c>
      <c r="L7" s="10">
        <f t="shared" si="1"/>
        <v>26.666666666666668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257</v>
      </c>
      <c r="J8" s="112">
        <v>130</v>
      </c>
      <c r="K8" s="107"/>
      <c r="L8" s="10">
        <f t="shared" si="1"/>
        <v>1.4444444444444444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244</v>
      </c>
      <c r="J9" s="112">
        <v>-270</v>
      </c>
      <c r="K9" s="107">
        <v>20</v>
      </c>
      <c r="L9" s="10">
        <f t="shared" si="1"/>
        <v>17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-450</v>
      </c>
      <c r="K10" s="107">
        <v>20</v>
      </c>
      <c r="L10" s="10">
        <f t="shared" si="1"/>
        <v>15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112">
        <v>-350</v>
      </c>
      <c r="K11" s="107">
        <v>-110</v>
      </c>
      <c r="L11" s="10">
        <f t="shared" si="1"/>
        <v>-113.88888888888889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2733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SUM('26-09'!$J$22:$J$179)</f>
        <v>-199</v>
      </c>
      <c r="K20" s="116">
        <f>SUM('26-09'!$K$22:$K$179)</f>
        <v>-1680</v>
      </c>
      <c r="L20" s="3">
        <f>SUM('26-09'!$L$22:$L$179)</f>
        <v>-1682.2111111111108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77</v>
      </c>
      <c r="F22" s="16">
        <f t="shared" ref="F22:F26" si="3">D22*E22</f>
        <v>385</v>
      </c>
      <c r="G22" s="7"/>
      <c r="H22" s="7" t="s">
        <v>6</v>
      </c>
      <c r="I22" s="2"/>
      <c r="J22" s="112">
        <v>180</v>
      </c>
      <c r="K22" s="107"/>
      <c r="L22" s="10">
        <f>'26-09'!$K22+('26-09'!$J22/90)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65</v>
      </c>
      <c r="S22" s="16">
        <f t="shared" ref="S22:S26" si="5">Q22*R22</f>
        <v>325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/>
      <c r="K23" s="107">
        <v>770</v>
      </c>
      <c r="L23" s="10">
        <f>'26-09'!$K23+('26-09'!$J23/90)</f>
        <v>770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637</v>
      </c>
      <c r="J24" s="112"/>
      <c r="K24" s="107">
        <v>1000</v>
      </c>
      <c r="L24" s="10">
        <f>'26-09'!$K24+('26-09'!$J24/90)</f>
        <v>1000</v>
      </c>
      <c r="M24" s="3"/>
      <c r="N24" s="13">
        <v>10</v>
      </c>
      <c r="O24" s="1">
        <v>57</v>
      </c>
      <c r="P24" s="14">
        <f t="shared" si="4"/>
        <v>570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1044</v>
      </c>
      <c r="J25" s="112">
        <v>90</v>
      </c>
      <c r="K25" s="107">
        <v>41</v>
      </c>
      <c r="L25" s="10">
        <f>'26-09'!$K25+('26-09'!$J25/90)</f>
        <v>42</v>
      </c>
      <c r="M25" s="3"/>
      <c r="N25" s="13">
        <v>20</v>
      </c>
      <c r="O25" s="1">
        <v>41</v>
      </c>
      <c r="P25" s="14">
        <f t="shared" si="4"/>
        <v>820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17</v>
      </c>
      <c r="F26" s="16">
        <f t="shared" si="3"/>
        <v>1700</v>
      </c>
      <c r="G26" s="7"/>
      <c r="H26" s="7" t="s">
        <v>6</v>
      </c>
      <c r="I26" s="2" t="s">
        <v>2741</v>
      </c>
      <c r="J26" s="112"/>
      <c r="K26" s="107">
        <v>1300</v>
      </c>
      <c r="L26" s="10">
        <f>'26-09'!$K26+('26-09'!$J26/90)</f>
        <v>1300</v>
      </c>
      <c r="M26" s="3"/>
      <c r="N26" s="13">
        <v>50</v>
      </c>
      <c r="O26" s="1">
        <v>25</v>
      </c>
      <c r="P26" s="14">
        <f t="shared" si="4"/>
        <v>1250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2635</v>
      </c>
      <c r="G27" s="7"/>
      <c r="H27" s="7" t="s">
        <v>1796</v>
      </c>
      <c r="I27" s="2" t="s">
        <v>1626</v>
      </c>
      <c r="J27" s="112"/>
      <c r="K27" s="107">
        <v>143</v>
      </c>
      <c r="L27" s="10">
        <f>'26-09'!$K27+('26-09'!$J27/90)</f>
        <v>143</v>
      </c>
      <c r="M27" s="3"/>
      <c r="N27" s="13">
        <v>100</v>
      </c>
      <c r="O27" s="1">
        <v>55</v>
      </c>
      <c r="P27" s="14">
        <f t="shared" si="4"/>
        <v>5500</v>
      </c>
      <c r="Q27" s="12" t="s">
        <v>11</v>
      </c>
      <c r="R27" s="12"/>
      <c r="S27" s="17">
        <f>SUM(S22:S26)</f>
        <v>2435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2880</v>
      </c>
      <c r="D28" s="1"/>
      <c r="E28" s="1"/>
      <c r="F28" s="1"/>
      <c r="G28" s="1"/>
      <c r="H28" s="7" t="s">
        <v>6</v>
      </c>
      <c r="I28" s="2" t="s">
        <v>164</v>
      </c>
      <c r="J28" s="112">
        <v>400</v>
      </c>
      <c r="K28" s="107"/>
      <c r="L28" s="10">
        <f>'26-09'!$K28+('26-09'!$J28/90)</f>
        <v>4.4444444444444446</v>
      </c>
      <c r="M28" s="3"/>
      <c r="N28" s="12" t="s">
        <v>11</v>
      </c>
      <c r="O28" s="12"/>
      <c r="P28" s="6">
        <f>SUM(P22:P27)</f>
        <v>8140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840</v>
      </c>
      <c r="G29" s="1"/>
      <c r="H29" s="7" t="s">
        <v>6</v>
      </c>
      <c r="I29" s="2" t="s">
        <v>46</v>
      </c>
      <c r="J29" s="112">
        <v>100</v>
      </c>
      <c r="K29" s="107">
        <v>10</v>
      </c>
      <c r="L29" s="10">
        <f>'26-09'!$K29+('26-09'!$J29/90)</f>
        <v>11.111111111111111</v>
      </c>
      <c r="M29" s="3"/>
      <c r="N29" s="1"/>
      <c r="O29" s="1"/>
      <c r="P29" s="18"/>
      <c r="Q29" s="159" t="s">
        <v>21</v>
      </c>
      <c r="R29" s="160"/>
      <c r="S29" s="17">
        <f>SUM('26-09'!$J$22:$J$179)</f>
        <v>-199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1298</v>
      </c>
      <c r="D30" s="1"/>
      <c r="E30" s="1"/>
      <c r="F30" s="8"/>
      <c r="G30" s="1"/>
      <c r="H30" s="7" t="s">
        <v>6</v>
      </c>
      <c r="I30" s="2" t="s">
        <v>37</v>
      </c>
      <c r="J30" s="112">
        <v>100</v>
      </c>
      <c r="K30" s="107"/>
      <c r="L30" s="10">
        <f>'26-09'!$K30+('26-09'!$J30/90)</f>
        <v>1.1111111111111112</v>
      </c>
      <c r="M30" s="3"/>
      <c r="N30" s="159" t="s">
        <v>23</v>
      </c>
      <c r="O30" s="160"/>
      <c r="P30" s="6">
        <f>SUM('26-09'!$K$22:$K$179)</f>
        <v>-1680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90</v>
      </c>
      <c r="G31" s="1"/>
      <c r="H31" s="7" t="s">
        <v>6</v>
      </c>
      <c r="I31" s="2" t="s">
        <v>229</v>
      </c>
      <c r="J31" s="112">
        <v>-220</v>
      </c>
      <c r="K31" s="107"/>
      <c r="L31" s="10">
        <f>'26-09'!$K31+('26-09'!$J31/90)</f>
        <v>-2.4444444444444446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1796</v>
      </c>
      <c r="I32" s="2" t="s">
        <v>2742</v>
      </c>
      <c r="J32" s="112"/>
      <c r="K32" s="107">
        <v>450</v>
      </c>
      <c r="L32" s="10">
        <f>'26-09'!$K32+('26-09'!$J32/90)</f>
        <v>450</v>
      </c>
      <c r="M32" s="3"/>
      <c r="N32" s="12" t="s">
        <v>25</v>
      </c>
      <c r="O32" s="12"/>
      <c r="P32" s="6">
        <f>P28-P30-C28</f>
        <v>6940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894</v>
      </c>
      <c r="J33" s="112">
        <v>1300</v>
      </c>
      <c r="K33" s="107">
        <v>100</v>
      </c>
      <c r="L33" s="10">
        <f>'26-09'!$K33+('26-09'!$J33/90)</f>
        <v>114.44444444444444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23</v>
      </c>
      <c r="L34" s="10">
        <f>'26-09'!$K34+('26-09'!$J34/90)</f>
        <v>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2743</v>
      </c>
      <c r="J35" s="112"/>
      <c r="K35" s="107">
        <v>158</v>
      </c>
      <c r="L35" s="10">
        <f>'26-09'!$K35+('26-09'!$J35/90)</f>
        <v>158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2259</v>
      </c>
      <c r="J36" s="112"/>
      <c r="K36" s="107">
        <v>-1000</v>
      </c>
      <c r="L36" s="10">
        <f>'26-09'!$K36+('26-09'!$J36/90)</f>
        <v>-1000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-220</v>
      </c>
      <c r="K37" s="107">
        <v>20</v>
      </c>
      <c r="L37" s="10">
        <f>'26-09'!$K37+('26-09'!$J37/90)</f>
        <v>17.555555555555557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2" t="s">
        <v>1482</v>
      </c>
      <c r="J38" s="112">
        <v>100</v>
      </c>
      <c r="K38" s="107">
        <v>50</v>
      </c>
      <c r="L38" s="10">
        <f>'26-09'!$K38+('26-09'!$J38/90)</f>
        <v>51.111111111111114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453</v>
      </c>
      <c r="J39" s="112"/>
      <c r="K39" s="107">
        <v>59</v>
      </c>
      <c r="L39" s="10">
        <f>'26-09'!$K39+('26-09'!$J39/90)</f>
        <v>59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>
        <v>6</v>
      </c>
      <c r="L40" s="10">
        <f>'26-09'!$K40+('26-09'!$J40/90)</f>
        <v>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1100</v>
      </c>
      <c r="K41" s="107"/>
      <c r="L41" s="10">
        <f>'26-09'!$K41+('26-09'!$J41/90)</f>
        <v>12.222222222222221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50</v>
      </c>
      <c r="K42" s="107">
        <v>5</v>
      </c>
      <c r="L42" s="10">
        <f>'26-09'!$K42+('26-09'!$J42/90)</f>
        <v>5.5555555555555554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2744</v>
      </c>
      <c r="J43" s="112"/>
      <c r="K43" s="107">
        <v>40</v>
      </c>
      <c r="L43" s="10">
        <f>'26-09'!$K43+('26-09'!$J43/90)</f>
        <v>40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1987</v>
      </c>
      <c r="J44" s="112"/>
      <c r="K44" s="107">
        <v>-400</v>
      </c>
      <c r="L44" s="10">
        <f>'26-09'!$K44+('26-09'!$J44/90)</f>
        <v>-400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229</v>
      </c>
      <c r="J45" s="112">
        <v>-50</v>
      </c>
      <c r="K45" s="107"/>
      <c r="L45" s="10">
        <f>'26-09'!$K45+('26-09'!$J45/90)</f>
        <v>-0.55555555555555558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-100</v>
      </c>
      <c r="K46" s="107">
        <v>10</v>
      </c>
      <c r="L46" s="10">
        <f>'26-09'!$K46+('26-09'!$J46/90)</f>
        <v>8.8888888888888893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1121</v>
      </c>
      <c r="J47" s="112"/>
      <c r="K47" s="107">
        <v>300</v>
      </c>
      <c r="L47" s="10">
        <f>'26-09'!$K47+('26-09'!$J47/90)</f>
        <v>300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330</v>
      </c>
      <c r="L48" s="10">
        <f>'26-09'!$K48+('26-09'!$J48/90)</f>
        <v>330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143</v>
      </c>
      <c r="L49" s="10">
        <f>'26-09'!$K49+('26-09'!$J49/90)</f>
        <v>143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100</v>
      </c>
      <c r="L50" s="10">
        <f>'26-09'!$K50+('26-09'!$J50/90)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165</v>
      </c>
      <c r="L51" s="10">
        <f>'26-09'!$K51+('26-09'!$J51/90)</f>
        <v>165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250</v>
      </c>
      <c r="K52" s="107"/>
      <c r="L52" s="10">
        <f>'26-09'!$K52+('26-09'!$J52/90)</f>
        <v>2.7777777777777777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40" t="s">
        <v>2244</v>
      </c>
      <c r="J53" s="112"/>
      <c r="K53" s="107">
        <v>285</v>
      </c>
      <c r="L53" s="10">
        <f>'26-09'!$K53+('26-09'!$J53/90)</f>
        <v>285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-270</v>
      </c>
      <c r="K54" s="107">
        <v>10</v>
      </c>
      <c r="L54" s="10">
        <f>'26-09'!$K54+('26-09'!$J54/90)</f>
        <v>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</v>
      </c>
      <c r="J55" s="112"/>
      <c r="K55" s="107">
        <v>22</v>
      </c>
      <c r="L55" s="10">
        <f>'26-09'!$K55+('26-09'!$J55/90)</f>
        <v>22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112</v>
      </c>
      <c r="J56" s="112">
        <v>200</v>
      </c>
      <c r="K56" s="107"/>
      <c r="L56" s="10">
        <f>'26-09'!$K56+('26-09'!$J56/90)</f>
        <v>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2466</v>
      </c>
      <c r="J57" s="112"/>
      <c r="K57" s="107">
        <v>30</v>
      </c>
      <c r="L57" s="10">
        <f>'26-09'!$K57+('26-09'!$J57/90)</f>
        <v>30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1932</v>
      </c>
      <c r="J58" s="112">
        <v>100</v>
      </c>
      <c r="K58" s="107"/>
      <c r="L58" s="10">
        <f>'26-09'!$K58+('26-09'!$J58/90)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1513</v>
      </c>
      <c r="J59" s="112"/>
      <c r="K59" s="107">
        <v>20</v>
      </c>
      <c r="L59" s="10">
        <f>'26-09'!$K59+('26-09'!$J59/90)</f>
        <v>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232</v>
      </c>
      <c r="J60" s="112">
        <v>-330</v>
      </c>
      <c r="K60" s="107">
        <v>5</v>
      </c>
      <c r="L60" s="10">
        <f>'26-09'!$K60+('26-09'!$J60/90)</f>
        <v>1.3333333333333335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7</v>
      </c>
      <c r="L61" s="10">
        <f>'26-09'!$K61+('26-09'!$J61/90)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600</v>
      </c>
      <c r="K62" s="107"/>
      <c r="L62" s="10">
        <f>'26-09'!$K62+('26-09'!$J62/90)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50</v>
      </c>
      <c r="K63" s="107"/>
      <c r="L63" s="10">
        <f>'26-09'!$K63+('26-09'!$J63/90)</f>
        <v>0.55555555555555558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/>
      <c r="J64" s="112">
        <v>250</v>
      </c>
      <c r="K64" s="107"/>
      <c r="L64" s="10">
        <f>'26-09'!$K64+('26-09'!$J64/90)</f>
        <v>2.7777777777777777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2748</v>
      </c>
      <c r="J65" s="113">
        <v>-250</v>
      </c>
      <c r="K65" s="108"/>
      <c r="L65" s="37">
        <f>'26-09'!$K65+('26-09'!$J65/90)</f>
        <v>-2.7777777777777777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1657</v>
      </c>
      <c r="J66" s="114"/>
      <c r="K66" s="109">
        <v>-500</v>
      </c>
      <c r="L66" s="37">
        <f>'26-09'!$K66+('26-09'!$J66/90)</f>
        <v>-500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1759</v>
      </c>
      <c r="J67" s="113"/>
      <c r="K67" s="108">
        <v>13</v>
      </c>
      <c r="L67" s="37">
        <f>'26-09'!$K67+('26-09'!$J67/90)</f>
        <v>13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360</v>
      </c>
      <c r="K68" s="109"/>
      <c r="L68" s="37">
        <f>'26-09'!$K68+('26-09'!$J68/90)</f>
        <v>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200</v>
      </c>
      <c r="K69" s="108"/>
      <c r="L69" s="37">
        <f>'26-09'!$K69+('26-09'!$J69/90)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35</v>
      </c>
      <c r="L70" s="37">
        <f>'26-09'!$K70+('26-09'!$J70/90)</f>
        <v>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90</v>
      </c>
      <c r="K71" s="107"/>
      <c r="L71" s="10">
        <f>'26-09'!$K71+('26-09'!$J71/90)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15</v>
      </c>
      <c r="L72" s="10">
        <f>'26-09'!$K72+('26-09'!$J72/90)</f>
        <v>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-800</v>
      </c>
      <c r="K73" s="107">
        <v>10</v>
      </c>
      <c r="L73" s="10">
        <f>'26-09'!$K73+('26-09'!$J73/90)</f>
        <v>1.1111111111111107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2749</v>
      </c>
      <c r="J74" s="112"/>
      <c r="K74" s="107">
        <v>67</v>
      </c>
      <c r="L74" s="10">
        <f>'26-09'!$K74+('26-09'!$J74/90)</f>
        <v>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112"/>
      <c r="K75" s="107">
        <v>-67</v>
      </c>
      <c r="L75" s="10">
        <f>'26-09'!$K75+('26-09'!$J75/90)</f>
        <v>-67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180</v>
      </c>
      <c r="K76" s="107"/>
      <c r="L76" s="10">
        <f>'26-09'!$K76+('26-09'!$J76/90)</f>
        <v>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90</v>
      </c>
      <c r="K77" s="107"/>
      <c r="L77" s="10">
        <f>'26-09'!$K77+('26-09'!$J77/90)</f>
        <v>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100</v>
      </c>
      <c r="K78" s="107"/>
      <c r="L78" s="10">
        <f>'26-09'!$K78+('26-09'!$J78/90)</f>
        <v>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503</v>
      </c>
      <c r="J79" s="112"/>
      <c r="K79" s="107">
        <v>300</v>
      </c>
      <c r="L79" s="10">
        <f>'26-09'!$K79+('26-09'!$J79/90)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15</v>
      </c>
      <c r="L80" s="10">
        <f>'26-09'!$K80+('26-09'!$J80/90)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43" t="s">
        <v>1796</v>
      </c>
      <c r="I81" s="40" t="s">
        <v>750</v>
      </c>
      <c r="J81" s="112"/>
      <c r="K81" s="107">
        <v>95</v>
      </c>
      <c r="L81" s="10">
        <f>'26-09'!$K81+('26-09'!$J81/90)</f>
        <v>95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400</v>
      </c>
      <c r="K82" s="107"/>
      <c r="L82" s="10">
        <f>'26-09'!$K82+('26-09'!$J82/90)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112"/>
      <c r="K83" s="107">
        <v>50</v>
      </c>
      <c r="L83" s="10">
        <f>'26-09'!$K83+('26-09'!$J83/90)</f>
        <v>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112"/>
      <c r="K84" s="107">
        <v>-50</v>
      </c>
      <c r="L84" s="10">
        <f>'26-09'!$K84+('26-09'!$J84/90)</f>
        <v>-50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95</v>
      </c>
      <c r="J85" s="112"/>
      <c r="K85" s="107">
        <v>300</v>
      </c>
      <c r="L85" s="10">
        <f>'26-09'!$K85+('26-09'!$J85/90)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112"/>
      <c r="K86" s="107">
        <v>-300</v>
      </c>
      <c r="L86" s="10">
        <f>'26-09'!$K86+('26-09'!$J86/90)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112"/>
      <c r="K87" s="107">
        <v>35</v>
      </c>
      <c r="L87" s="10">
        <f>'26-09'!$K87+('26-09'!$J87/90)</f>
        <v>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112"/>
      <c r="K88" s="107">
        <v>-35</v>
      </c>
      <c r="L88" s="10">
        <f>'26-09'!$K88+('26-09'!$J88/90)</f>
        <v>-35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112"/>
      <c r="K89" s="107">
        <v>100</v>
      </c>
      <c r="L89" s="10">
        <f>'26-09'!$K89+('26-09'!$J89/90)</f>
        <v>100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112"/>
      <c r="K90" s="107">
        <v>-100</v>
      </c>
      <c r="L90" s="10">
        <f>'26-09'!$K90+('26-09'!$J90/90)</f>
        <v>-100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130</v>
      </c>
      <c r="K91" s="107">
        <v>10</v>
      </c>
      <c r="L91" s="10">
        <f>'26-09'!$K91+('26-09'!$J91/90)</f>
        <v>11.444444444444445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112">
        <v>-675</v>
      </c>
      <c r="K92" s="107"/>
      <c r="L92" s="10">
        <f>'26-09'!$K92+('26-09'!$J92/90)</f>
        <v>-7.5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-5</v>
      </c>
      <c r="L93" s="10">
        <f>'26-09'!$K93+('26-09'!$J93/90)</f>
        <v>-5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</v>
      </c>
      <c r="K94" s="107"/>
      <c r="L94" s="10">
        <f>'26-09'!$K94+('26-09'!$J94/90)</f>
        <v>0.55555555555555558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65</v>
      </c>
      <c r="K95" s="107"/>
      <c r="L95" s="10">
        <f>'26-09'!$K95+('26-09'!$J95/90)</f>
        <v>0.72222222222222221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50</v>
      </c>
      <c r="K96" s="107"/>
      <c r="L96" s="10">
        <f>'26-09'!$K96+('26-09'!$J96/90)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95</v>
      </c>
      <c r="J97" s="112">
        <v>-400</v>
      </c>
      <c r="K97" s="107"/>
      <c r="L97" s="10">
        <f>'26-09'!$K97+('26-09'!$J97/90)</f>
        <v>-4.4444444444444446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-50</v>
      </c>
      <c r="K98" s="107">
        <v>15</v>
      </c>
      <c r="L98" s="10">
        <f>'26-09'!$K98+('26-09'!$J98/90)</f>
        <v>14.444444444444445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360</v>
      </c>
      <c r="K99" s="107"/>
      <c r="L99" s="10">
        <f>'26-09'!$K99+('26-09'!$J99/90)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39" t="s">
        <v>6</v>
      </c>
      <c r="I100" s="2"/>
      <c r="J100" s="112">
        <v>-50</v>
      </c>
      <c r="K100" s="107">
        <v>3</v>
      </c>
      <c r="L100" s="10">
        <f>'26-09'!$K100+('26-09'!$J100/90)</f>
        <v>2.4444444444444446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360</v>
      </c>
      <c r="K101" s="107">
        <v>30</v>
      </c>
      <c r="L101" s="10">
        <f>'26-09'!$K101+('26-09'!$J101/90)</f>
        <v>34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35</v>
      </c>
      <c r="J102" s="112">
        <v>-300</v>
      </c>
      <c r="K102" s="107"/>
      <c r="L102" s="10">
        <f>'26-09'!$K102+('26-09'!$J102/90)</f>
        <v>-3.3333333333333335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200</v>
      </c>
      <c r="K103" s="107">
        <v>20</v>
      </c>
      <c r="L103" s="10">
        <f>'26-09'!$K103+('26-09'!$J103/90)</f>
        <v>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100</v>
      </c>
      <c r="K104" s="107"/>
      <c r="L104" s="10">
        <f>'26-09'!$K104+('26-09'!$J104/90)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100</v>
      </c>
      <c r="K105" s="107"/>
      <c r="L105" s="10">
        <f>'26-09'!$K105+('26-09'!$J105/90)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350</v>
      </c>
      <c r="K106" s="107"/>
      <c r="L106" s="10">
        <f>'26-09'!$K106+('26-09'!$J106/90)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80</v>
      </c>
      <c r="L107" s="10">
        <f>'26-09'!$K107+('26-09'!$J107/90)</f>
        <v>80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-100</v>
      </c>
      <c r="K108" s="107">
        <v>25</v>
      </c>
      <c r="L108" s="10">
        <f>'26-09'!$K108+('26-09'!$J108/90)</f>
        <v>23.888888888888889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57</v>
      </c>
      <c r="J109" s="112"/>
      <c r="K109" s="107">
        <v>35</v>
      </c>
      <c r="L109" s="10">
        <f>'26-09'!$K109+('26-09'!$J109/90)</f>
        <v>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40" t="s">
        <v>2750</v>
      </c>
      <c r="J110" s="112"/>
      <c r="K110" s="107">
        <v>-35</v>
      </c>
      <c r="L110" s="10">
        <f>'26-09'!$K110+('26-09'!$J110/90)</f>
        <v>-35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119</v>
      </c>
      <c r="J111" s="112"/>
      <c r="K111" s="107">
        <v>1000</v>
      </c>
      <c r="L111" s="10">
        <f>'26-09'!$K111+('26-09'!$J111/90)</f>
        <v>1000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-1000</v>
      </c>
      <c r="L112" s="10">
        <f>'26-09'!$K112+('26-09'!$J112/90)</f>
        <v>-1000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>
        <v>50</v>
      </c>
      <c r="L113" s="10">
        <f>'26-09'!$K113+('26-09'!$J113/90)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115</v>
      </c>
      <c r="K114" s="107"/>
      <c r="L114" s="10">
        <f>'26-09'!$K114+('26-09'!$J114/90)</f>
        <v>1.2777777777777777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'26-09'!$K115+('26-09'!$J115/90)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95</v>
      </c>
      <c r="J116" s="112">
        <v>-4500</v>
      </c>
      <c r="K116" s="107"/>
      <c r="L116" s="10">
        <f>'26-09'!$K116+('26-09'!$J116/90)</f>
        <v>-50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65</v>
      </c>
      <c r="K117" s="107"/>
      <c r="L117" s="10">
        <f>'26-09'!$K117+('26-09'!$J117/90)</f>
        <v>0.72222222222222221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2751</v>
      </c>
      <c r="J118" s="112"/>
      <c r="K118" s="107">
        <v>-270</v>
      </c>
      <c r="L118" s="10">
        <f>'26-09'!$K118+('26-09'!$J118/90)</f>
        <v>-270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95</v>
      </c>
      <c r="J119" s="112"/>
      <c r="K119" s="107">
        <v>185</v>
      </c>
      <c r="L119" s="10">
        <f>'26-09'!$K119+('26-09'!$J119/90)</f>
        <v>185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95</v>
      </c>
      <c r="J120" s="112"/>
      <c r="K120" s="107">
        <v>-185</v>
      </c>
      <c r="L120" s="10">
        <f>'26-09'!$K120+('26-09'!$J120/90)</f>
        <v>-185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112"/>
      <c r="K121" s="107">
        <v>40</v>
      </c>
      <c r="L121" s="10">
        <f>'26-09'!$K121+('26-09'!$J121/90)</f>
        <v>40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112"/>
      <c r="K122" s="107">
        <v>-40</v>
      </c>
      <c r="L122" s="10">
        <f>'26-09'!$K122+('26-09'!$J122/90)</f>
        <v>-40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-200</v>
      </c>
      <c r="K123" s="107"/>
      <c r="L123" s="10">
        <f>'26-09'!$K123+('26-09'!$J123/90)</f>
        <v>-2.2222222222222223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10</v>
      </c>
      <c r="L124" s="10">
        <f>'26-09'!$K124+('26-09'!$J124/90)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300</v>
      </c>
      <c r="K125" s="107"/>
      <c r="L125" s="10">
        <f>'26-09'!$K125+('26-09'!$J125/90)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>
        <v>8</v>
      </c>
      <c r="L126" s="10">
        <f>'26-09'!$K126+('26-09'!$J126/90)</f>
        <v>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80</v>
      </c>
      <c r="K127" s="107"/>
      <c r="L127" s="10">
        <f>'26-09'!$K127+('26-09'!$J127/90)</f>
        <v>0.88888888888888884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-200</v>
      </c>
      <c r="K128" s="107">
        <v>5</v>
      </c>
      <c r="L128" s="10">
        <f>'26-09'!$K128+('26-09'!$J128/90)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>
        <v>90</v>
      </c>
      <c r="L129" s="10">
        <f>'26-09'!$K129+('26-09'!$J129/90)</f>
        <v>90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1796</v>
      </c>
      <c r="I130" s="2"/>
      <c r="J130" s="112"/>
      <c r="K130" s="107">
        <v>695</v>
      </c>
      <c r="L130" s="10">
        <f>'26-09'!$K130+('26-09'!$J130/90)</f>
        <v>695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/>
      <c r="L131" s="10">
        <f>'26-09'!$K131+('26-09'!$J131/90)</f>
        <v>-1.1111111111111112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-150</v>
      </c>
      <c r="K132" s="107">
        <v>5</v>
      </c>
      <c r="L132" s="10">
        <f>'26-09'!$K132+('26-09'!$J132/90)</f>
        <v>3.333333333333333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-180</v>
      </c>
      <c r="K133" s="107">
        <v>15</v>
      </c>
      <c r="L133" s="10">
        <f>'26-09'!$K133+('26-09'!$J133/90)</f>
        <v>13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180</v>
      </c>
      <c r="K134" s="107"/>
      <c r="L134" s="10">
        <f>'26-09'!$K134+('26-09'!$J134/90)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80</v>
      </c>
      <c r="K135" s="107"/>
      <c r="L135" s="10">
        <f>'26-09'!$K135+('26-09'!$J135/90)</f>
        <v>0.88888888888888884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605</v>
      </c>
      <c r="J136" s="112"/>
      <c r="K136" s="107">
        <v>65</v>
      </c>
      <c r="L136" s="10">
        <f>'26-09'!$K136+('26-09'!$J136/90)</f>
        <v>65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10</v>
      </c>
      <c r="L137" s="10">
        <f>'26-09'!$K137+('26-09'!$J137/90)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-500</v>
      </c>
      <c r="K138" s="107">
        <v>10</v>
      </c>
      <c r="L138" s="10">
        <f>'26-09'!$K138+('26-09'!$J138/90)</f>
        <v>4.4444444444444446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200</v>
      </c>
      <c r="K139" s="107"/>
      <c r="L139" s="10">
        <f>'26-09'!$K139+('26-09'!$J139/90)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1305</v>
      </c>
      <c r="J140" s="112"/>
      <c r="K140" s="107">
        <v>15</v>
      </c>
      <c r="L140" s="10">
        <f>'26-09'!$K140+('26-09'!$J140/90)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-180</v>
      </c>
      <c r="K141" s="107">
        <v>20</v>
      </c>
      <c r="L141" s="10">
        <f>'26-09'!$K141+('26-09'!$J141/90)</f>
        <v>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>
        <v>105</v>
      </c>
      <c r="L142" s="10">
        <f>'26-09'!$K142+('26-09'!$J142/90)</f>
        <v>105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>
        <v>85</v>
      </c>
      <c r="L143" s="10">
        <f>'26-09'!$K143+('26-09'!$J143/90)</f>
        <v>85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60</v>
      </c>
      <c r="K144" s="107"/>
      <c r="L144" s="10">
        <f>'26-09'!$K144+('26-09'!$J144/90)</f>
        <v>0.66666666666666663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50</v>
      </c>
      <c r="K145" s="107"/>
      <c r="L145" s="10">
        <f>'26-09'!$K145+('26-09'!$J145/90)</f>
        <v>0.55555555555555558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>
        <v>20</v>
      </c>
      <c r="L146" s="10">
        <f>'26-09'!$K146+('26-09'!$J146/90)</f>
        <v>20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>
        <v>20</v>
      </c>
      <c r="L147" s="10">
        <f>'26-09'!$K147+('26-09'!$J147/90)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-315</v>
      </c>
      <c r="K148" s="107">
        <v>10</v>
      </c>
      <c r="L148" s="10">
        <f>'26-09'!$K148+('26-09'!$J148/90)</f>
        <v>6.5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-225</v>
      </c>
      <c r="K149" s="107">
        <v>15</v>
      </c>
      <c r="L149" s="10">
        <f>'26-09'!$K149+('26-09'!$J149/90)</f>
        <v>12.5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300</v>
      </c>
      <c r="K150" s="107"/>
      <c r="L150" s="10">
        <f>'26-09'!$K150+('26-09'!$J150/90)</f>
        <v>3.3333333333333335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100</v>
      </c>
      <c r="K151" s="107"/>
      <c r="L151" s="10">
        <f>'26-09'!$K151+('26-09'!$J151/90)</f>
        <v>1.1111111111111112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43" t="s">
        <v>28</v>
      </c>
      <c r="I152" s="40" t="s">
        <v>1347</v>
      </c>
      <c r="J152" s="112"/>
      <c r="K152" s="107">
        <v>-120</v>
      </c>
      <c r="L152" s="10">
        <f>'26-09'!$K152+('26-09'!$J152/90)</f>
        <v>-120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350</v>
      </c>
      <c r="K153" s="107"/>
      <c r="L153" s="10">
        <f>'26-09'!$K153+('26-09'!$J153/90)</f>
        <v>3.8888888888888888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-270</v>
      </c>
      <c r="K154" s="107">
        <v>40</v>
      </c>
      <c r="L154" s="10">
        <f>'26-09'!$K154+('26-09'!$J154/90)</f>
        <v>37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>
        <v>-450</v>
      </c>
      <c r="K155" s="107">
        <v>10</v>
      </c>
      <c r="L155" s="10">
        <f>'26-09'!$K155+('26-09'!$J155/90)</f>
        <v>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300</v>
      </c>
      <c r="K156" s="107"/>
      <c r="L156" s="10">
        <f>'26-09'!$K156+('26-09'!$J156/90)</f>
        <v>3.3333333333333335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>
        <v>-450</v>
      </c>
      <c r="K157" s="107">
        <v>10</v>
      </c>
      <c r="L157" s="10">
        <f>'26-09'!$K157+('26-09'!$J157/90)</f>
        <v>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43" t="s">
        <v>40</v>
      </c>
      <c r="I158" s="40" t="s">
        <v>2752</v>
      </c>
      <c r="J158" s="112"/>
      <c r="K158" s="107">
        <v>-380</v>
      </c>
      <c r="L158" s="10">
        <f>'26-09'!$K158+('26-09'!$J158/90)</f>
        <v>-380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1117</v>
      </c>
      <c r="J159" s="112"/>
      <c r="K159" s="107">
        <v>300</v>
      </c>
      <c r="L159" s="10">
        <f>'26-09'!$K159+('26-09'!$J159/90)</f>
        <v>300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>
        <v>-50</v>
      </c>
      <c r="K160" s="107">
        <v>10</v>
      </c>
      <c r="L160" s="10">
        <f>'26-09'!$K160+('26-09'!$J160/90)</f>
        <v>9.4444444444444446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200</v>
      </c>
      <c r="K161" s="107"/>
      <c r="L161" s="10">
        <f>'26-09'!$K161+('26-09'!$J161/90)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>
        <v>75</v>
      </c>
      <c r="K162" s="107"/>
      <c r="L162" s="10">
        <f>'26-09'!$K162+('26-09'!$J162/90)</f>
        <v>0.83333333333333337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112">
        <v>875</v>
      </c>
      <c r="K163" s="107">
        <v>44</v>
      </c>
      <c r="L163" s="10">
        <f>'26-09'!$K163+('26-09'!$J163/90)</f>
        <v>53.722222222222221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>
        <v>10</v>
      </c>
      <c r="L164" s="10">
        <f>'26-09'!$K164+('26-09'!$J164/90)</f>
        <v>10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>
        <v>75</v>
      </c>
      <c r="L165" s="10">
        <f>'26-09'!$K165+('26-09'!$J165/90)</f>
        <v>75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40" t="s">
        <v>95</v>
      </c>
      <c r="J166" s="112"/>
      <c r="K166" s="107">
        <v>-75</v>
      </c>
      <c r="L166" s="10">
        <f>'26-09'!$K166+('26-09'!$J166/90)</f>
        <v>-75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40" t="s">
        <v>95</v>
      </c>
      <c r="J167" s="112"/>
      <c r="K167" s="107">
        <v>-200</v>
      </c>
      <c r="L167" s="10">
        <f>'26-09'!$K167+('26-09'!$J167/90)</f>
        <v>-200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40" t="s">
        <v>56</v>
      </c>
      <c r="J168" s="112">
        <v>1</v>
      </c>
      <c r="K168" s="107">
        <v>-10</v>
      </c>
      <c r="L168" s="10">
        <f>'26-09'!$K168+('26-09'!$J168/90)</f>
        <v>-9.9888888888888889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>
        <v>10</v>
      </c>
      <c r="L169" s="10">
        <f>'26-09'!$K169+('26-09'!$J169/90)</f>
        <v>10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40" t="s">
        <v>95</v>
      </c>
      <c r="J170" s="112"/>
      <c r="K170" s="107">
        <v>-6750</v>
      </c>
      <c r="L170" s="10">
        <f>'26-09'!$K170+('26-09'!$J170/90)</f>
        <v>-6750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40" t="s">
        <v>57</v>
      </c>
      <c r="J171" s="112"/>
      <c r="K171" s="107">
        <v>82</v>
      </c>
      <c r="L171" s="10">
        <f>'26-09'!$K171+('26-09'!$J171/90)</f>
        <v>82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28</v>
      </c>
      <c r="I172" s="40" t="s">
        <v>2750</v>
      </c>
      <c r="J172" s="112"/>
      <c r="K172" s="107">
        <v>-82</v>
      </c>
      <c r="L172" s="10">
        <f>'26-09'!$K172+('26-09'!$J172/90)</f>
        <v>-82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40" t="s">
        <v>95</v>
      </c>
      <c r="J173" s="112"/>
      <c r="K173" s="107">
        <v>100</v>
      </c>
      <c r="L173" s="10">
        <f>'26-09'!$K173+('26-09'!$J173/90)</f>
        <v>100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40</v>
      </c>
      <c r="I174" s="40" t="s">
        <v>95</v>
      </c>
      <c r="J174" s="112"/>
      <c r="K174" s="107">
        <v>-100</v>
      </c>
      <c r="L174" s="10">
        <f>'26-09'!$K174+('26-09'!$J174/90)</f>
        <v>-100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'26-09'!$K175+('26-09'!$J175/90)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'26-09'!$K176+('26-09'!$J176/90)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'26-09'!$K177+('26-09'!$J177/90)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'26-09'!$K178+('26-09'!$J178/90)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'26-09'!$K179+('26-09'!$J179/90)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9" xr:uid="{0018273F-E2C3-4C22-96E5-9C910A6024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3187C-5EAC-4A05-A807-4165407A972E}">
  <sheetPr>
    <pageSetUpPr fitToPage="1"/>
  </sheetPr>
  <dimension ref="A1:Z139"/>
  <sheetViews>
    <sheetView rightToLeft="1" topLeftCell="A121" workbookViewId="0">
      <selection activeCell="H136" sqref="H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-1130</v>
      </c>
      <c r="K1" s="116">
        <f t="shared" si="0"/>
        <v>240</v>
      </c>
      <c r="L1" s="3">
        <f t="shared" si="0"/>
        <v>227.44444444444443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1274</v>
      </c>
      <c r="J3" s="112">
        <v>200</v>
      </c>
      <c r="K3" s="107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227</v>
      </c>
      <c r="J4" s="112">
        <v>-200</v>
      </c>
      <c r="K4" s="107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2754</v>
      </c>
      <c r="J5" s="112">
        <v>50</v>
      </c>
      <c r="K5" s="107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112">
        <v>-630</v>
      </c>
      <c r="K6" s="107">
        <v>40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</v>
      </c>
      <c r="J7" s="112"/>
      <c r="K7" s="107">
        <v>-20</v>
      </c>
      <c r="L7" s="10">
        <f t="shared" si="1"/>
        <v>-20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1796</v>
      </c>
      <c r="I8" s="2" t="s">
        <v>75</v>
      </c>
      <c r="J8" s="112">
        <v>200</v>
      </c>
      <c r="K8" s="107">
        <v>170</v>
      </c>
      <c r="L8" s="10">
        <f t="shared" si="1"/>
        <v>172.22222222222223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2265</v>
      </c>
      <c r="J9" s="112">
        <v>-450</v>
      </c>
      <c r="K9" s="107">
        <v>40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121</v>
      </c>
      <c r="J10" s="112">
        <v>100</v>
      </c>
      <c r="K10" s="107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1298</v>
      </c>
      <c r="J11" s="112">
        <v>-400</v>
      </c>
      <c r="K11" s="107">
        <v>5</v>
      </c>
      <c r="L11" s="10">
        <f t="shared" si="1"/>
        <v>0.55555555555555536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>
        <v>5</v>
      </c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2739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SUM('28-09'!$J$22:$J$139)</f>
        <v>5305</v>
      </c>
      <c r="K20" s="116">
        <f>SUM('28-09'!$K$22:$K$139)</f>
        <v>-410</v>
      </c>
      <c r="L20" s="3">
        <f>SUM('28-09'!$L$22:$L$139)</f>
        <v>-351.0555555555548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6</v>
      </c>
      <c r="I22" s="2"/>
      <c r="J22" s="112">
        <v>120</v>
      </c>
      <c r="K22" s="107"/>
      <c r="L22" s="10">
        <f>'28-09'!$K22+('28-09'!$J22/90)</f>
        <v>1.3333333333333333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113</v>
      </c>
      <c r="S22" s="16">
        <f t="shared" ref="S22:S26" si="5">Q22*R22</f>
        <v>565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43</v>
      </c>
      <c r="F23" s="16">
        <f t="shared" si="3"/>
        <v>430</v>
      </c>
      <c r="G23" s="7"/>
      <c r="H23" s="7" t="s">
        <v>6</v>
      </c>
      <c r="I23" s="2"/>
      <c r="J23" s="112">
        <v>50</v>
      </c>
      <c r="K23" s="107">
        <v>1</v>
      </c>
      <c r="L23" s="10">
        <f>'28-09'!$K23+('28-09'!$J23/90)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90</v>
      </c>
      <c r="S23" s="16">
        <f t="shared" si="5"/>
        <v>900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>
        <v>450</v>
      </c>
      <c r="K24" s="107"/>
      <c r="L24" s="10">
        <f>'28-09'!$K24+('28-09'!$J24/90)</f>
        <v>5</v>
      </c>
      <c r="M24" s="3"/>
      <c r="N24" s="13">
        <v>10</v>
      </c>
      <c r="O24" s="1">
        <v>45</v>
      </c>
      <c r="P24" s="14">
        <f t="shared" si="4"/>
        <v>450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39</v>
      </c>
      <c r="C25" s="14">
        <f t="shared" si="2"/>
        <v>780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112">
        <v>104</v>
      </c>
      <c r="K25" s="107">
        <v>-9</v>
      </c>
      <c r="L25" s="10">
        <f>'28-09'!$K25+('28-09'!$J25/90)</f>
        <v>-7.844444444444445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</v>
      </c>
      <c r="F26" s="16">
        <f t="shared" si="3"/>
        <v>600</v>
      </c>
      <c r="G26" s="7"/>
      <c r="H26" s="7" t="s">
        <v>6</v>
      </c>
      <c r="I26" s="2"/>
      <c r="J26" s="112">
        <v>-450</v>
      </c>
      <c r="K26" s="107">
        <v>330</v>
      </c>
      <c r="L26" s="10">
        <f>'28-09'!$K26+('28-09'!$J26/90)</f>
        <v>325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135</v>
      </c>
      <c r="S26" s="16">
        <f t="shared" si="5"/>
        <v>13500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1410</v>
      </c>
      <c r="G27" s="7"/>
      <c r="H27" s="7" t="s">
        <v>6</v>
      </c>
      <c r="I27" s="2"/>
      <c r="J27" s="112">
        <v>90</v>
      </c>
      <c r="K27" s="107"/>
      <c r="L27" s="10">
        <f>'28-09'!$K27+('28-09'!$J27/90)</f>
        <v>1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15385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1431</v>
      </c>
      <c r="D28" s="1"/>
      <c r="E28" s="1"/>
      <c r="F28" s="1"/>
      <c r="G28" s="1"/>
      <c r="H28" s="139" t="s">
        <v>1796</v>
      </c>
      <c r="I28" s="133" t="s">
        <v>95</v>
      </c>
      <c r="J28" s="131"/>
      <c r="K28" s="132">
        <v>62</v>
      </c>
      <c r="L28" s="140">
        <f>'28-09'!$K28+('28-09'!$J28/90)</f>
        <v>62</v>
      </c>
      <c r="M28" s="3"/>
      <c r="N28" s="12" t="s">
        <v>11</v>
      </c>
      <c r="O28" s="12"/>
      <c r="P28" s="6">
        <f>SUM(P22:P27)</f>
        <v>2701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-1329</v>
      </c>
      <c r="G29" s="1"/>
      <c r="H29" s="139" t="s">
        <v>40</v>
      </c>
      <c r="I29" s="133" t="s">
        <v>95</v>
      </c>
      <c r="J29" s="131"/>
      <c r="K29" s="132">
        <v>-62</v>
      </c>
      <c r="L29" s="140">
        <f>'28-09'!$K29+('28-09'!$J29/90)</f>
        <v>-62</v>
      </c>
      <c r="M29" s="3"/>
      <c r="N29" s="1"/>
      <c r="O29" s="1"/>
      <c r="P29" s="18"/>
      <c r="Q29" s="159" t="s">
        <v>21</v>
      </c>
      <c r="R29" s="160"/>
      <c r="S29" s="17">
        <f>SUM('28-09'!$J$22:$J$139)</f>
        <v>5305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-1440</v>
      </c>
      <c r="D30" s="1"/>
      <c r="E30" s="1"/>
      <c r="F30" s="8"/>
      <c r="G30" s="1"/>
      <c r="H30" s="139" t="s">
        <v>1796</v>
      </c>
      <c r="I30" s="133" t="s">
        <v>95</v>
      </c>
      <c r="J30" s="131"/>
      <c r="K30" s="132">
        <v>50</v>
      </c>
      <c r="L30" s="140">
        <f>'28-09'!$K30+('28-09'!$J30/90)</f>
        <v>50</v>
      </c>
      <c r="M30" s="3"/>
      <c r="N30" s="159" t="s">
        <v>23</v>
      </c>
      <c r="O30" s="160"/>
      <c r="P30" s="6">
        <f>SUM('28-09'!$K$22:$K$139)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104</v>
      </c>
      <c r="G31" s="1"/>
      <c r="H31" s="139" t="s">
        <v>40</v>
      </c>
      <c r="I31" s="133" t="s">
        <v>95</v>
      </c>
      <c r="J31" s="131"/>
      <c r="K31" s="132">
        <v>-50</v>
      </c>
      <c r="L31" s="140">
        <f>'28-09'!$K31+('28-09'!$J31/90)</f>
        <v>-50</v>
      </c>
      <c r="M31" s="3"/>
      <c r="N31" s="1"/>
      <c r="O31" s="1"/>
      <c r="P31" s="18"/>
      <c r="Q31" s="12" t="s">
        <v>25</v>
      </c>
      <c r="R31" s="12"/>
      <c r="S31" s="17">
        <f>S27-S29-F27</f>
        <v>8670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-9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'28-09'!$K32+('28-09'!$J32/90)</f>
        <v>1.1111111111111112</v>
      </c>
      <c r="M32" s="3"/>
      <c r="N32" s="12" t="s">
        <v>25</v>
      </c>
      <c r="O32" s="12"/>
      <c r="P32" s="6">
        <f>P28-P30-C28</f>
        <v>1680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39" t="s">
        <v>40</v>
      </c>
      <c r="I33" s="133" t="s">
        <v>57</v>
      </c>
      <c r="J33" s="131"/>
      <c r="K33" s="132">
        <v>400</v>
      </c>
      <c r="L33" s="140">
        <f>'28-09'!$K33+('28-09'!$J33/90)</f>
        <v>400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39" t="s">
        <v>28</v>
      </c>
      <c r="I34" s="133" t="s">
        <v>437</v>
      </c>
      <c r="J34" s="131"/>
      <c r="K34" s="132">
        <v>-400</v>
      </c>
      <c r="L34" s="140">
        <f>'28-09'!$K34+('28-09'!$J34/90)</f>
        <v>-400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-50</v>
      </c>
      <c r="K35" s="107">
        <v>40</v>
      </c>
      <c r="L35" s="10">
        <f>'28-09'!$K35+('28-09'!$J35/90)</f>
        <v>39.444444444444443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112">
        <v>-300</v>
      </c>
      <c r="K36" s="107"/>
      <c r="L36" s="10">
        <f>'28-09'!$K36+('28-09'!$J36/90)</f>
        <v>-3.3333333333333335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2583</v>
      </c>
      <c r="J37" s="112"/>
      <c r="K37" s="107">
        <v>50</v>
      </c>
      <c r="L37" s="10">
        <f>'28-09'!$K37+('28-09'!$J37/90)</f>
        <v>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-100</v>
      </c>
      <c r="K38" s="107">
        <v>8</v>
      </c>
      <c r="L38" s="10">
        <f>'28-09'!$K38+('28-09'!$J38/90)</f>
        <v>6.8888888888888893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39" t="s">
        <v>6</v>
      </c>
      <c r="I39" s="133" t="s">
        <v>2755</v>
      </c>
      <c r="J39" s="131"/>
      <c r="K39" s="132">
        <v>500</v>
      </c>
      <c r="L39" s="140">
        <f>'28-09'!$K39+('28-09'!$J39/90)</f>
        <v>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39" t="s">
        <v>40</v>
      </c>
      <c r="I40" s="133" t="s">
        <v>95</v>
      </c>
      <c r="J40" s="131"/>
      <c r="K40" s="132">
        <v>-500</v>
      </c>
      <c r="L40" s="140">
        <f>'28-09'!$K40+('28-09'!$J40/90)</f>
        <v>-500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-520</v>
      </c>
      <c r="K41" s="107"/>
      <c r="L41" s="10">
        <f>'28-09'!$K41+('28-09'!$J41/90)</f>
        <v>-5.7777777777777777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/>
      <c r="L42" s="10">
        <f>'28-09'!$K42+('28-09'!$J42/90)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400</v>
      </c>
      <c r="K43" s="107">
        <v>55</v>
      </c>
      <c r="L43" s="10">
        <f>'28-09'!$K43+('28-09'!$J43/90)</f>
        <v>59.444444444444443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1550</v>
      </c>
      <c r="K44" s="107">
        <v>20</v>
      </c>
      <c r="L44" s="10">
        <f>'28-09'!$K44+('28-09'!$J44/90)</f>
        <v>37.222222222222221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-100</v>
      </c>
      <c r="K45" s="107">
        <v>50</v>
      </c>
      <c r="L45" s="10">
        <f>'28-09'!$K45+('28-09'!$J45/90)</f>
        <v>48.888888888888886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10</v>
      </c>
      <c r="L46" s="10">
        <f>'28-09'!$K46+('28-09'!$J46/90)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141</v>
      </c>
      <c r="J47" s="112"/>
      <c r="K47" s="107">
        <v>20</v>
      </c>
      <c r="L47" s="10">
        <f>'28-09'!$K47+('28-09'!$J47/90)</f>
        <v>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57</v>
      </c>
      <c r="J48" s="112">
        <v>8940</v>
      </c>
      <c r="K48" s="107"/>
      <c r="L48" s="10">
        <f>'28-09'!$K48+('28-09'!$J48/90)</f>
        <v>99.333333333333329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225</v>
      </c>
      <c r="K49" s="107"/>
      <c r="L49" s="10">
        <f>'28-09'!$K49+('28-09'!$J49/90)</f>
        <v>2.5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2033</v>
      </c>
      <c r="J50" s="112"/>
      <c r="K50" s="107">
        <v>200</v>
      </c>
      <c r="L50" s="10">
        <f>'28-09'!$K50+('28-09'!$J50/90)</f>
        <v>200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2100</v>
      </c>
      <c r="K51" s="107">
        <v>10</v>
      </c>
      <c r="L51" s="10">
        <f>'28-09'!$K51+('28-09'!$J51/90)</f>
        <v>33.333333333333329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250</v>
      </c>
      <c r="K52" s="107"/>
      <c r="L52" s="10">
        <f>'28-09'!$K52+('28-09'!$J52/90)</f>
        <v>2.7777777777777777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-400</v>
      </c>
      <c r="K53" s="107">
        <v>10</v>
      </c>
      <c r="L53" s="10">
        <f>'28-09'!$K53+('28-09'!$J53/90)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112"/>
      <c r="K54" s="107">
        <v>100</v>
      </c>
      <c r="L54" s="10">
        <f>'28-09'!$K54+('28-09'!$J54/90)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2742</v>
      </c>
      <c r="J55" s="112"/>
      <c r="K55" s="107">
        <v>150</v>
      </c>
      <c r="L55" s="10">
        <f>'28-09'!$K55+('28-09'!$J55/90)</f>
        <v>150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-750</v>
      </c>
      <c r="K56" s="107">
        <v>10</v>
      </c>
      <c r="L56" s="10">
        <f>'28-09'!$K56+('28-09'!$J56/90)</f>
        <v>1.6666666666666661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630</v>
      </c>
      <c r="K57" s="107"/>
      <c r="L57" s="10">
        <f>'28-09'!$K57+('28-09'!$J57/90)</f>
        <v>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220</v>
      </c>
      <c r="K58" s="107"/>
      <c r="L58" s="10">
        <f>'28-09'!$K58+('28-09'!$J58/90)</f>
        <v>2.4444444444444446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-110</v>
      </c>
      <c r="K59" s="107">
        <v>5</v>
      </c>
      <c r="L59" s="10">
        <f>'28-09'!$K59+('28-09'!$J59/90)</f>
        <v>3.7777777777777777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50</v>
      </c>
      <c r="K60" s="107"/>
      <c r="L60" s="10">
        <f>'28-09'!$K60+('28-09'!$J60/90)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112">
        <v>250</v>
      </c>
      <c r="K61" s="107"/>
      <c r="L61" s="10">
        <f>'28-09'!$K61+('28-09'!$J61/90)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350</v>
      </c>
      <c r="K62" s="107"/>
      <c r="L62" s="10">
        <f>'28-09'!$K62+('28-09'!$J62/90)</f>
        <v>3.8888888888888888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675</v>
      </c>
      <c r="K63" s="107"/>
      <c r="L63" s="10">
        <f>'28-09'!$K63+('28-09'!$J63/90)</f>
        <v>7.5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/>
      <c r="L64" s="10">
        <f>'28-09'!$K64+('28-09'!$J64/90)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150</v>
      </c>
      <c r="K65" s="108"/>
      <c r="L65" s="37">
        <f>'28-09'!$K65+('28-09'!$J65/90)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200</v>
      </c>
      <c r="K66" s="109"/>
      <c r="L66" s="37">
        <f>'28-09'!$K66+('28-09'!$J66/90)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10</v>
      </c>
      <c r="L67" s="37">
        <f>'28-09'!$K67+('28-09'!$J67/90)</f>
        <v>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1660</v>
      </c>
      <c r="J68" s="114"/>
      <c r="K68" s="109">
        <v>-20</v>
      </c>
      <c r="L68" s="37">
        <f>'28-09'!$K68+('28-09'!$J68/90)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-220</v>
      </c>
      <c r="K69" s="108">
        <v>10</v>
      </c>
      <c r="L69" s="37">
        <f>'28-09'!$K69+('28-09'!$J69/90)</f>
        <v>7.5555555555555554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-100</v>
      </c>
      <c r="K70" s="108">
        <v>30</v>
      </c>
      <c r="L70" s="37">
        <f>'28-09'!$K70+('28-09'!$J70/90)</f>
        <v>28.888888888888889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137</v>
      </c>
      <c r="J71" s="112"/>
      <c r="K71" s="107">
        <v>153</v>
      </c>
      <c r="L71" s="10">
        <f>'28-09'!$K71+('28-09'!$J71/90)</f>
        <v>153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50</v>
      </c>
      <c r="K72" s="107"/>
      <c r="L72" s="10">
        <f>'28-09'!$K72+('28-09'!$J72/90)</f>
        <v>0.55555555555555558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600</v>
      </c>
      <c r="K73" s="107"/>
      <c r="L73" s="10">
        <f>'28-09'!$K73+('28-09'!$J73/90)</f>
        <v>6.666666666666667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2756</v>
      </c>
      <c r="J74" s="112">
        <v>-360</v>
      </c>
      <c r="K74" s="107">
        <v>-140</v>
      </c>
      <c r="L74" s="10">
        <f>'28-09'!$K74+('28-09'!$J74/90)</f>
        <v>-144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-220</v>
      </c>
      <c r="K75" s="107">
        <v>20</v>
      </c>
      <c r="L75" s="10">
        <f>'28-09'!$K75+('28-09'!$J75/90)</f>
        <v>17.555555555555557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2466</v>
      </c>
      <c r="J76" s="112"/>
      <c r="K76" s="107">
        <v>31</v>
      </c>
      <c r="L76" s="10">
        <f>'28-09'!$K76+('28-09'!$J76/90)</f>
        <v>31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400</v>
      </c>
      <c r="K77" s="107"/>
      <c r="L77" s="10">
        <f>'28-09'!$K77+('28-09'!$J77/90)</f>
        <v>4.4444444444444446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112">
        <v>-70</v>
      </c>
      <c r="K78" s="107">
        <v>-70</v>
      </c>
      <c r="L78" s="10">
        <f>'28-09'!$K78+('28-09'!$J78/90)</f>
        <v>-70.777777777777771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39" t="s">
        <v>6</v>
      </c>
      <c r="I79" s="133" t="s">
        <v>1384</v>
      </c>
      <c r="J79" s="131"/>
      <c r="K79" s="132">
        <v>89</v>
      </c>
      <c r="L79" s="140">
        <f>'28-09'!$K79+('28-09'!$J79/90)</f>
        <v>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39" t="s">
        <v>40</v>
      </c>
      <c r="I80" s="133" t="s">
        <v>95</v>
      </c>
      <c r="J80" s="131"/>
      <c r="K80" s="132">
        <v>-89</v>
      </c>
      <c r="L80" s="140">
        <f>'28-09'!$K80+('28-09'!$J80/90)</f>
        <v>-89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39" t="s">
        <v>6</v>
      </c>
      <c r="I81" s="133" t="s">
        <v>95</v>
      </c>
      <c r="J81" s="131"/>
      <c r="K81" s="132">
        <v>115</v>
      </c>
      <c r="L81" s="140">
        <f>'28-09'!$K81+('28-09'!$J81/90)</f>
        <v>115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39" t="s">
        <v>40</v>
      </c>
      <c r="I82" s="133" t="s">
        <v>95</v>
      </c>
      <c r="J82" s="131"/>
      <c r="K82" s="132">
        <v>-115</v>
      </c>
      <c r="L82" s="140">
        <f>'28-09'!$K82+('28-09'!$J82/90)</f>
        <v>-115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10</v>
      </c>
      <c r="L83" s="10">
        <f>'28-09'!$K83+('28-09'!$J83/90)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1250</v>
      </c>
      <c r="K84" s="107">
        <v>20</v>
      </c>
      <c r="L84" s="10">
        <f>'28-09'!$K84+('28-09'!$J84/90)</f>
        <v>33.888888888888886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90</v>
      </c>
      <c r="K85" s="107"/>
      <c r="L85" s="10">
        <f>'28-09'!$K85+('28-09'!$J85/90)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5</v>
      </c>
      <c r="L86" s="10">
        <f>'28-09'!$K86+('28-09'!$J86/90)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800</v>
      </c>
      <c r="K87" s="107"/>
      <c r="L87" s="10">
        <f>'28-09'!$K87+('28-09'!$J87/90)</f>
        <v>8.8888888888888893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40</v>
      </c>
      <c r="K88" s="107">
        <v>1</v>
      </c>
      <c r="L88" s="10">
        <f>'28-09'!$K88+('28-09'!$J88/90)</f>
        <v>1.4444444444444444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-270</v>
      </c>
      <c r="K89" s="107">
        <v>15</v>
      </c>
      <c r="L89" s="10">
        <f>'28-09'!$K89+('28-09'!$J89/90)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5</v>
      </c>
      <c r="L90" s="10">
        <f>'28-09'!$K90+('28-09'!$J90/90)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18</v>
      </c>
      <c r="L91" s="10">
        <f>'28-09'!$K91+('28-09'!$J91/90)</f>
        <v>18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-670</v>
      </c>
      <c r="K92" s="107">
        <v>20</v>
      </c>
      <c r="L92" s="10">
        <f>'28-09'!$K92+('28-09'!$J92/90)</f>
        <v>12.555555555555555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440</v>
      </c>
      <c r="K93" s="107"/>
      <c r="L93" s="10">
        <f>'28-09'!$K93+('28-09'!$J93/90)</f>
        <v>4.8888888888888893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35</v>
      </c>
      <c r="K94" s="107"/>
      <c r="L94" s="10">
        <f>'28-09'!$K94+('28-09'!$J94/90)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316</v>
      </c>
      <c r="J95" s="112"/>
      <c r="K95" s="107">
        <v>250</v>
      </c>
      <c r="L95" s="10">
        <f>'28-09'!$K95+('28-09'!$J95/90)</f>
        <v>250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-360</v>
      </c>
      <c r="K96" s="107">
        <v>50</v>
      </c>
      <c r="L96" s="10">
        <f>'28-09'!$K96+('28-09'!$J96/90)</f>
        <v>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60</v>
      </c>
      <c r="L97" s="10">
        <f>'28-09'!$K97+('28-09'!$J97/90)</f>
        <v>60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5</v>
      </c>
      <c r="L98" s="10">
        <f>'28-09'!$K98+('28-09'!$J98/90)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40</v>
      </c>
      <c r="L99" s="10">
        <f>'28-09'!$K99+('28-09'!$J99/90)</f>
        <v>40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-750</v>
      </c>
      <c r="K100" s="107">
        <v>10</v>
      </c>
      <c r="L100" s="10">
        <f>'28-09'!$K100+('28-09'!$J100/90)</f>
        <v>1.6666666666666661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-180</v>
      </c>
      <c r="K101" s="107">
        <v>40</v>
      </c>
      <c r="L101" s="10">
        <f>'28-09'!$K101+('28-09'!$J101/90)</f>
        <v>38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100</v>
      </c>
      <c r="K102" s="107"/>
      <c r="L102" s="10">
        <f>'28-09'!$K102+('28-09'!$J102/90)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2244</v>
      </c>
      <c r="J103" s="112"/>
      <c r="K103" s="107">
        <v>128</v>
      </c>
      <c r="L103" s="10">
        <f>'28-09'!$K103+('28-09'!$J103/90)</f>
        <v>128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18</v>
      </c>
      <c r="L104" s="10">
        <f>'28-09'!$K104+('28-09'!$J104/90)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360</v>
      </c>
      <c r="K105" s="107"/>
      <c r="L105" s="10">
        <f>'28-09'!$K105+('28-09'!$J105/90)</f>
        <v>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316</v>
      </c>
      <c r="J106" s="112">
        <v>-100</v>
      </c>
      <c r="K106" s="107">
        <v>-120</v>
      </c>
      <c r="L106" s="10">
        <f>'28-09'!$K106+('28-09'!$J106/90)</f>
        <v>-121.11111111111111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112"/>
      <c r="K107" s="107">
        <v>-45</v>
      </c>
      <c r="L107" s="10">
        <f>'28-09'!$K107+('28-09'!$J107/90)</f>
        <v>-45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10</v>
      </c>
      <c r="L108" s="10">
        <f>'28-09'!$K108+('28-09'!$J108/90)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147"/>
      <c r="D109" s="148"/>
      <c r="E109" s="149"/>
      <c r="F109" s="9"/>
      <c r="G109" s="9"/>
      <c r="H109" s="7" t="s">
        <v>6</v>
      </c>
      <c r="I109" s="2" t="s">
        <v>56</v>
      </c>
      <c r="J109" s="112">
        <v>-814</v>
      </c>
      <c r="K109" s="107">
        <v>-354</v>
      </c>
      <c r="L109" s="10">
        <f>'28-09'!$K109+('28-09'!$J109/90)</f>
        <v>-363.04444444444442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150"/>
      <c r="D110" s="151"/>
      <c r="E110" s="152"/>
      <c r="F110" s="9"/>
      <c r="G110" s="9"/>
      <c r="H110" s="7" t="s">
        <v>6</v>
      </c>
      <c r="I110" s="147"/>
      <c r="J110" s="148">
        <v>200</v>
      </c>
      <c r="K110" s="149"/>
      <c r="L110" s="10">
        <f>'28-09'!$K110+('28-09'!$J110/90)</f>
        <v>2.2222222222222223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147"/>
      <c r="D111" s="148"/>
      <c r="E111" s="149"/>
      <c r="F111" s="9"/>
      <c r="G111" s="9"/>
      <c r="H111" s="7" t="s">
        <v>6</v>
      </c>
      <c r="I111" s="150" t="s">
        <v>229</v>
      </c>
      <c r="J111" s="151">
        <v>-350</v>
      </c>
      <c r="K111" s="152"/>
      <c r="L111" s="10">
        <f>'28-09'!$K111+('28-09'!$J111/90)</f>
        <v>-3.8888888888888888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150"/>
      <c r="D112" s="151"/>
      <c r="E112" s="152"/>
      <c r="F112" s="9"/>
      <c r="G112" s="9"/>
      <c r="H112" s="7" t="s">
        <v>6</v>
      </c>
      <c r="I112" s="147"/>
      <c r="J112" s="148"/>
      <c r="K112" s="149">
        <v>10</v>
      </c>
      <c r="L112" s="10">
        <f>'28-09'!$K112+('28-09'!$J112/90)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147"/>
      <c r="D113" s="148"/>
      <c r="E113" s="149"/>
      <c r="F113" s="9"/>
      <c r="G113" s="9"/>
      <c r="H113" s="7" t="s">
        <v>40</v>
      </c>
      <c r="I113" s="150" t="s">
        <v>2138</v>
      </c>
      <c r="J113" s="151">
        <v>-720</v>
      </c>
      <c r="K113" s="152">
        <v>-30</v>
      </c>
      <c r="L113" s="10">
        <f>'28-09'!$K113+('28-09'!$J113/90)</f>
        <v>-38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147"/>
      <c r="J114" s="148">
        <v>-180</v>
      </c>
      <c r="K114" s="149">
        <v>20</v>
      </c>
      <c r="L114" s="10">
        <f>'28-09'!$K114+('28-09'!$J114/90)</f>
        <v>18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400</v>
      </c>
      <c r="K115" s="107"/>
      <c r="L115" s="10">
        <f>'28-09'!$K115+('28-09'!$J115/90)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600</v>
      </c>
      <c r="K116" s="107"/>
      <c r="L116" s="10">
        <f>'28-09'!$K116+('28-09'!$J116/90)</f>
        <v>6.666666666666667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350</v>
      </c>
      <c r="K117" s="107"/>
      <c r="L117" s="10">
        <f>'28-09'!$K117+('28-09'!$J117/90)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765</v>
      </c>
      <c r="K118" s="107"/>
      <c r="L118" s="10">
        <f>'28-09'!$K118+('28-09'!$J118/90)</f>
        <v>8.5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-470</v>
      </c>
      <c r="K119" s="107">
        <v>50</v>
      </c>
      <c r="L119" s="10">
        <f>'28-09'!$K119+('28-09'!$J119/90)</f>
        <v>44.777777777777779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50</v>
      </c>
      <c r="K120" s="107"/>
      <c r="L120" s="10">
        <f>'28-09'!$K120+('28-09'!$J120/90)</f>
        <v>0.55555555555555558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300</v>
      </c>
      <c r="K121" s="107"/>
      <c r="L121" s="10">
        <f>'28-09'!$K121+('28-09'!$J121/90)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437</v>
      </c>
      <c r="J122" s="112">
        <v>-300</v>
      </c>
      <c r="K122" s="107"/>
      <c r="L122" s="10">
        <f>'28-09'!$K122+('28-09'!$J122/90)</f>
        <v>-3.3333333333333335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-50</v>
      </c>
      <c r="K123" s="107">
        <v>5</v>
      </c>
      <c r="L123" s="10">
        <f>'28-09'!$K123+('28-09'!$J123/90)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200</v>
      </c>
      <c r="K124" s="107">
        <v>60</v>
      </c>
      <c r="L124" s="10">
        <f>'28-09'!$K124+('28-09'!$J124/90)</f>
        <v>62.222222222222221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70</v>
      </c>
      <c r="L125" s="10">
        <f>'28-09'!$K125+('28-09'!$J125/90)</f>
        <v>70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2757</v>
      </c>
      <c r="J126" s="112"/>
      <c r="K126" s="107">
        <v>-5</v>
      </c>
      <c r="L126" s="10">
        <f>'28-09'!$K126+('28-09'!$J126/90)</f>
        <v>-5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200</v>
      </c>
      <c r="K127" s="107"/>
      <c r="L127" s="10">
        <f>'28-09'!$K127+('28-09'!$J127/90)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320</v>
      </c>
      <c r="K128" s="107"/>
      <c r="L128" s="10">
        <f>'28-09'!$K128+('28-09'!$J128/90)</f>
        <v>3.5555555555555554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311</v>
      </c>
      <c r="J129" s="112"/>
      <c r="K129" s="107">
        <v>-10</v>
      </c>
      <c r="L129" s="10">
        <f>'28-09'!$K129+('28-09'!$J129/90)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112">
        <v>-10000</v>
      </c>
      <c r="K130" s="107">
        <v>-1850</v>
      </c>
      <c r="L130" s="10">
        <f>'28-09'!$K130+('28-09'!$J130/90)</f>
        <v>-1961.1111111111111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15</v>
      </c>
      <c r="K131" s="107"/>
      <c r="L131" s="10">
        <f>'28-09'!$K131+('28-09'!$J131/90)</f>
        <v>0.16666666666666666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112">
        <v>2500</v>
      </c>
      <c r="K132" s="107"/>
      <c r="L132" s="10">
        <f>'28-09'!$K132+('28-09'!$J132/90)</f>
        <v>27.777777777777779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648</v>
      </c>
      <c r="J133" s="112">
        <v>-2500</v>
      </c>
      <c r="K133" s="107"/>
      <c r="L133" s="10">
        <f>'28-09'!$K133+('28-09'!$J133/90)</f>
        <v>-27.777777777777779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/>
      <c r="J134" s="112"/>
      <c r="K134" s="107"/>
      <c r="L134" s="10">
        <f>'28-09'!$K134+('28-09'!$J134/90)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/>
      <c r="J135" s="112"/>
      <c r="K135" s="107"/>
      <c r="L135" s="10">
        <f>'28-09'!$K135+('28-09'!$J135/90)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'28-09'!$K136+('28-09'!$J136/90)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'28-09'!$K137+('28-09'!$J137/90)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'28-09'!$K138+('28-09'!$J138/90)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'28-09'!$K139+('28-09'!$J139/90)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53DEFD16-7230-40A7-97F4-D27DFFE979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F97F1-FE77-45DD-BF65-246E8165E5C5}">
  <sheetPr>
    <pageSetUpPr fitToPage="1"/>
  </sheetPr>
  <dimension ref="A1:Z132"/>
  <sheetViews>
    <sheetView rightToLeft="1" topLeftCell="A120" workbookViewId="0">
      <selection activeCell="J130" sqref="J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-145</v>
      </c>
      <c r="K1" s="116">
        <f t="shared" si="0"/>
        <v>-25</v>
      </c>
      <c r="L1" s="3">
        <f t="shared" si="0"/>
        <v>-26.611111111111111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1846</v>
      </c>
      <c r="J3" s="112">
        <v>100</v>
      </c>
      <c r="K3" s="107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35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112">
        <v>-60</v>
      </c>
      <c r="K5" s="107"/>
      <c r="L5" s="10">
        <f t="shared" si="1"/>
        <v>-0.66666666666666663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450</v>
      </c>
      <c r="K6" s="107"/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2319</v>
      </c>
      <c r="J7" s="112"/>
      <c r="K7" s="107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90</v>
      </c>
      <c r="K8" s="107">
        <v>5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150</v>
      </c>
      <c r="K9" s="107"/>
      <c r="L9" s="10">
        <f t="shared" si="1"/>
        <v>1.6666666666666667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229</v>
      </c>
      <c r="J10" s="112">
        <v>-300</v>
      </c>
      <c r="K10" s="107">
        <v>-35</v>
      </c>
      <c r="L10" s="10">
        <f t="shared" si="1"/>
        <v>-38.333333333333336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-270</v>
      </c>
      <c r="K11" s="107">
        <v>20</v>
      </c>
      <c r="L11" s="10">
        <f t="shared" si="1"/>
        <v>17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95</v>
      </c>
      <c r="K12" s="107">
        <v>-30</v>
      </c>
      <c r="L12" s="10">
        <f t="shared" si="1"/>
        <v>-28.944444444444443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2753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SUM('29-09'!$J$22:$J$132)</f>
        <v>145</v>
      </c>
      <c r="K20" s="116">
        <f>SUM('29-09'!$K$22:$K$132)</f>
        <v>-471</v>
      </c>
      <c r="L20" s="3">
        <f>SUM('29-09'!$L$22:$L$132)</f>
        <v>-469.38888888888891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112</v>
      </c>
      <c r="F22" s="16">
        <f t="shared" ref="F22:F26" si="3">D22*E22</f>
        <v>560</v>
      </c>
      <c r="G22" s="7"/>
      <c r="H22" s="7" t="s">
        <v>6</v>
      </c>
      <c r="I22" s="2"/>
      <c r="J22" s="112">
        <v>160</v>
      </c>
      <c r="K22" s="107"/>
      <c r="L22" s="10">
        <f>'29-09'!$K22+('29-09'!$J22/90)</f>
        <v>1.7777777777777777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75</v>
      </c>
      <c r="S22" s="16">
        <f t="shared" ref="S22:S26" si="5">Q22*R22</f>
        <v>375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79</v>
      </c>
      <c r="F23" s="16">
        <f t="shared" si="3"/>
        <v>790</v>
      </c>
      <c r="G23" s="7"/>
      <c r="H23" s="139" t="s">
        <v>1796</v>
      </c>
      <c r="I23" s="130" t="s">
        <v>64</v>
      </c>
      <c r="J23" s="131"/>
      <c r="K23" s="132">
        <v>100</v>
      </c>
      <c r="L23" s="140">
        <f>'29-09'!$K23+('29-09'!$J23/90)</f>
        <v>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139" t="s">
        <v>6</v>
      </c>
      <c r="I24" s="130"/>
      <c r="J24" s="131"/>
      <c r="K24" s="132">
        <v>5.5</v>
      </c>
      <c r="L24" s="140">
        <f>'29-09'!$K24+('29-09'!$J24/90)</f>
        <v>5.5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/>
      <c r="F25" s="16">
        <f t="shared" si="3"/>
        <v>0</v>
      </c>
      <c r="G25" s="7"/>
      <c r="H25" s="139" t="s">
        <v>40</v>
      </c>
      <c r="I25" s="130" t="s">
        <v>95</v>
      </c>
      <c r="J25" s="131"/>
      <c r="K25" s="132">
        <v>-105.5</v>
      </c>
      <c r="L25" s="140">
        <f>'29-09'!$K25+('29-09'!$J25/90)</f>
        <v>-105.5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112"/>
      <c r="K26" s="107">
        <v>40</v>
      </c>
      <c r="L26" s="10">
        <f>'29-09'!$K26+('29-09'!$J26/90)</f>
        <v>40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6570</v>
      </c>
      <c r="G27" s="7"/>
      <c r="H27" s="7" t="s">
        <v>6</v>
      </c>
      <c r="I27" s="2"/>
      <c r="J27" s="112"/>
      <c r="K27" s="107">
        <v>40</v>
      </c>
      <c r="L27" s="10">
        <f>'29-09'!$K27+('29-09'!$J27/90)</f>
        <v>40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6795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996</v>
      </c>
      <c r="D28" s="1"/>
      <c r="E28" s="1"/>
      <c r="F28" s="1"/>
      <c r="G28" s="1"/>
      <c r="H28" s="139" t="s">
        <v>1796</v>
      </c>
      <c r="I28" s="130"/>
      <c r="J28" s="131"/>
      <c r="K28" s="132">
        <v>587.5</v>
      </c>
      <c r="L28" s="140">
        <f>'29-09'!$K28+('29-09'!$J28/90)</f>
        <v>587.5</v>
      </c>
      <c r="M28" s="3"/>
      <c r="N28" s="12" t="s">
        <v>11</v>
      </c>
      <c r="O28" s="12"/>
      <c r="P28" s="6">
        <f>SUM(P22:P27)</f>
        <v>1902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5160</v>
      </c>
      <c r="G29" s="1"/>
      <c r="H29" s="139" t="s">
        <v>40</v>
      </c>
      <c r="I29" s="130"/>
      <c r="J29" s="131"/>
      <c r="K29" s="132">
        <v>-587.5</v>
      </c>
      <c r="L29" s="140">
        <f>'29-09'!$K29+('29-09'!$J29/90)</f>
        <v>-587.5</v>
      </c>
      <c r="M29" s="3"/>
      <c r="N29" s="1"/>
      <c r="O29" s="1"/>
      <c r="P29" s="18"/>
      <c r="Q29" s="159" t="s">
        <v>21</v>
      </c>
      <c r="R29" s="160"/>
      <c r="S29" s="17">
        <f>SUM('29-09'!$J$22:$J$132)</f>
        <v>145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-435</v>
      </c>
      <c r="D30" s="1"/>
      <c r="E30" s="1"/>
      <c r="F30" s="8"/>
      <c r="G30" s="1"/>
      <c r="H30" s="7" t="s">
        <v>6</v>
      </c>
      <c r="I30" s="2"/>
      <c r="J30" s="112"/>
      <c r="K30" s="107">
        <v>135</v>
      </c>
      <c r="L30" s="10">
        <f>'29-09'!$K30+('29-09'!$J30/90)</f>
        <v>135</v>
      </c>
      <c r="M30" s="3"/>
      <c r="N30" s="159" t="s">
        <v>23</v>
      </c>
      <c r="O30" s="160"/>
      <c r="P30" s="6">
        <f>SUM('29-09'!$K$22:$K$132)</f>
        <v>-471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-300</v>
      </c>
      <c r="K31" s="107">
        <v>10</v>
      </c>
      <c r="L31" s="10">
        <f>'29-09'!$K31+('29-09'!$J31/90)</f>
        <v>6.6666666666666661</v>
      </c>
      <c r="M31" s="3"/>
      <c r="N31" s="1"/>
      <c r="O31" s="1"/>
      <c r="P31" s="18"/>
      <c r="Q31" s="12" t="s">
        <v>25</v>
      </c>
      <c r="R31" s="12"/>
      <c r="S31" s="17">
        <f>S27-S29-F27</f>
        <v>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-400</v>
      </c>
      <c r="K32" s="107">
        <v>20</v>
      </c>
      <c r="L32" s="10">
        <f>'29-09'!$K32+('29-09'!$J32/90)</f>
        <v>15.555555555555555</v>
      </c>
      <c r="M32" s="3"/>
      <c r="N32" s="12" t="s">
        <v>25</v>
      </c>
      <c r="O32" s="12"/>
      <c r="P32" s="6">
        <f>P28-P30-C28</f>
        <v>1377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-130</v>
      </c>
      <c r="K33" s="107">
        <v>5</v>
      </c>
      <c r="L33" s="10">
        <f>'29-09'!$K33+('29-09'!$J33/90)</f>
        <v>3.5555555555555554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</v>
      </c>
      <c r="L34" s="10">
        <f>'29-09'!$K34+('29-09'!$J34/90)</f>
        <v>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40" t="s">
        <v>997</v>
      </c>
      <c r="J35" s="112"/>
      <c r="K35" s="107">
        <v>400</v>
      </c>
      <c r="L35" s="10">
        <f>'29-09'!$K35+('29-09'!$J35/90)</f>
        <v>400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80</v>
      </c>
      <c r="K36" s="107"/>
      <c r="L36" s="10">
        <f>'29-09'!$K36+('29-09'!$J36/90)</f>
        <v>0.88888888888888884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1080</v>
      </c>
      <c r="K37" s="107">
        <v>20</v>
      </c>
      <c r="L37" s="10">
        <f>'29-09'!$K37+('29-09'!$J37/90)</f>
        <v>32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32</v>
      </c>
      <c r="L38" s="10">
        <f>'29-09'!$K38+('29-09'!$J38/90)</f>
        <v>32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-550</v>
      </c>
      <c r="K39" s="107">
        <v>10</v>
      </c>
      <c r="L39" s="10">
        <f>'29-09'!$K39+('29-09'!$J39/90)</f>
        <v>3.8888888888888893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42" t="s">
        <v>1796</v>
      </c>
      <c r="I40" s="133" t="s">
        <v>75</v>
      </c>
      <c r="J40" s="131"/>
      <c r="K40" s="132">
        <v>33</v>
      </c>
      <c r="L40" s="140">
        <f>'29-09'!$K40+('29-09'!$J40/90)</f>
        <v>33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39" t="s">
        <v>40</v>
      </c>
      <c r="I41" s="133" t="s">
        <v>95</v>
      </c>
      <c r="J41" s="131"/>
      <c r="K41" s="132">
        <v>-33</v>
      </c>
      <c r="L41" s="140">
        <f>'29-09'!$K41+('29-09'!$J41/90)</f>
        <v>-33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103</v>
      </c>
      <c r="J42" s="112">
        <v>2750</v>
      </c>
      <c r="K42" s="107"/>
      <c r="L42" s="10">
        <f>'29-09'!$K42+('29-09'!$J42/90)</f>
        <v>30.555555555555557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5</v>
      </c>
      <c r="L43" s="10">
        <f>'29-09'!$K43+('29-09'!$J43/90)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60</v>
      </c>
      <c r="K44" s="107"/>
      <c r="L44" s="10">
        <f>'29-09'!$K44+('29-09'!$J44/90)</f>
        <v>0.66666666666666663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2204</v>
      </c>
      <c r="J45" s="112">
        <v>-320</v>
      </c>
      <c r="K45" s="107"/>
      <c r="L45" s="10">
        <f>'29-09'!$K45+('29-09'!$J45/90)</f>
        <v>-3.5555555555555554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</v>
      </c>
      <c r="J46" s="112">
        <v>200</v>
      </c>
      <c r="K46" s="107">
        <v>20</v>
      </c>
      <c r="L46" s="10">
        <f>'29-09'!$K46+('29-09'!$J46/90)</f>
        <v>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2759</v>
      </c>
      <c r="J47" s="112"/>
      <c r="K47" s="107">
        <v>100</v>
      </c>
      <c r="L47" s="10">
        <f>'29-09'!$K47+('29-09'!$J47/90)</f>
        <v>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150</v>
      </c>
      <c r="K48" s="107"/>
      <c r="L48" s="10">
        <f>'29-09'!$K48+('29-09'!$J48/90)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120</v>
      </c>
      <c r="K49" s="107"/>
      <c r="L49" s="10">
        <f>'29-09'!$K49+('29-09'!$J49/90)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/>
      <c r="J50" s="112">
        <v>100</v>
      </c>
      <c r="K50" s="107"/>
      <c r="L50" s="10">
        <f>'29-09'!$K50+('29-09'!$J50/90)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90</v>
      </c>
      <c r="K51" s="107">
        <v>10</v>
      </c>
      <c r="L51" s="10">
        <f>'29-09'!$K51+('29-09'!$J51/90)</f>
        <v>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-400</v>
      </c>
      <c r="K52" s="107">
        <v>20</v>
      </c>
      <c r="L52" s="10">
        <f>'29-09'!$K52+('29-09'!$J52/90)</f>
        <v>15.555555555555555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-360</v>
      </c>
      <c r="K53" s="107">
        <v>10</v>
      </c>
      <c r="L53" s="10">
        <f>'29-09'!$K53+('29-09'!$J53/90)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40</v>
      </c>
      <c r="L54" s="10">
        <f>'29-09'!$K54+('29-09'!$J54/90)</f>
        <v>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'29-09'!$K55+('29-09'!$J55/90)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-270</v>
      </c>
      <c r="K56" s="107">
        <v>30</v>
      </c>
      <c r="L56" s="10">
        <f>'29-09'!$K56+('29-09'!$J56/90)</f>
        <v>27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-450</v>
      </c>
      <c r="K57" s="107">
        <v>20</v>
      </c>
      <c r="L57" s="10">
        <f>'29-09'!$K57+('29-09'!$J57/90)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500</v>
      </c>
      <c r="K58" s="107"/>
      <c r="L58" s="10">
        <f>'29-09'!$K58+('29-09'!$J58/90)</f>
        <v>5.5555555555555554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-50</v>
      </c>
      <c r="K59" s="107">
        <v>1</v>
      </c>
      <c r="L59" s="10">
        <f>'29-09'!$K59+('29-09'!$J59/90)</f>
        <v>0.44444444444444442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250</v>
      </c>
      <c r="K60" s="107"/>
      <c r="L60" s="10">
        <f>'29-09'!$K60+('29-09'!$J60/90)</f>
        <v>2.7777777777777777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10</v>
      </c>
      <c r="K61" s="107">
        <v>10</v>
      </c>
      <c r="L61" s="10">
        <f>'29-09'!$K61+('29-09'!$J61/90)</f>
        <v>10.111111111111111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6</v>
      </c>
      <c r="L62" s="10">
        <f>'29-09'!$K62+('29-09'!$J62/90)</f>
        <v>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'29-09'!$K63+('29-09'!$J63/90)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-450</v>
      </c>
      <c r="K64" s="107">
        <v>10</v>
      </c>
      <c r="L64" s="10">
        <f>'29-09'!$K64+('29-09'!$J64/90)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4</v>
      </c>
      <c r="L65" s="37">
        <f>'29-09'!$K65+('29-09'!$J65/90)</f>
        <v>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55</v>
      </c>
      <c r="K66" s="109"/>
      <c r="L66" s="37">
        <f>'29-09'!$K66+('29-09'!$J66/90)</f>
        <v>0.61111111111111116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-70</v>
      </c>
      <c r="K67" s="108">
        <v>5</v>
      </c>
      <c r="L67" s="37">
        <f>'29-09'!$K67+('29-09'!$J67/90)</f>
        <v>4.2222222222222223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-100</v>
      </c>
      <c r="K68" s="109">
        <v>5</v>
      </c>
      <c r="L68" s="37">
        <f>'29-09'!$K68+('29-09'!$J68/90)</f>
        <v>3.8888888888888888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8</v>
      </c>
      <c r="L69" s="37">
        <f>'29-09'!$K69+('29-09'!$J69/90)</f>
        <v>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70</v>
      </c>
      <c r="K70" s="108"/>
      <c r="L70" s="37">
        <f>'29-09'!$K70+('29-09'!$J70/90)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70</v>
      </c>
      <c r="K71" s="107"/>
      <c r="L71" s="10">
        <f>'29-09'!$K71+('29-09'!$J71/90)</f>
        <v>0.77777777777777779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2628</v>
      </c>
      <c r="J72" s="112"/>
      <c r="K72" s="107">
        <v>110</v>
      </c>
      <c r="L72" s="10">
        <f>'29-09'!$K72+('29-09'!$J72/90)</f>
        <v>110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-225</v>
      </c>
      <c r="K73" s="107">
        <v>10</v>
      </c>
      <c r="L73" s="10">
        <f>'29-09'!$K73+('29-09'!$J73/90)</f>
        <v>7.5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-225</v>
      </c>
      <c r="K74" s="107">
        <v>10</v>
      </c>
      <c r="L74" s="10">
        <f>'29-09'!$K74+('29-09'!$J74/90)</f>
        <v>7.5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1522</v>
      </c>
      <c r="J75" s="112"/>
      <c r="K75" s="107">
        <v>-1050</v>
      </c>
      <c r="L75" s="10">
        <f>'29-09'!$K75+('29-09'!$J75/90)</f>
        <v>-1050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-360</v>
      </c>
      <c r="K76" s="107">
        <v>40</v>
      </c>
      <c r="L76" s="10">
        <f>'29-09'!$K76+('29-09'!$J76/90)</f>
        <v>36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112">
        <v>-300</v>
      </c>
      <c r="K77" s="107"/>
      <c r="L77" s="10">
        <f>'29-09'!$K77+('29-09'!$J77/90)</f>
        <v>-3.3333333333333335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445</v>
      </c>
      <c r="J78" s="112"/>
      <c r="K78" s="107">
        <v>600</v>
      </c>
      <c r="L78" s="10">
        <f>'29-09'!$K78+('29-09'!$J78/90)</f>
        <v>600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-630</v>
      </c>
      <c r="K79" s="107">
        <v>40</v>
      </c>
      <c r="L79" s="10">
        <f>'29-09'!$K79+('29-09'!$J79/90)</f>
        <v>33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-540</v>
      </c>
      <c r="K80" s="107">
        <v>10</v>
      </c>
      <c r="L80" s="10">
        <f>'29-09'!$K80+('29-09'!$J80/90)</f>
        <v>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50</v>
      </c>
      <c r="L81" s="10">
        <f>'29-09'!$K81+('29-09'!$J81/90)</f>
        <v>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43</v>
      </c>
      <c r="J82" s="112"/>
      <c r="K82" s="107">
        <v>-20</v>
      </c>
      <c r="L82" s="10">
        <f>'29-09'!$K82+('29-09'!$J82/90)</f>
        <v>-20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39" t="s">
        <v>40</v>
      </c>
      <c r="I83" s="133" t="s">
        <v>57</v>
      </c>
      <c r="J83" s="131">
        <v>1800</v>
      </c>
      <c r="K83" s="132"/>
      <c r="L83" s="140">
        <f>'29-09'!$K83+('29-09'!$J83/90)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39" t="s">
        <v>28</v>
      </c>
      <c r="I84" s="133" t="s">
        <v>43</v>
      </c>
      <c r="J84" s="131">
        <v>-1800</v>
      </c>
      <c r="K84" s="132"/>
      <c r="L84" s="140">
        <f>'29-09'!$K84+('29-09'!$J84/90)</f>
        <v>-20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-180</v>
      </c>
      <c r="K85" s="107">
        <v>10</v>
      </c>
      <c r="L85" s="10">
        <f>'29-09'!$K85+('29-09'!$J85/90)</f>
        <v>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-540</v>
      </c>
      <c r="K86" s="107">
        <v>10</v>
      </c>
      <c r="L86" s="10">
        <f>'29-09'!$K86+('29-09'!$J86/90)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-270</v>
      </c>
      <c r="K87" s="107">
        <v>90</v>
      </c>
      <c r="L87" s="10">
        <f>'29-09'!$K87+('29-09'!$J87/90)</f>
        <v>87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'29-09'!$K88+('29-09'!$J88/90)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150</v>
      </c>
      <c r="K89" s="107"/>
      <c r="L89" s="10">
        <f>'29-09'!$K89+('29-09'!$J89/90)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220</v>
      </c>
      <c r="K90" s="107">
        <v>2</v>
      </c>
      <c r="L90" s="10">
        <f>'29-09'!$K90+('29-09'!$J90/90)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56</v>
      </c>
      <c r="J91" s="112">
        <v>1430</v>
      </c>
      <c r="K91" s="107">
        <v>-35</v>
      </c>
      <c r="L91" s="10">
        <f>'29-09'!$K91+('29-09'!$J91/90)</f>
        <v>-19.111111111111111</v>
      </c>
      <c r="M91" s="3"/>
      <c r="N91" s="45" t="s">
        <v>118</v>
      </c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2204</v>
      </c>
      <c r="J92" s="112">
        <v>-45</v>
      </c>
      <c r="K92" s="107">
        <v>-10</v>
      </c>
      <c r="L92" s="10">
        <f>'29-09'!$K92+('29-09'!$J92/90)</f>
        <v>-10.5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180</v>
      </c>
      <c r="K93" s="107"/>
      <c r="L93" s="10">
        <f>'29-09'!$K93+('29-09'!$J93/90)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-315</v>
      </c>
      <c r="K94" s="107">
        <v>10</v>
      </c>
      <c r="L94" s="10">
        <f>'29-09'!$K94+('29-09'!$J94/90)</f>
        <v>6.5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95</v>
      </c>
      <c r="J95" s="112">
        <v>-300</v>
      </c>
      <c r="K95" s="107">
        <v>-40</v>
      </c>
      <c r="L95" s="10">
        <f>'29-09'!$K95+('29-09'!$J95/90)</f>
        <v>-43.333333333333336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10</v>
      </c>
      <c r="L96" s="10">
        <f>'29-09'!$K96+('29-09'!$J96/90)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950</v>
      </c>
      <c r="J97" s="112">
        <v>550</v>
      </c>
      <c r="K97" s="107">
        <v>60</v>
      </c>
      <c r="L97" s="10">
        <f>'29-09'!$K97+('29-09'!$J97/90)</f>
        <v>66.111111111111114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1241</v>
      </c>
      <c r="J98" s="112"/>
      <c r="K98" s="107">
        <v>50</v>
      </c>
      <c r="L98" s="10">
        <f>'29-09'!$K98+('29-09'!$J98/90)</f>
        <v>50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50</v>
      </c>
      <c r="K99" s="107"/>
      <c r="L99" s="10">
        <f>'29-09'!$K99+('29-09'!$J99/90)</f>
        <v>0.55555555555555558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40" t="s">
        <v>292</v>
      </c>
      <c r="J100" s="112"/>
      <c r="K100" s="107">
        <v>200</v>
      </c>
      <c r="L100" s="10">
        <f>'29-09'!$K100+('29-09'!$J100/90)</f>
        <v>200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150</v>
      </c>
      <c r="K101" s="107"/>
      <c r="L101" s="10">
        <f>'29-09'!$K101+('29-09'!$J101/90)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112">
        <v>-500</v>
      </c>
      <c r="K102" s="107">
        <v>10</v>
      </c>
      <c r="L102" s="10">
        <f>'29-09'!$K102+('29-09'!$J102/90)</f>
        <v>4.4444444444444446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2760</v>
      </c>
      <c r="J103" s="112"/>
      <c r="K103" s="107">
        <v>10</v>
      </c>
      <c r="L103" s="10">
        <f>'29-09'!$K103+('29-09'!$J103/90)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</v>
      </c>
      <c r="J104" s="112"/>
      <c r="K104" s="107">
        <v>1</v>
      </c>
      <c r="L104" s="10">
        <f>'29-09'!$K104+('29-09'!$J104/90)</f>
        <v>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</v>
      </c>
      <c r="J105" s="112">
        <v>180</v>
      </c>
      <c r="K105" s="107"/>
      <c r="L105" s="10">
        <f>'29-09'!$K105+('29-09'!$J105/90)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112"/>
      <c r="K106" s="107">
        <v>27</v>
      </c>
      <c r="L106" s="10">
        <f>'29-09'!$K106+('29-09'!$J106/90)</f>
        <v>27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112"/>
      <c r="K107" s="107">
        <v>-27</v>
      </c>
      <c r="L107" s="10">
        <f>'29-09'!$K107+('29-09'!$J107/90)</f>
        <v>-27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50</v>
      </c>
      <c r="K108" s="107">
        <v>5</v>
      </c>
      <c r="L108" s="10">
        <f>'29-09'!$K108+('29-09'!$J108/90)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329</v>
      </c>
      <c r="J109" s="112"/>
      <c r="K109" s="107">
        <v>250</v>
      </c>
      <c r="L109" s="10">
        <f>'29-09'!$K109+('29-09'!$J109/90)</f>
        <v>250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112"/>
      <c r="K110" s="107">
        <v>-250</v>
      </c>
      <c r="L110" s="10">
        <f>'29-09'!$K110+('29-09'!$J110/90)</f>
        <v>-250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95</v>
      </c>
      <c r="J111" s="112"/>
      <c r="K111" s="107">
        <v>50</v>
      </c>
      <c r="L111" s="10">
        <f>'29-09'!$K111+('29-09'!$J111/90)</f>
        <v>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-50</v>
      </c>
      <c r="L112" s="10">
        <f>'29-09'!$K112+('29-09'!$J112/90)</f>
        <v>-50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2761</v>
      </c>
      <c r="J113" s="112">
        <v>150</v>
      </c>
      <c r="K113" s="107">
        <v>5</v>
      </c>
      <c r="L113" s="10">
        <f>'29-09'!$K113+('29-09'!$J113/90)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100</v>
      </c>
      <c r="K114" s="107">
        <v>15</v>
      </c>
      <c r="L114" s="10">
        <f>'29-09'!$K114+('29-09'!$J114/90)</f>
        <v>16.111111111111111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100</v>
      </c>
      <c r="K115" s="107"/>
      <c r="L115" s="10">
        <f>'29-09'!$K115+('29-09'!$J115/90)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-300</v>
      </c>
      <c r="K116" s="107">
        <v>10</v>
      </c>
      <c r="L116" s="10">
        <f>'29-09'!$K116+('29-09'!$J116/90)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157</v>
      </c>
      <c r="L117" s="10">
        <f>'29-09'!$K117+('29-09'!$J117/90)</f>
        <v>157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95</v>
      </c>
      <c r="L118" s="10">
        <f>'29-09'!$K118+('29-09'!$J118/90)</f>
        <v>95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130</v>
      </c>
      <c r="K119" s="107"/>
      <c r="L119" s="10">
        <f>'29-09'!$K119+('29-09'!$J119/90)</f>
        <v>1.4444444444444444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90</v>
      </c>
      <c r="K120" s="107"/>
      <c r="L120" s="10">
        <f>'29-09'!$K120+('29-09'!$J120/90)</f>
        <v>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40" t="s">
        <v>1816</v>
      </c>
      <c r="J121" s="112">
        <v>-100</v>
      </c>
      <c r="K121" s="107"/>
      <c r="L121" s="10">
        <f>'29-09'!$K121+('29-09'!$J121/90)</f>
        <v>-1.1111111111111112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5</v>
      </c>
      <c r="L122" s="10">
        <f>'29-09'!$K122+('29-09'!$J122/90)</f>
        <v>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100</v>
      </c>
      <c r="K123" s="107">
        <v>20</v>
      </c>
      <c r="L123" s="10">
        <f>'29-09'!$K123+('29-09'!$J123/90)</f>
        <v>21.111111111111111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1025</v>
      </c>
      <c r="J124" s="112"/>
      <c r="K124" s="107">
        <v>30</v>
      </c>
      <c r="L124" s="10">
        <f>'29-09'!$K124+('29-09'!$J124/90)</f>
        <v>30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>
        <v>-20</v>
      </c>
      <c r="L125" s="10">
        <f>'29-09'!$K125+('29-09'!$J125/90)</f>
        <v>-18.888888888888889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43" t="s">
        <v>40</v>
      </c>
      <c r="I126" s="40" t="s">
        <v>95</v>
      </c>
      <c r="J126" s="112"/>
      <c r="K126" s="107">
        <v>-2000</v>
      </c>
      <c r="L126" s="10">
        <f>'29-09'!$K126+('29-09'!$J126/90)</f>
        <v>-2000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/>
      <c r="J127" s="112"/>
      <c r="K127" s="107"/>
      <c r="L127" s="10">
        <f>'29-09'!$K127+('29-09'!$J127/90)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'29-09'!$K128+('29-09'!$J128/90)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'29-09'!$K129+('29-09'!$J129/90)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'29-09'!$K130+('29-09'!$J130/90)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'29-09'!$K131+('29-09'!$J131/90)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'29-09'!$K132+('29-09'!$J132/90)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809057AB-C6D7-422F-9F07-4E404585BED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E698B-5964-4D22-83F8-8A747A8CAEE7}">
  <sheetPr>
    <pageSetUpPr fitToPage="1"/>
  </sheetPr>
  <dimension ref="A1:Z146"/>
  <sheetViews>
    <sheetView rightToLeft="1" topLeftCell="A131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70</v>
      </c>
      <c r="K1" s="116">
        <f t="shared" si="0"/>
        <v>522</v>
      </c>
      <c r="L1" s="3">
        <f t="shared" si="0"/>
        <v>522.77777777777783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1533</v>
      </c>
      <c r="J3" s="112"/>
      <c r="K3" s="107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112">
        <v>-200</v>
      </c>
      <c r="K4" s="107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103</v>
      </c>
      <c r="J5" s="112"/>
      <c r="K5" s="107">
        <v>38</v>
      </c>
      <c r="L5" s="10">
        <f t="shared" si="1"/>
        <v>38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2763</v>
      </c>
      <c r="J6" s="112"/>
      <c r="K6" s="107">
        <v>70</v>
      </c>
      <c r="L6" s="10">
        <f t="shared" si="1"/>
        <v>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740</v>
      </c>
      <c r="K7" s="107"/>
      <c r="L7" s="10">
        <f t="shared" si="1"/>
        <v>8.2222222222222214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-240</v>
      </c>
      <c r="K8" s="107">
        <v>10</v>
      </c>
      <c r="L8" s="10">
        <f t="shared" si="1"/>
        <v>7.3333333333333339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200</v>
      </c>
      <c r="K9" s="107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40</v>
      </c>
      <c r="K10" s="107"/>
      <c r="L10" s="10">
        <f t="shared" si="1"/>
        <v>0.44444444444444442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2092</v>
      </c>
      <c r="J11" s="112"/>
      <c r="K11" s="107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40</v>
      </c>
      <c r="K12" s="107"/>
      <c r="L12" s="10">
        <f t="shared" si="1"/>
        <v>0.44444444444444442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232</v>
      </c>
      <c r="J13" s="112">
        <v>70</v>
      </c>
      <c r="K13" s="107"/>
      <c r="L13" s="10">
        <f t="shared" si="1"/>
        <v>0.77777777777777779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112">
        <v>-580</v>
      </c>
      <c r="K14" s="107">
        <v>85</v>
      </c>
      <c r="L14" s="10">
        <f t="shared" si="1"/>
        <v>78.555555555555557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2758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SUM('30-09'!$J$22:$J$146)</f>
        <v>-610</v>
      </c>
      <c r="K20" s="116">
        <f>SUM('30-09'!$K$22:$K$146)</f>
        <v>2473</v>
      </c>
      <c r="L20" s="3">
        <f>SUM('30-09'!$L$22:$L$146)</f>
        <v>2466.2222222222217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65</v>
      </c>
      <c r="F22" s="16">
        <f t="shared" ref="F22:F26" si="3">D22*E22</f>
        <v>325</v>
      </c>
      <c r="G22" s="7"/>
      <c r="H22" s="7" t="s">
        <v>6</v>
      </c>
      <c r="I22" s="40" t="s">
        <v>341</v>
      </c>
      <c r="J22" s="112"/>
      <c r="K22" s="107">
        <v>40</v>
      </c>
      <c r="L22" s="10">
        <f>'30-09'!$K22+('30-09'!$J22/90)</f>
        <v>40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16</v>
      </c>
      <c r="F23" s="16">
        <f t="shared" si="3"/>
        <v>160</v>
      </c>
      <c r="G23" s="7"/>
      <c r="H23" s="142" t="s">
        <v>6</v>
      </c>
      <c r="I23" s="133" t="s">
        <v>95</v>
      </c>
      <c r="J23" s="131"/>
      <c r="K23" s="132">
        <v>12</v>
      </c>
      <c r="L23" s="153">
        <f>'30-09'!$K23+('30-09'!$J23/90)</f>
        <v>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5</v>
      </c>
      <c r="F24" s="16">
        <f t="shared" si="3"/>
        <v>100</v>
      </c>
      <c r="G24" s="7"/>
      <c r="H24" s="142" t="s">
        <v>40</v>
      </c>
      <c r="I24" s="133" t="s">
        <v>95</v>
      </c>
      <c r="J24" s="131"/>
      <c r="K24" s="132">
        <v>-12</v>
      </c>
      <c r="L24" s="153">
        <f>'30-09'!$K24+('30-09'!$J24/90)</f>
        <v>-12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18</v>
      </c>
      <c r="S24" s="16">
        <f t="shared" si="5"/>
        <v>360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/>
      <c r="F25" s="16">
        <f t="shared" si="3"/>
        <v>0</v>
      </c>
      <c r="G25" s="7"/>
      <c r="H25" s="142" t="s">
        <v>6</v>
      </c>
      <c r="I25" s="133" t="s">
        <v>95</v>
      </c>
      <c r="J25" s="131"/>
      <c r="K25" s="132">
        <v>6</v>
      </c>
      <c r="L25" s="153">
        <f>'30-09'!$K25+('30-09'!$J25/90)</f>
        <v>6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142" t="s">
        <v>40</v>
      </c>
      <c r="I26" s="133" t="s">
        <v>95</v>
      </c>
      <c r="J26" s="131"/>
      <c r="K26" s="132">
        <v>-6</v>
      </c>
      <c r="L26" s="153">
        <f>'30-09'!$K26+('30-09'!$J26/90)</f>
        <v>-6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53</v>
      </c>
      <c r="S26" s="16">
        <f t="shared" si="5"/>
        <v>5300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6785</v>
      </c>
      <c r="G27" s="7"/>
      <c r="H27" s="7" t="s">
        <v>6</v>
      </c>
      <c r="I27" s="2"/>
      <c r="J27" s="112"/>
      <c r="K27" s="107">
        <v>8</v>
      </c>
      <c r="L27" s="10">
        <f>'30-09'!$K27+('30-09'!$J27/90)</f>
        <v>8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6305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1047</v>
      </c>
      <c r="D28" s="1"/>
      <c r="E28" s="1"/>
      <c r="F28" s="1"/>
      <c r="G28" s="1"/>
      <c r="H28" s="7" t="s">
        <v>1796</v>
      </c>
      <c r="I28" s="40" t="s">
        <v>64</v>
      </c>
      <c r="J28" s="112"/>
      <c r="K28" s="107">
        <v>200</v>
      </c>
      <c r="L28" s="10">
        <f>'30-09'!$K28+('30-09'!$J28/90)</f>
        <v>200</v>
      </c>
      <c r="M28" s="3"/>
      <c r="N28" s="12" t="s">
        <v>11</v>
      </c>
      <c r="O28" s="12"/>
      <c r="P28" s="6">
        <f>SUM(P22:P27)</f>
        <v>2806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215</v>
      </c>
      <c r="G29" s="1"/>
      <c r="H29" s="7" t="s">
        <v>6</v>
      </c>
      <c r="I29" s="40" t="s">
        <v>229</v>
      </c>
      <c r="J29" s="112">
        <v>-50</v>
      </c>
      <c r="K29" s="107"/>
      <c r="L29" s="10">
        <f>'30-09'!$K29+('30-09'!$J29/90)</f>
        <v>-0.55555555555555558</v>
      </c>
      <c r="M29" s="3"/>
      <c r="N29" s="1"/>
      <c r="O29" s="1"/>
      <c r="P29" s="18"/>
      <c r="Q29" s="159" t="s">
        <v>21</v>
      </c>
      <c r="R29" s="160"/>
      <c r="S29" s="17">
        <f>SUM('30-09'!$J$22:$J$146)</f>
        <v>-610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51</v>
      </c>
      <c r="D30" s="1"/>
      <c r="E30" s="1"/>
      <c r="F30" s="8"/>
      <c r="G30" s="1"/>
      <c r="H30" s="7" t="s">
        <v>6</v>
      </c>
      <c r="I30" s="2"/>
      <c r="J30" s="112">
        <v>-225</v>
      </c>
      <c r="K30" s="107">
        <v>10</v>
      </c>
      <c r="L30" s="10">
        <f>'30-09'!$K30+('30-09'!$J30/90)</f>
        <v>7.5</v>
      </c>
      <c r="M30" s="3"/>
      <c r="N30" s="159" t="s">
        <v>23</v>
      </c>
      <c r="O30" s="160"/>
      <c r="P30" s="6">
        <f>SUM('30-09'!$K$22:$K$146)</f>
        <v>2473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139" t="s">
        <v>1796</v>
      </c>
      <c r="I31" s="133" t="s">
        <v>2764</v>
      </c>
      <c r="J31" s="131"/>
      <c r="K31" s="132">
        <v>78</v>
      </c>
      <c r="L31" s="140">
        <f>'30-09'!$K31+('30-09'!$J31/90)</f>
        <v>78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142" t="s">
        <v>40</v>
      </c>
      <c r="I32" s="133" t="s">
        <v>95</v>
      </c>
      <c r="J32" s="131"/>
      <c r="K32" s="132">
        <v>-78</v>
      </c>
      <c r="L32" s="140">
        <f>'30-09'!$K32+('30-09'!$J32/90)</f>
        <v>-78</v>
      </c>
      <c r="M32" s="3"/>
      <c r="N32" s="12" t="s">
        <v>25</v>
      </c>
      <c r="O32" s="12"/>
      <c r="P32" s="6">
        <f>P28-P30-C28</f>
        <v>-714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-200</v>
      </c>
      <c r="K33" s="107">
        <v>30</v>
      </c>
      <c r="L33" s="10">
        <f>'30-09'!$K33+('30-09'!$J33/90)</f>
        <v>27.777777777777779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180</v>
      </c>
      <c r="K34" s="107"/>
      <c r="L34" s="10">
        <f>'30-09'!$K34+('30-09'!$J34/90)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20</v>
      </c>
      <c r="L35" s="10">
        <f>'30-09'!$K35+('30-09'!$J35/90)</f>
        <v>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39" t="s">
        <v>6</v>
      </c>
      <c r="I36" s="133" t="s">
        <v>2765</v>
      </c>
      <c r="J36" s="131"/>
      <c r="K36" s="132">
        <v>280</v>
      </c>
      <c r="L36" s="140">
        <f>'30-09'!$K36+('30-09'!$J36/90)</f>
        <v>280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39" t="s">
        <v>40</v>
      </c>
      <c r="I37" s="133" t="s">
        <v>95</v>
      </c>
      <c r="J37" s="131"/>
      <c r="K37" s="132">
        <v>-280</v>
      </c>
      <c r="L37" s="140">
        <f>'30-09'!$K37+('30-09'!$J37/90)</f>
        <v>-280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400</v>
      </c>
      <c r="K38" s="107"/>
      <c r="L38" s="10">
        <f>'30-09'!$K38+('30-09'!$J38/90)</f>
        <v>4.4444444444444446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112"/>
      <c r="K39" s="107">
        <v>60</v>
      </c>
      <c r="L39" s="10">
        <f>'30-09'!$K39+('30-09'!$J39/90)</f>
        <v>60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-100</v>
      </c>
      <c r="K40" s="107">
        <v>5</v>
      </c>
      <c r="L40" s="10">
        <f>'30-09'!$K40+('30-09'!$J40/90)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480</v>
      </c>
      <c r="K41" s="107"/>
      <c r="L41" s="10">
        <f>'30-09'!$K41+('30-09'!$J41/90)</f>
        <v>5.333333333333333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2742</v>
      </c>
      <c r="J42" s="112"/>
      <c r="K42" s="107">
        <v>190</v>
      </c>
      <c r="L42" s="10">
        <f>'30-09'!$K42+('30-09'!$J42/90)</f>
        <v>190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360</v>
      </c>
      <c r="K43" s="107">
        <v>20</v>
      </c>
      <c r="L43" s="10">
        <f>'30-09'!$K43+('30-09'!$J43/90)</f>
        <v>24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112">
        <v>400</v>
      </c>
      <c r="K44" s="107"/>
      <c r="L44" s="10">
        <f>'30-09'!$K44+('30-09'!$J44/90)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112">
        <v>-400</v>
      </c>
      <c r="K45" s="107"/>
      <c r="L45" s="10">
        <f>'30-09'!$K45+('30-09'!$J45/90)</f>
        <v>-4.4444444444444446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100</v>
      </c>
      <c r="K46" s="107"/>
      <c r="L46" s="10">
        <f>'30-09'!$K46+('30-09'!$J46/90)</f>
        <v>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450</v>
      </c>
      <c r="K47" s="107"/>
      <c r="L47" s="10">
        <f>'30-09'!$K47+('30-09'!$J47/90)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250</v>
      </c>
      <c r="K48" s="107"/>
      <c r="L48" s="10">
        <f>'30-09'!$K48+('30-09'!$J48/90)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600</v>
      </c>
      <c r="K49" s="107"/>
      <c r="L49" s="10">
        <f>'30-09'!$K49+('30-09'!$J49/90)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1030</v>
      </c>
      <c r="L50" s="10">
        <f>'30-09'!$K50+('30-09'!$J50/90)</f>
        <v>1030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39" t="s">
        <v>6</v>
      </c>
      <c r="I51" s="133" t="s">
        <v>95</v>
      </c>
      <c r="J51" s="131"/>
      <c r="K51" s="132">
        <v>12</v>
      </c>
      <c r="L51" s="140">
        <f>'30-09'!$K51+('30-09'!$J51/90)</f>
        <v>12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39" t="s">
        <v>40</v>
      </c>
      <c r="I52" s="133" t="s">
        <v>95</v>
      </c>
      <c r="J52" s="131"/>
      <c r="K52" s="132">
        <v>-12</v>
      </c>
      <c r="L52" s="140">
        <f>'30-09'!$K52+('30-09'!$J52/90)</f>
        <v>-12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39" t="s">
        <v>1796</v>
      </c>
      <c r="I53" s="133" t="s">
        <v>95</v>
      </c>
      <c r="J53" s="131"/>
      <c r="K53" s="132">
        <v>150</v>
      </c>
      <c r="L53" s="140">
        <f>'30-09'!$K53+('30-09'!$J53/90)</f>
        <v>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39" t="s">
        <v>40</v>
      </c>
      <c r="I54" s="133" t="s">
        <v>95</v>
      </c>
      <c r="J54" s="131"/>
      <c r="K54" s="132">
        <v>-150</v>
      </c>
      <c r="L54" s="140">
        <f>'30-09'!$K54+('30-09'!$J54/90)</f>
        <v>-150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350</v>
      </c>
      <c r="K55" s="107"/>
      <c r="L55" s="10">
        <f>'30-09'!$K55+('30-09'!$J55/90)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180</v>
      </c>
      <c r="K56" s="107"/>
      <c r="L56" s="10">
        <f>'30-09'!$K56+('30-09'!$J56/90)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2766</v>
      </c>
      <c r="J57" s="112"/>
      <c r="K57" s="107">
        <v>35</v>
      </c>
      <c r="L57" s="10">
        <f>'30-09'!$K57+('30-09'!$J57/90)</f>
        <v>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/>
      <c r="K58" s="107">
        <v>4</v>
      </c>
      <c r="L58" s="10">
        <f>'30-09'!$K58+('30-09'!$J58/90)</f>
        <v>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2659</v>
      </c>
      <c r="J59" s="112">
        <v>-900</v>
      </c>
      <c r="K59" s="107"/>
      <c r="L59" s="10">
        <f>'30-09'!$K59+('30-09'!$J59/90)</f>
        <v>-10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-500</v>
      </c>
      <c r="K60" s="107">
        <v>20</v>
      </c>
      <c r="L60" s="10">
        <f>'30-09'!$K60+('30-09'!$J60/90)</f>
        <v>14.444444444444445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1763</v>
      </c>
      <c r="J61" s="112"/>
      <c r="K61" s="107">
        <v>-200</v>
      </c>
      <c r="L61" s="10">
        <f>'30-09'!$K61+('30-09'!$J61/90)</f>
        <v>-200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605</v>
      </c>
      <c r="J62" s="112">
        <v>-900</v>
      </c>
      <c r="K62" s="107"/>
      <c r="L62" s="10">
        <f>'30-09'!$K62+('30-09'!$J62/90)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-315</v>
      </c>
      <c r="K63" s="107">
        <v>50</v>
      </c>
      <c r="L63" s="10">
        <f>'30-09'!$K63+('30-09'!$J63/90)</f>
        <v>46.5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-45</v>
      </c>
      <c r="K64" s="107">
        <v>13</v>
      </c>
      <c r="L64" s="10">
        <f>'30-09'!$K64+('30-09'!$J64/90)</f>
        <v>12.5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95</v>
      </c>
      <c r="K65" s="108">
        <v>-1</v>
      </c>
      <c r="L65" s="37">
        <f>'30-09'!$K65+('30-09'!$J65/90)</f>
        <v>5.555555555555558E-2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/>
      <c r="L66" s="37">
        <f>'30-09'!$K66+('30-09'!$J66/90)</f>
        <v>-1.1111111111111112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17</v>
      </c>
      <c r="L67" s="37">
        <f>'30-09'!$K67+('30-09'!$J67/90)</f>
        <v>17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430</v>
      </c>
      <c r="K68" s="109"/>
      <c r="L68" s="37">
        <f>'30-09'!$K68+('30-09'!$J68/90)</f>
        <v>4.7777777777777777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100</v>
      </c>
      <c r="K69" s="108"/>
      <c r="L69" s="37">
        <f>'30-09'!$K69+('30-09'!$J69/90)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-700</v>
      </c>
      <c r="K70" s="108">
        <v>10</v>
      </c>
      <c r="L70" s="37">
        <f>'30-09'!$K70+('30-09'!$J70/90)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39" t="s">
        <v>6</v>
      </c>
      <c r="I71" s="133" t="s">
        <v>95</v>
      </c>
      <c r="J71" s="131"/>
      <c r="K71" s="132">
        <v>28</v>
      </c>
      <c r="L71" s="140">
        <f>'30-09'!$K71+('30-09'!$J71/90)</f>
        <v>28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39" t="s">
        <v>40</v>
      </c>
      <c r="I72" s="133" t="s">
        <v>95</v>
      </c>
      <c r="J72" s="131"/>
      <c r="K72" s="132">
        <v>-28</v>
      </c>
      <c r="L72" s="140">
        <f>'30-09'!$K72+('30-09'!$J72/90)</f>
        <v>-28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180</v>
      </c>
      <c r="K73" s="107"/>
      <c r="L73" s="10">
        <f>'30-09'!$K73+('30-09'!$J73/90)</f>
        <v>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-450</v>
      </c>
      <c r="K74" s="107">
        <v>20</v>
      </c>
      <c r="L74" s="10">
        <f>'30-09'!$K74+('30-09'!$J74/90)</f>
        <v>15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80</v>
      </c>
      <c r="K75" s="107"/>
      <c r="L75" s="10">
        <f>'30-09'!$K75+('30-09'!$J75/90)</f>
        <v>0.88888888888888884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-400</v>
      </c>
      <c r="K76" s="107">
        <v>20</v>
      </c>
      <c r="L76" s="10">
        <f>'30-09'!$K76+('30-09'!$J76/90)</f>
        <v>15.555555555555555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-450</v>
      </c>
      <c r="K77" s="107">
        <v>90</v>
      </c>
      <c r="L77" s="10">
        <f>'30-09'!$K77+('30-09'!$J77/90)</f>
        <v>85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250</v>
      </c>
      <c r="K78" s="107"/>
      <c r="L78" s="10">
        <f>'30-09'!$K78+('30-09'!$J78/90)</f>
        <v>2.7777777777777777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43" t="s">
        <v>40</v>
      </c>
      <c r="I79" s="40" t="s">
        <v>2767</v>
      </c>
      <c r="J79" s="112">
        <v>160</v>
      </c>
      <c r="K79" s="107">
        <v>55</v>
      </c>
      <c r="L79" s="10">
        <f>'30-09'!$K79+('30-09'!$J79/90)</f>
        <v>56.777777777777779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-600</v>
      </c>
      <c r="K80" s="107">
        <v>10</v>
      </c>
      <c r="L80" s="10">
        <f>'30-09'!$K80+('30-09'!$J80/90)</f>
        <v>3.333333333333333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10</v>
      </c>
      <c r="L81" s="10">
        <f>'30-09'!$K81+('30-09'!$J81/90)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220</v>
      </c>
      <c r="K82" s="107"/>
      <c r="L82" s="10">
        <f>'30-09'!$K82+('30-09'!$J82/90)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5</v>
      </c>
      <c r="L83" s="10">
        <f>'30-09'!$K83+('30-09'!$J83/90)</f>
        <v>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17</v>
      </c>
      <c r="L84" s="10">
        <f>'30-09'!$K84+('30-09'!$J84/90)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2768</v>
      </c>
      <c r="J85" s="112">
        <v>-100</v>
      </c>
      <c r="K85" s="107"/>
      <c r="L85" s="10">
        <f>'30-09'!$K85+('30-09'!$J85/90)</f>
        <v>-1.1111111111111112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5</v>
      </c>
      <c r="L86" s="10">
        <f>'30-09'!$K86+('30-09'!$J86/90)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450</v>
      </c>
      <c r="K87" s="107">
        <v>110</v>
      </c>
      <c r="L87" s="10">
        <f>'30-09'!$K87+('30-09'!$J87/90)</f>
        <v>115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80</v>
      </c>
      <c r="K88" s="107"/>
      <c r="L88" s="10">
        <f>'30-09'!$K88+('30-09'!$J88/90)</f>
        <v>0.88888888888888884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9</v>
      </c>
      <c r="L89" s="10">
        <f>'30-09'!$K89+('30-09'!$J89/90)</f>
        <v>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17</v>
      </c>
      <c r="L90" s="10">
        <f>'30-09'!$K90+('30-09'!$J90/90)</f>
        <v>17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200</v>
      </c>
      <c r="K91" s="107"/>
      <c r="L91" s="10">
        <f>'30-09'!$K91+('30-09'!$J91/90)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112">
        <v>-40</v>
      </c>
      <c r="K92" s="107">
        <v>-170</v>
      </c>
      <c r="L92" s="10">
        <f>'30-09'!$K92+('30-09'!$J92/90)</f>
        <v>-170.44444444444446</v>
      </c>
      <c r="M92" s="3"/>
      <c r="N92" s="45" t="s">
        <v>118</v>
      </c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487</v>
      </c>
      <c r="J93" s="112">
        <v>200</v>
      </c>
      <c r="K93" s="107">
        <v>20</v>
      </c>
      <c r="L93" s="10">
        <f>'30-09'!$K93+('30-09'!$J93/90)</f>
        <v>22.222222222222221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5</v>
      </c>
      <c r="L94" s="10">
        <f>'30-09'!$K94+('30-09'!$J94/90)</f>
        <v>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10</v>
      </c>
      <c r="L95" s="10">
        <f>'30-09'!$K95+('30-09'!$J95/90)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-750</v>
      </c>
      <c r="K96" s="107">
        <v>10</v>
      </c>
      <c r="L96" s="10">
        <f>'30-09'!$K96+('30-09'!$J96/90)</f>
        <v>1.6666666666666661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-360</v>
      </c>
      <c r="K97" s="107">
        <v>20</v>
      </c>
      <c r="L97" s="10">
        <f>'30-09'!$K97+('30-09'!$J97/90)</f>
        <v>16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300</v>
      </c>
      <c r="K98" s="107"/>
      <c r="L98" s="10">
        <f>'30-09'!$K98+('30-09'!$J98/90)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-450</v>
      </c>
      <c r="K99" s="107">
        <v>60</v>
      </c>
      <c r="L99" s="10">
        <f>'30-09'!$K99+('30-09'!$J99/90)</f>
        <v>55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-530</v>
      </c>
      <c r="K100" s="107">
        <v>20</v>
      </c>
      <c r="L100" s="10">
        <f>'30-09'!$K100+('30-09'!$J100/90)</f>
        <v>14.111111111111111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-710</v>
      </c>
      <c r="K101" s="107">
        <v>20</v>
      </c>
      <c r="L101" s="10">
        <f>'30-09'!$K101+('30-09'!$J101/90)</f>
        <v>12.111111111111111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-360</v>
      </c>
      <c r="K102" s="107">
        <v>40</v>
      </c>
      <c r="L102" s="10">
        <f>'30-09'!$K102+('30-09'!$J102/90)</f>
        <v>36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50</v>
      </c>
      <c r="J103" s="112">
        <v>100</v>
      </c>
      <c r="K103" s="107">
        <v>10</v>
      </c>
      <c r="L103" s="10">
        <f>'30-09'!$K103+('30-09'!$J103/90)</f>
        <v>11.111111111111111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-450</v>
      </c>
      <c r="K104" s="107">
        <v>10</v>
      </c>
      <c r="L104" s="10">
        <f>'30-09'!$K104+('30-09'!$J104/90)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-400</v>
      </c>
      <c r="K105" s="107"/>
      <c r="L105" s="10">
        <f>'30-09'!$K105+('30-09'!$J105/90)</f>
        <v>-4.4444444444444446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-540</v>
      </c>
      <c r="K106" s="107">
        <v>20</v>
      </c>
      <c r="L106" s="10">
        <f>'30-09'!$K106+('30-09'!$J106/90)</f>
        <v>14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-360</v>
      </c>
      <c r="K107" s="107">
        <v>10</v>
      </c>
      <c r="L107" s="10">
        <f>'30-09'!$K107+('30-09'!$J107/90)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-50</v>
      </c>
      <c r="K108" s="107">
        <v>78</v>
      </c>
      <c r="L108" s="10">
        <f>'30-09'!$K108+('30-09'!$J108/90)</f>
        <v>77.444444444444443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-200</v>
      </c>
      <c r="K109" s="107">
        <v>10</v>
      </c>
      <c r="L109" s="10">
        <f>'30-09'!$K109+('30-09'!$J109/90)</f>
        <v>7.7777777777777777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100</v>
      </c>
      <c r="K110" s="107">
        <v>10</v>
      </c>
      <c r="L110" s="10">
        <f>'30-09'!$K110+('30-09'!$J110/90)</f>
        <v>11.111111111111111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400</v>
      </c>
      <c r="K111" s="107"/>
      <c r="L111" s="10">
        <f>'30-09'!$K111+('30-09'!$J111/90)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5</v>
      </c>
      <c r="L112" s="10">
        <f>'30-09'!$K112+('30-09'!$J112/90)</f>
        <v>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1241</v>
      </c>
      <c r="J113" s="112">
        <v>125</v>
      </c>
      <c r="K113" s="107">
        <v>20</v>
      </c>
      <c r="L113" s="10">
        <f>'30-09'!$K113+('30-09'!$J113/90)</f>
        <v>21.388888888888889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917</v>
      </c>
      <c r="J114" s="112">
        <v>300</v>
      </c>
      <c r="K114" s="107"/>
      <c r="L114" s="10">
        <f>'30-09'!$K114+('30-09'!$J114/90)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1255</v>
      </c>
      <c r="K115" s="107"/>
      <c r="L115" s="10">
        <f>'30-09'!$K115+('30-09'!$J115/90)</f>
        <v>13.944444444444445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/>
      <c r="J116" s="112"/>
      <c r="K116" s="107">
        <v>35</v>
      </c>
      <c r="L116" s="10">
        <f>'30-09'!$K116+('30-09'!$J116/90)</f>
        <v>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61</v>
      </c>
      <c r="J117" s="112"/>
      <c r="K117" s="107">
        <v>50</v>
      </c>
      <c r="L117" s="10">
        <f>'30-09'!$K117+('30-09'!$J117/90)</f>
        <v>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40</v>
      </c>
      <c r="I118" s="40" t="s">
        <v>95</v>
      </c>
      <c r="J118" s="112"/>
      <c r="K118" s="107">
        <v>-50</v>
      </c>
      <c r="L118" s="10">
        <f>'30-09'!$K118+('30-09'!$J118/90)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360</v>
      </c>
      <c r="K119" s="107"/>
      <c r="L119" s="10">
        <f>'30-09'!$K119+('30-09'!$J119/90)</f>
        <v>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1025</v>
      </c>
      <c r="J120" s="112">
        <v>1600</v>
      </c>
      <c r="K120" s="107">
        <v>20</v>
      </c>
      <c r="L120" s="10">
        <f>'30-09'!$K120+('30-09'!$J120/90)</f>
        <v>37.777777777777779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-100</v>
      </c>
      <c r="K121" s="107"/>
      <c r="L121" s="10">
        <f>'30-09'!$K121+('30-09'!$J121/90)</f>
        <v>-1.1111111111111112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50</v>
      </c>
      <c r="K122" s="107">
        <v>30</v>
      </c>
      <c r="L122" s="10">
        <f>'30-09'!$K122+('30-09'!$J122/90)</f>
        <v>30.555555555555557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120</v>
      </c>
      <c r="K123" s="107"/>
      <c r="L123" s="10">
        <f>'30-09'!$K123+('30-09'!$J123/90)</f>
        <v>1.3333333333333333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437</v>
      </c>
      <c r="J124" s="112">
        <v>-300</v>
      </c>
      <c r="K124" s="107"/>
      <c r="L124" s="10">
        <f>'30-09'!$K124+('30-09'!$J124/90)</f>
        <v>-3.3333333333333335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180</v>
      </c>
      <c r="K125" s="107">
        <v>60</v>
      </c>
      <c r="L125" s="10">
        <f>'30-09'!$K125+('30-09'!$J125/90)</f>
        <v>62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-500</v>
      </c>
      <c r="K126" s="107">
        <v>10</v>
      </c>
      <c r="L126" s="10">
        <f>'30-09'!$K126+('30-09'!$J126/90)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80</v>
      </c>
      <c r="K127" s="107"/>
      <c r="L127" s="10">
        <f>'30-09'!$K127+('30-09'!$J127/90)</f>
        <v>0.88888888888888884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30</v>
      </c>
      <c r="K128" s="107">
        <v>1</v>
      </c>
      <c r="L128" s="10">
        <f>'30-09'!$K128+('30-09'!$J128/90)</f>
        <v>1.3333333333333333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>
        <v>70</v>
      </c>
      <c r="L129" s="10">
        <f>'30-09'!$K129+('30-09'!$J129/90)</f>
        <v>70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470</v>
      </c>
      <c r="K130" s="107"/>
      <c r="L130" s="10">
        <f>'30-09'!$K130+('30-09'!$J130/90)</f>
        <v>5.2222222222222223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-580</v>
      </c>
      <c r="K131" s="107">
        <v>20</v>
      </c>
      <c r="L131" s="10">
        <f>'30-09'!$K131+('30-09'!$J131/90)</f>
        <v>13.555555555555555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600</v>
      </c>
      <c r="K132" s="107"/>
      <c r="L132" s="10">
        <f>'30-09'!$K132+('30-09'!$J132/90)</f>
        <v>6.666666666666667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100</v>
      </c>
      <c r="K133" s="107"/>
      <c r="L133" s="10">
        <f>'30-09'!$K133+('30-09'!$J133/90)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200</v>
      </c>
      <c r="K134" s="107"/>
      <c r="L134" s="10">
        <f>'30-09'!$K134+('30-09'!$J134/90)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200</v>
      </c>
      <c r="K135" s="107"/>
      <c r="L135" s="10">
        <f>'30-09'!$K135+('30-09'!$J135/90)</f>
        <v>2.2222222222222223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112">
        <v>3000</v>
      </c>
      <c r="K136" s="107"/>
      <c r="L136" s="10">
        <f>'30-09'!$K136+('30-09'!$J136/90)</f>
        <v>33.333333333333336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43</v>
      </c>
      <c r="J137" s="112">
        <v>-3000</v>
      </c>
      <c r="K137" s="107"/>
      <c r="L137" s="10">
        <f>'30-09'!$K137+('30-09'!$J137/90)</f>
        <v>-33.333333333333336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540</v>
      </c>
      <c r="K138" s="107"/>
      <c r="L138" s="10">
        <f>'30-09'!$K138+('30-09'!$J138/90)</f>
        <v>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-800</v>
      </c>
      <c r="K139" s="107">
        <v>10</v>
      </c>
      <c r="L139" s="10">
        <f>'30-09'!$K139+('30-09'!$J139/90)</f>
        <v>1.1111111111111107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</v>
      </c>
      <c r="J140" s="112"/>
      <c r="K140" s="107">
        <v>100</v>
      </c>
      <c r="L140" s="10">
        <f>'30-09'!$K140+('30-09'!$J140/90)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399</v>
      </c>
      <c r="J141" s="112"/>
      <c r="K141" s="107">
        <v>-20</v>
      </c>
      <c r="L141" s="10">
        <f>'30-09'!$K141+('30-09'!$J141/90)</f>
        <v>-20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'30-09'!$K142+('30-09'!$J142/90)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'30-09'!$K143+('30-09'!$J143/90)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'30-09'!$K144+('30-09'!$J144/90)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'30-09'!$K145+('30-09'!$J145/90)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'30-09'!$K146+('30-09'!$J146/90)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6" xr:uid="{1FEDDA03-4ED9-409E-A0D8-CD6ECF5B53A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D2B23-9F97-4384-AFC6-70191672521C}">
  <sheetPr>
    <pageSetUpPr fitToPage="1"/>
  </sheetPr>
  <dimension ref="A1:Z143"/>
  <sheetViews>
    <sheetView rightToLeft="1" topLeftCell="A127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-870</v>
      </c>
      <c r="K1" s="116">
        <f t="shared" si="0"/>
        <v>-1730</v>
      </c>
      <c r="L1" s="3">
        <f t="shared" si="0"/>
        <v>-1739.6666666666667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2770</v>
      </c>
      <c r="J3" s="112"/>
      <c r="K3" s="107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/>
      <c r="K4" s="107">
        <v>3</v>
      </c>
      <c r="L4" s="10">
        <f t="shared" si="1"/>
        <v>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2327</v>
      </c>
      <c r="J5" s="112"/>
      <c r="K5" s="107">
        <v>-2000</v>
      </c>
      <c r="L5" s="10">
        <f t="shared" si="1"/>
        <v>-2000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-225</v>
      </c>
      <c r="K6" s="107">
        <v>40</v>
      </c>
      <c r="L6" s="10">
        <f t="shared" si="1"/>
        <v>37.5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112">
        <v>-645</v>
      </c>
      <c r="K7" s="107">
        <v>187</v>
      </c>
      <c r="L7" s="10">
        <f t="shared" si="1"/>
        <v>179.83333333333334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2762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SUM('01-10'!$J$22:$J$143)</f>
        <v>1685</v>
      </c>
      <c r="K20" s="116">
        <f>SUM('01-10'!$K$22:$K$143)</f>
        <v>-1457</v>
      </c>
      <c r="L20" s="3">
        <f>SUM('01-10'!$L$22:$L$143)</f>
        <v>-1438.2777777777769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63</v>
      </c>
      <c r="F22" s="16">
        <f t="shared" ref="F22:F26" si="3">D22*E22</f>
        <v>315</v>
      </c>
      <c r="G22" s="7"/>
      <c r="H22" s="7" t="s">
        <v>6</v>
      </c>
      <c r="I22" s="2"/>
      <c r="J22" s="112"/>
      <c r="K22" s="107">
        <v>3</v>
      </c>
      <c r="L22" s="10">
        <f>'01-10'!$K22+('01-10'!$J22/90)</f>
        <v>3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112">
        <v>220</v>
      </c>
      <c r="K23" s="107"/>
      <c r="L23" s="10">
        <f>'01-10'!$K23+('01-10'!$J23/90)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16</v>
      </c>
      <c r="F24" s="16">
        <f t="shared" si="3"/>
        <v>320</v>
      </c>
      <c r="G24" s="7"/>
      <c r="H24" s="7" t="s">
        <v>6</v>
      </c>
      <c r="I24" s="2"/>
      <c r="J24" s="112"/>
      <c r="K24" s="107">
        <v>17</v>
      </c>
      <c r="L24" s="10">
        <f>'01-10'!$K24+('01-10'!$J24/90)</f>
        <v>17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>
        <v>38</v>
      </c>
      <c r="L25" s="10">
        <f>'01-10'!$K25+('01-10'!$J25/90)</f>
        <v>38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112">
        <v>45</v>
      </c>
      <c r="K26" s="107"/>
      <c r="L26" s="10">
        <f>'01-10'!$K26+('01-10'!$J26/90)</f>
        <v>0.5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12</v>
      </c>
      <c r="C27" s="14">
        <f t="shared" si="2"/>
        <v>1200</v>
      </c>
      <c r="D27" s="12" t="s">
        <v>11</v>
      </c>
      <c r="E27" s="12"/>
      <c r="F27" s="17">
        <f>SUM(F22:F26)</f>
        <v>5305</v>
      </c>
      <c r="G27" s="7"/>
      <c r="H27" s="7" t="s">
        <v>6</v>
      </c>
      <c r="I27" s="2"/>
      <c r="J27" s="112">
        <v>-550</v>
      </c>
      <c r="K27" s="107">
        <v>10</v>
      </c>
      <c r="L27" s="10">
        <f>'01-10'!$K27+('01-10'!$J27/90)</f>
        <v>3.8888888888888893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1790</v>
      </c>
      <c r="D28" s="1"/>
      <c r="E28" s="1"/>
      <c r="F28" s="1"/>
      <c r="G28" s="1"/>
      <c r="H28" s="7" t="s">
        <v>28</v>
      </c>
      <c r="I28" s="40" t="s">
        <v>437</v>
      </c>
      <c r="J28" s="112">
        <v>-400</v>
      </c>
      <c r="K28" s="107"/>
      <c r="L28" s="10">
        <f>'01-10'!$K28+('01-10'!$J28/90)</f>
        <v>-4.4444444444444446</v>
      </c>
      <c r="M28" s="3"/>
      <c r="N28" s="12" t="s">
        <v>11</v>
      </c>
      <c r="O28" s="12"/>
      <c r="P28" s="6">
        <f>SUM(P22:P27)</f>
        <v>5987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-1480</v>
      </c>
      <c r="G29" s="1"/>
      <c r="H29" s="7" t="s">
        <v>6</v>
      </c>
      <c r="I29" s="2"/>
      <c r="J29" s="112">
        <v>500</v>
      </c>
      <c r="K29" s="107"/>
      <c r="L29" s="10">
        <f>'01-10'!$K29+('01-10'!$J29/90)</f>
        <v>5.5555555555555554</v>
      </c>
      <c r="M29" s="3"/>
      <c r="N29" s="1"/>
      <c r="O29" s="1"/>
      <c r="P29" s="18"/>
      <c r="Q29" s="159" t="s">
        <v>21</v>
      </c>
      <c r="R29" s="160"/>
      <c r="S29" s="17">
        <f>SUM('01-10'!$J$22:$J$143)</f>
        <v>1685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743</v>
      </c>
      <c r="D30" s="1"/>
      <c r="E30" s="1"/>
      <c r="F30" s="8"/>
      <c r="G30" s="1"/>
      <c r="H30" s="7" t="s">
        <v>6</v>
      </c>
      <c r="I30" s="2"/>
      <c r="J30" s="112">
        <v>300</v>
      </c>
      <c r="K30" s="107"/>
      <c r="L30" s="10">
        <f>'01-10'!$K30+('01-10'!$J30/90)</f>
        <v>3.3333333333333335</v>
      </c>
      <c r="M30" s="3"/>
      <c r="N30" s="159" t="s">
        <v>23</v>
      </c>
      <c r="O30" s="160"/>
      <c r="P30" s="6">
        <f>SUM('01-10'!$K$22:$K$143)</f>
        <v>-1457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-100</v>
      </c>
      <c r="K31" s="107">
        <v>220</v>
      </c>
      <c r="L31" s="10">
        <f>'01-10'!$K31+('01-10'!$J31/90)</f>
        <v>218.88888888888889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-1290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64</v>
      </c>
      <c r="J32" s="112"/>
      <c r="K32" s="107">
        <v>400</v>
      </c>
      <c r="L32" s="10">
        <f>'01-10'!$K32+('01-10'!$J32/90)</f>
        <v>400</v>
      </c>
      <c r="M32" s="3"/>
      <c r="N32" s="12" t="s">
        <v>25</v>
      </c>
      <c r="O32" s="12"/>
      <c r="P32" s="6">
        <f>P28-P30-C28</f>
        <v>5654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112"/>
      <c r="K33" s="107">
        <v>-400</v>
      </c>
      <c r="L33" s="10">
        <f>'01-10'!$K33+('01-10'!$J33/90)</f>
        <v>-400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35</v>
      </c>
      <c r="J34" s="112">
        <v>-300</v>
      </c>
      <c r="K34" s="107"/>
      <c r="L34" s="10">
        <f>'01-10'!$K34+('01-10'!$J34/90)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57</v>
      </c>
      <c r="J35" s="112">
        <v>2500</v>
      </c>
      <c r="K35" s="107"/>
      <c r="L35" s="10">
        <f>'01-10'!$K35+('01-10'!$J35/90)</f>
        <v>27.777777777777779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648</v>
      </c>
      <c r="J36" s="112">
        <v>-2500</v>
      </c>
      <c r="K36" s="107"/>
      <c r="L36" s="10">
        <f>'01-10'!$K36+('01-10'!$J36/90)</f>
        <v>-27.777777777777779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130</v>
      </c>
      <c r="K37" s="107"/>
      <c r="L37" s="10">
        <f>'01-10'!$K37+('01-10'!$J37/90)</f>
        <v>1.4444444444444444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50</v>
      </c>
      <c r="K38" s="107"/>
      <c r="L38" s="10">
        <f>'01-10'!$K38+('01-10'!$J38/90)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341</v>
      </c>
      <c r="J39" s="112">
        <v>-200</v>
      </c>
      <c r="K39" s="107"/>
      <c r="L39" s="10">
        <f>'01-10'!$K39+('01-10'!$J39/90)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341</v>
      </c>
      <c r="J40" s="112">
        <v>-180</v>
      </c>
      <c r="K40" s="107">
        <v>30</v>
      </c>
      <c r="L40" s="10">
        <f>'01-10'!$K40+('01-10'!$J40/90)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/>
      <c r="L41" s="10">
        <f>'01-10'!$K41+('01-10'!$J41/90)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18</v>
      </c>
      <c r="L42" s="10">
        <f>'01-10'!$K42+('01-10'!$J42/90)</f>
        <v>18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275</v>
      </c>
      <c r="J43" s="112"/>
      <c r="K43" s="107">
        <v>90</v>
      </c>
      <c r="L43" s="10">
        <f>'01-10'!$K43+('01-10'!$J43/90)</f>
        <v>90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112"/>
      <c r="K44" s="107">
        <v>-90</v>
      </c>
      <c r="L44" s="10">
        <f>'01-10'!$K44+('01-10'!$J44/90)</f>
        <v>-90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270</v>
      </c>
      <c r="K45" s="107"/>
      <c r="L45" s="10">
        <f>'01-10'!$K45+('01-10'!$J45/90)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'01-10'!$K46+('01-10'!$J46/90)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100</v>
      </c>
      <c r="K47" s="107"/>
      <c r="L47" s="10">
        <f>'01-10'!$K47+('01-10'!$J47/90)</f>
        <v>1.1111111111111112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200</v>
      </c>
      <c r="K48" s="107"/>
      <c r="L48" s="10">
        <f>'01-10'!$K48+('01-10'!$J48/90)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-400</v>
      </c>
      <c r="K49" s="107">
        <v>10</v>
      </c>
      <c r="L49" s="10">
        <f>'01-10'!$K49+('01-10'!$J49/90)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600</v>
      </c>
      <c r="K50" s="107"/>
      <c r="L50" s="10">
        <f>'01-10'!$K50+('01-10'!$J50/90)</f>
        <v>6.666666666666667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350</v>
      </c>
      <c r="K51" s="107"/>
      <c r="L51" s="10">
        <f>'01-10'!$K51+('01-10'!$J51/90)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-210</v>
      </c>
      <c r="K52" s="107">
        <v>5</v>
      </c>
      <c r="L52" s="10">
        <f>'01-10'!$K52+('01-10'!$J52/90)</f>
        <v>2.6666666666666665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400</v>
      </c>
      <c r="K53" s="107"/>
      <c r="L53" s="10">
        <f>'01-10'!$K53+('01-10'!$J53/90)</f>
        <v>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120</v>
      </c>
      <c r="K54" s="107"/>
      <c r="L54" s="10">
        <f>'01-10'!$K54+('01-10'!$J54/90)</f>
        <v>1.3333333333333333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5</v>
      </c>
      <c r="L55" s="10">
        <f>'01-10'!$K55+('01-10'!$J55/90)</f>
        <v>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-450</v>
      </c>
      <c r="K56" s="107">
        <v>20</v>
      </c>
      <c r="L56" s="10">
        <f>'01-10'!$K56+('01-10'!$J56/90)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2771</v>
      </c>
      <c r="J57" s="112">
        <v>-200</v>
      </c>
      <c r="K57" s="107">
        <v>-110</v>
      </c>
      <c r="L57" s="10">
        <f>'01-10'!$K57+('01-10'!$J57/90)</f>
        <v>-112.22222222222223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630</v>
      </c>
      <c r="K58" s="107"/>
      <c r="L58" s="10">
        <f>'01-10'!$K58+('01-10'!$J58/90)</f>
        <v>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/>
      <c r="L59" s="10">
        <f>'01-10'!$K59+('01-10'!$J59/90)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2359</v>
      </c>
      <c r="J60" s="112"/>
      <c r="K60" s="107">
        <v>250</v>
      </c>
      <c r="L60" s="10">
        <f>'01-10'!$K60+('01-10'!$J60/90)</f>
        <v>250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112"/>
      <c r="K61" s="107">
        <v>-250</v>
      </c>
      <c r="L61" s="10">
        <f>'01-10'!$K61+('01-10'!$J61/90)</f>
        <v>-250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2359</v>
      </c>
      <c r="J62" s="112"/>
      <c r="K62" s="107">
        <v>-130</v>
      </c>
      <c r="L62" s="10">
        <f>'01-10'!$K62+('01-10'!$J62/90)</f>
        <v>-130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112"/>
      <c r="K63" s="107">
        <v>24</v>
      </c>
      <c r="L63" s="10">
        <f>'01-10'!$K63+('01-10'!$J63/90)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112"/>
      <c r="K64" s="107">
        <v>-24</v>
      </c>
      <c r="L64" s="10">
        <f>'01-10'!$K64+('01-10'!$J64/90)</f>
        <v>-24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300</v>
      </c>
      <c r="K65" s="108"/>
      <c r="L65" s="37">
        <f>'01-10'!$K65+('01-10'!$J65/90)</f>
        <v>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953</v>
      </c>
      <c r="J66" s="114">
        <v>-900</v>
      </c>
      <c r="K66" s="109">
        <v>10</v>
      </c>
      <c r="L66" s="37">
        <f>'01-10'!$K66+('01-10'!$J66/90)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2772</v>
      </c>
      <c r="J67" s="113"/>
      <c r="K67" s="108">
        <v>300</v>
      </c>
      <c r="L67" s="37">
        <f>'01-10'!$K67+('01-10'!$J67/90)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43</v>
      </c>
      <c r="J68" s="114"/>
      <c r="K68" s="109">
        <v>-20</v>
      </c>
      <c r="L68" s="37">
        <f>'01-10'!$K68+('01-10'!$J68/90)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70</v>
      </c>
      <c r="K69" s="108"/>
      <c r="L69" s="37">
        <f>'01-10'!$K69+('01-10'!$J69/90)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-25</v>
      </c>
      <c r="K70" s="108">
        <v>105</v>
      </c>
      <c r="L70" s="37">
        <f>'01-10'!$K70+('01-10'!$J70/90)</f>
        <v>104.72222222222223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700</v>
      </c>
      <c r="K71" s="107"/>
      <c r="L71" s="10">
        <f>'01-10'!$K71+('01-10'!$J71/90)</f>
        <v>7.7777777777777777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-270</v>
      </c>
      <c r="K72" s="107">
        <v>10</v>
      </c>
      <c r="L72" s="10">
        <f>'01-10'!$K72+('01-10'!$J72/90)</f>
        <v>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-270</v>
      </c>
      <c r="K73" s="107">
        <v>70</v>
      </c>
      <c r="L73" s="10">
        <f>'01-10'!$K73+('01-10'!$J73/90)</f>
        <v>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5</v>
      </c>
      <c r="L74" s="10">
        <f>'01-10'!$K74+('01-10'!$J74/90)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1796</v>
      </c>
      <c r="I75" s="40" t="s">
        <v>150</v>
      </c>
      <c r="J75" s="112"/>
      <c r="K75" s="107">
        <v>250</v>
      </c>
      <c r="L75" s="10">
        <f>'01-10'!$K75+('01-10'!$J75/90)</f>
        <v>250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407</v>
      </c>
      <c r="J76" s="112"/>
      <c r="K76" s="107">
        <v>336</v>
      </c>
      <c r="L76" s="10">
        <f>'01-10'!$K76+('01-10'!$J76/90)</f>
        <v>336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-400</v>
      </c>
      <c r="K77" s="107">
        <v>10</v>
      </c>
      <c r="L77" s="10">
        <f>'01-10'!$K77+('01-10'!$J77/90)</f>
        <v>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-300</v>
      </c>
      <c r="K78" s="107">
        <v>15</v>
      </c>
      <c r="L78" s="10">
        <f>'01-10'!$K78+('01-10'!$J78/90)</f>
        <v>11.666666666666666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360</v>
      </c>
      <c r="K79" s="107"/>
      <c r="L79" s="10">
        <f>'01-10'!$K79+('01-10'!$J79/90)</f>
        <v>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713</v>
      </c>
      <c r="J80" s="112"/>
      <c r="K80" s="107">
        <v>640</v>
      </c>
      <c r="L80" s="10">
        <f>'01-10'!$K80+('01-10'!$J80/90)</f>
        <v>640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>
        <v>10</v>
      </c>
      <c r="L81" s="10">
        <f>'01-10'!$K81+('01-10'!$J81/90)</f>
        <v>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2773</v>
      </c>
      <c r="J82" s="112"/>
      <c r="K82" s="107">
        <v>-170</v>
      </c>
      <c r="L82" s="10">
        <f>'01-10'!$K82+('01-10'!$J82/90)</f>
        <v>-170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1839</v>
      </c>
      <c r="J83" s="112"/>
      <c r="K83" s="107">
        <v>200</v>
      </c>
      <c r="L83" s="10">
        <f>'01-10'!$K83+('01-10'!$J83/90)</f>
        <v>200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112"/>
      <c r="K84" s="107">
        <v>-200</v>
      </c>
      <c r="L84" s="10">
        <f>'01-10'!$K84+('01-10'!$J84/90)</f>
        <v>-200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-360</v>
      </c>
      <c r="K85" s="107">
        <v>10</v>
      </c>
      <c r="L85" s="10">
        <f>'01-10'!$K85+('01-10'!$J85/90)</f>
        <v>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-450</v>
      </c>
      <c r="K86" s="107">
        <v>390</v>
      </c>
      <c r="L86" s="10">
        <f>'01-10'!$K86+('01-10'!$J86/90)</f>
        <v>385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250</v>
      </c>
      <c r="K87" s="107"/>
      <c r="L87" s="10">
        <f>'01-10'!$K87+('01-10'!$J87/90)</f>
        <v>2.7777777777777777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320</v>
      </c>
      <c r="L88" s="10">
        <f>'01-10'!$K88+('01-10'!$J88/90)</f>
        <v>320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10</v>
      </c>
      <c r="L89" s="10">
        <f>'01-10'!$K89+('01-10'!$J89/90)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1000</v>
      </c>
      <c r="L90" s="10">
        <f>'01-10'!$K90+('01-10'!$J90/90)</f>
        <v>1000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10</v>
      </c>
      <c r="L91" s="10">
        <f>'01-10'!$K91+('01-10'!$J91/90)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50</v>
      </c>
      <c r="K92" s="107"/>
      <c r="L92" s="10">
        <f>'01-10'!$K92+('01-10'!$J92/90)</f>
        <v>0.55555555555555558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-100</v>
      </c>
      <c r="K93" s="107">
        <v>19</v>
      </c>
      <c r="L93" s="10">
        <f>'01-10'!$K93+('01-10'!$J93/90)</f>
        <v>17.888888888888889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229</v>
      </c>
      <c r="J94" s="112"/>
      <c r="K94" s="107">
        <v>-30</v>
      </c>
      <c r="L94" s="10">
        <f>'01-10'!$K94+('01-10'!$J94/90)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-360</v>
      </c>
      <c r="K95" s="107">
        <v>30</v>
      </c>
      <c r="L95" s="10">
        <f>'01-10'!$K95+('01-10'!$J95/90)</f>
        <v>26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540</v>
      </c>
      <c r="K96" s="107"/>
      <c r="L96" s="10">
        <f>'01-10'!$K96+('01-10'!$J96/90)</f>
        <v>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70</v>
      </c>
      <c r="L97" s="10">
        <f>'01-10'!$K97+('01-10'!$J97/90)</f>
        <v>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400</v>
      </c>
      <c r="K98" s="107"/>
      <c r="L98" s="10">
        <f>'01-10'!$K98+('01-10'!$J98/90)</f>
        <v>4.4444444444444446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-580</v>
      </c>
      <c r="K99" s="107">
        <v>10</v>
      </c>
      <c r="L99" s="10">
        <f>'01-10'!$K99+('01-10'!$J99/90)</f>
        <v>3.5555555555555554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300</v>
      </c>
      <c r="K100" s="107"/>
      <c r="L100" s="10">
        <f>'01-10'!$K100+('01-10'!$J100/90)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540</v>
      </c>
      <c r="K101" s="107"/>
      <c r="L101" s="10">
        <f>'01-10'!$K101+('01-10'!$J101/90)</f>
        <v>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225</v>
      </c>
      <c r="K102" s="107"/>
      <c r="L102" s="10">
        <f>'01-10'!$K102+('01-10'!$J102/90)</f>
        <v>2.5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2774</v>
      </c>
      <c r="J103" s="112"/>
      <c r="K103" s="107">
        <v>500</v>
      </c>
      <c r="L103" s="10">
        <f>'01-10'!$K103+('01-10'!$J103/90)</f>
        <v>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10</v>
      </c>
      <c r="K104" s="107">
        <v>1</v>
      </c>
      <c r="L104" s="10">
        <f>'01-10'!$K104+('01-10'!$J104/90)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100</v>
      </c>
      <c r="K105" s="107">
        <v>15</v>
      </c>
      <c r="L105" s="10">
        <f>'01-10'!$K105+('01-10'!$J105/90)</f>
        <v>16.111111111111111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2775</v>
      </c>
      <c r="J106" s="112"/>
      <c r="K106" s="107">
        <v>-250</v>
      </c>
      <c r="L106" s="10">
        <f>'01-10'!$K106+('01-10'!$J106/90)</f>
        <v>-250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56</v>
      </c>
      <c r="J107" s="112">
        <v>-790</v>
      </c>
      <c r="K107" s="107">
        <v>385</v>
      </c>
      <c r="L107" s="10">
        <f>'01-10'!$K107+('01-10'!$J107/90)</f>
        <v>376.22222222222223</v>
      </c>
      <c r="M107" s="3"/>
      <c r="N107" s="45" t="s">
        <v>118</v>
      </c>
      <c r="O107" s="9"/>
      <c r="P107" s="84">
        <v>5987</v>
      </c>
      <c r="Q107" s="9"/>
      <c r="R107" s="9"/>
      <c r="S107" s="85">
        <v>5700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135</v>
      </c>
      <c r="K108" s="107"/>
      <c r="L108" s="10">
        <f>'01-10'!$K108+('01-10'!$J108/90)</f>
        <v>1.5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200</v>
      </c>
      <c r="K109" s="107"/>
      <c r="L109" s="10">
        <f>'01-10'!$K109+('01-10'!$J109/90)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-100</v>
      </c>
      <c r="K110" s="107">
        <v>39</v>
      </c>
      <c r="L110" s="10">
        <f>'01-10'!$K110+('01-10'!$J110/90)</f>
        <v>37.888888888888886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-100</v>
      </c>
      <c r="K111" s="107">
        <v>10</v>
      </c>
      <c r="L111" s="10">
        <f>'01-10'!$K111+('01-10'!$J111/90)</f>
        <v>8.8888888888888893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850</v>
      </c>
      <c r="K112" s="107"/>
      <c r="L112" s="10">
        <f>'01-10'!$K112+('01-10'!$J112/90)</f>
        <v>9.4444444444444446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-320</v>
      </c>
      <c r="K113" s="107">
        <v>5</v>
      </c>
      <c r="L113" s="10">
        <f>'01-10'!$K113+('01-10'!$J113/90)</f>
        <v>1.4444444444444446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2776</v>
      </c>
      <c r="J114" s="112"/>
      <c r="K114" s="107">
        <v>25</v>
      </c>
      <c r="L114" s="10">
        <f>'01-10'!$K114+('01-10'!$J114/90)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21</v>
      </c>
      <c r="L115" s="10">
        <f>'01-10'!$K115+('01-10'!$J115/90)</f>
        <v>21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-450</v>
      </c>
      <c r="K116" s="107">
        <v>-10</v>
      </c>
      <c r="L116" s="10">
        <f>'01-10'!$K116+('01-10'!$J116/90)</f>
        <v>-15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-540</v>
      </c>
      <c r="K117" s="107">
        <v>20</v>
      </c>
      <c r="L117" s="10">
        <f>'01-10'!$K117+('01-10'!$J117/90)</f>
        <v>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630</v>
      </c>
      <c r="K118" s="107"/>
      <c r="L118" s="10">
        <f>'01-10'!$K118+('01-10'!$J118/90)</f>
        <v>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2777</v>
      </c>
      <c r="J119" s="112"/>
      <c r="K119" s="107">
        <v>-200</v>
      </c>
      <c r="L119" s="10">
        <f>'01-10'!$K119+('01-10'!$J119/90)</f>
        <v>-200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86</v>
      </c>
      <c r="J120" s="112"/>
      <c r="K120" s="107">
        <v>125</v>
      </c>
      <c r="L120" s="10">
        <f>'01-10'!$K120+('01-10'!$J120/90)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190</v>
      </c>
      <c r="K121" s="107">
        <v>55</v>
      </c>
      <c r="L121" s="10">
        <f>'01-10'!$K121+('01-10'!$J121/90)</f>
        <v>57.111111111111114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'01-10'!$K122+('01-10'!$J122/90)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50</v>
      </c>
      <c r="K123" s="107">
        <v>5</v>
      </c>
      <c r="L123" s="10">
        <f>'01-10'!$K123+('01-10'!$J123/90)</f>
        <v>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-800</v>
      </c>
      <c r="K124" s="107">
        <v>10</v>
      </c>
      <c r="L124" s="10">
        <f>'01-10'!$K124+('01-10'!$J124/90)</f>
        <v>1.1111111111111107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200</v>
      </c>
      <c r="K125" s="107">
        <v>20</v>
      </c>
      <c r="L125" s="10">
        <f>'01-10'!$K125+('01-10'!$J125/90)</f>
        <v>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>
        <f>70+5+4</f>
        <v>79</v>
      </c>
      <c r="L126" s="10">
        <f>'01-10'!$K126+('01-10'!$J126/90)</f>
        <v>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350</v>
      </c>
      <c r="K127" s="107"/>
      <c r="L127" s="10">
        <f>'01-10'!$K127+('01-10'!$J127/90)</f>
        <v>3.8888888888888888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250</v>
      </c>
      <c r="K128" s="107"/>
      <c r="L128" s="10">
        <f>'01-10'!$K128+('01-10'!$J128/90)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>
        <v>5</v>
      </c>
      <c r="L129" s="10">
        <f>'01-10'!$K129+('01-10'!$J129/90)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-500</v>
      </c>
      <c r="K130" s="107">
        <v>10</v>
      </c>
      <c r="L130" s="10">
        <f>'01-10'!$K130+('01-10'!$J130/90)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100</v>
      </c>
      <c r="K131" s="107"/>
      <c r="L131" s="10">
        <f>'01-10'!$K131+('01-10'!$J131/90)</f>
        <v>1.1111111111111112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-500</v>
      </c>
      <c r="K132" s="107">
        <v>10</v>
      </c>
      <c r="L132" s="10">
        <f>'01-10'!$K132+('01-10'!$J132/90)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10</v>
      </c>
      <c r="L133" s="10">
        <f>'01-10'!$K133+('01-10'!$J133/90)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630</v>
      </c>
      <c r="K134" s="107"/>
      <c r="L134" s="10">
        <f>'01-10'!$K134+('01-10'!$J134/90)</f>
        <v>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400</v>
      </c>
      <c r="K135" s="107"/>
      <c r="L135" s="10">
        <f>'01-10'!$K135+('01-10'!$J135/90)</f>
        <v>4.4444444444444446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881</v>
      </c>
      <c r="J136" s="112"/>
      <c r="K136" s="107">
        <v>203</v>
      </c>
      <c r="L136" s="10">
        <f>'01-10'!$K136+('01-10'!$J136/90)</f>
        <v>203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112"/>
      <c r="K137" s="107">
        <v>-5300</v>
      </c>
      <c r="L137" s="10">
        <f>'01-10'!$K137+('01-10'!$J137/90)</f>
        <v>-5300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95</v>
      </c>
      <c r="J138" s="112"/>
      <c r="K138" s="107">
        <v>30</v>
      </c>
      <c r="L138" s="10">
        <f>'01-10'!$K138+('01-10'!$J138/90)</f>
        <v>30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112"/>
      <c r="K139" s="107">
        <v>-30</v>
      </c>
      <c r="L139" s="10">
        <f>'01-10'!$K139+('01-10'!$J139/90)</f>
        <v>-30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112">
        <v>515</v>
      </c>
      <c r="K140" s="107">
        <v>-796</v>
      </c>
      <c r="L140" s="10">
        <f>'01-10'!$K140+('01-10'!$J140/90)</f>
        <v>-790.27777777777783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'01-10'!$K141+('01-10'!$J141/90)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'01-10'!$K142+('01-10'!$J142/90)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'01-10'!$K143+('01-10'!$J143/90)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7126379D-7FF1-47BF-8F66-4B89E2D6EE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B7E6-8A1C-4962-A6A7-BA8EDE635F14}">
  <sheetPr>
    <pageSetUpPr fitToPage="1"/>
  </sheetPr>
  <dimension ref="A1:Z151"/>
  <sheetViews>
    <sheetView rightToLeft="1" topLeftCell="A139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1220</v>
      </c>
      <c r="K1" s="116">
        <f t="shared" si="0"/>
        <v>20</v>
      </c>
      <c r="L1" s="3">
        <f t="shared" si="0"/>
        <v>33.555555555555557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450</v>
      </c>
      <c r="K3" s="107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200</v>
      </c>
      <c r="K5" s="107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110</v>
      </c>
      <c r="K6" s="107"/>
      <c r="L6" s="10">
        <f t="shared" si="1"/>
        <v>1.2222222222222223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232</v>
      </c>
      <c r="J8" s="112">
        <v>300</v>
      </c>
      <c r="K8" s="107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560</v>
      </c>
      <c r="K9" s="107"/>
      <c r="L9" s="10">
        <f t="shared" si="1"/>
        <v>6.2222222222222223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2769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SUM('02-10'!$J$22:$J$151)</f>
        <v>7670</v>
      </c>
      <c r="K20" s="116">
        <f>SUM('02-10'!$K$22:$K$151)</f>
        <v>2737</v>
      </c>
      <c r="L20" s="3">
        <f>SUM('02-10'!$L$22:$L$151)</f>
        <v>2822.2222222222217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48</v>
      </c>
      <c r="F22" s="16">
        <f t="shared" ref="F22:F26" si="3">D22*E22</f>
        <v>240</v>
      </c>
      <c r="G22" s="7"/>
      <c r="H22" s="7" t="s">
        <v>6</v>
      </c>
      <c r="I22" s="2"/>
      <c r="J22" s="112">
        <v>90</v>
      </c>
      <c r="K22" s="107"/>
      <c r="L22" s="10">
        <f>'02-10'!$K22+('02-10'!$J22/90)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46</v>
      </c>
      <c r="S22" s="16">
        <f t="shared" ref="S22:S26" si="5">Q22*R22</f>
        <v>230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95</v>
      </c>
      <c r="J23" s="112"/>
      <c r="K23" s="107">
        <v>322</v>
      </c>
      <c r="L23" s="10">
        <f>'02-10'!$K23+('02-10'!$J23/90)</f>
        <v>322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22</v>
      </c>
      <c r="C24" s="14">
        <f t="shared" si="2"/>
        <v>220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112"/>
      <c r="K24" s="107">
        <v>14</v>
      </c>
      <c r="L24" s="10">
        <f>'02-10'!$K24+('02-10'!$J24/90)</f>
        <v>14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112"/>
      <c r="K25" s="107">
        <v>-336</v>
      </c>
      <c r="L25" s="10">
        <f>'02-10'!$K25+('02-10'!$J25/90)</f>
        <v>-336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77</v>
      </c>
      <c r="F26" s="16">
        <f t="shared" si="3"/>
        <v>7700</v>
      </c>
      <c r="G26" s="7"/>
      <c r="H26" s="7" t="s">
        <v>6</v>
      </c>
      <c r="I26" s="2" t="s">
        <v>597</v>
      </c>
      <c r="J26" s="112"/>
      <c r="K26" s="107">
        <v>62</v>
      </c>
      <c r="L26" s="10">
        <f>'02-10'!$K26+('02-10'!$J26/90)</f>
        <v>62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8210</v>
      </c>
      <c r="G27" s="7"/>
      <c r="H27" s="7" t="s">
        <v>40</v>
      </c>
      <c r="I27" s="2" t="s">
        <v>95</v>
      </c>
      <c r="J27" s="112"/>
      <c r="K27" s="107">
        <v>-62</v>
      </c>
      <c r="L27" s="10">
        <f>'02-10'!$K27+('02-10'!$J27/90)</f>
        <v>-62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8080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353</v>
      </c>
      <c r="D28" s="1"/>
      <c r="E28" s="1"/>
      <c r="F28" s="1"/>
      <c r="G28" s="1"/>
      <c r="H28" s="7" t="s">
        <v>6</v>
      </c>
      <c r="I28" s="2"/>
      <c r="J28" s="112"/>
      <c r="K28" s="107">
        <v>4</v>
      </c>
      <c r="L28" s="10">
        <f>'02-10'!$K28+('02-10'!$J28/90)</f>
        <v>4</v>
      </c>
      <c r="M28" s="3"/>
      <c r="N28" s="12" t="s">
        <v>11</v>
      </c>
      <c r="O28" s="12"/>
      <c r="P28" s="6">
        <f>SUM(P22:P27)</f>
        <v>1426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2905</v>
      </c>
      <c r="G29" s="1"/>
      <c r="H29" s="7" t="s">
        <v>6</v>
      </c>
      <c r="I29" s="2"/>
      <c r="J29" s="112">
        <v>180</v>
      </c>
      <c r="K29" s="107">
        <v>10</v>
      </c>
      <c r="L29" s="10">
        <f>'02-10'!$K29+('02-10'!$J29/90)</f>
        <v>12</v>
      </c>
      <c r="M29" s="3"/>
      <c r="N29" s="1"/>
      <c r="O29" s="1"/>
      <c r="P29" s="18"/>
      <c r="Q29" s="159" t="s">
        <v>21</v>
      </c>
      <c r="R29" s="160"/>
      <c r="S29" s="17">
        <f>SUM('02-10'!$J$22:$J$151)</f>
        <v>7670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-1437</v>
      </c>
      <c r="D30" s="1"/>
      <c r="E30" s="1"/>
      <c r="F30" s="8"/>
      <c r="G30" s="1"/>
      <c r="H30" s="7" t="s">
        <v>6</v>
      </c>
      <c r="I30" s="2"/>
      <c r="J30" s="112">
        <v>-500</v>
      </c>
      <c r="K30" s="107">
        <v>10</v>
      </c>
      <c r="L30" s="10">
        <f>'02-10'!$K30+('02-10'!$J30/90)</f>
        <v>4.4444444444444446</v>
      </c>
      <c r="M30" s="3"/>
      <c r="N30" s="159" t="s">
        <v>23</v>
      </c>
      <c r="O30" s="160"/>
      <c r="P30" s="6">
        <f>SUM('02-10'!$K$22:$K$151)</f>
        <v>2737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-300</v>
      </c>
      <c r="K31" s="107">
        <v>10</v>
      </c>
      <c r="L31" s="10">
        <f>'02-10'!$K31+('02-10'!$J31/90)</f>
        <v>6.6666666666666661</v>
      </c>
      <c r="M31" s="3"/>
      <c r="N31" s="1"/>
      <c r="O31" s="1"/>
      <c r="P31" s="18"/>
      <c r="Q31" s="12" t="s">
        <v>25</v>
      </c>
      <c r="R31" s="12"/>
      <c r="S31" s="17">
        <f>S27-S29-F27</f>
        <v>-7800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112"/>
      <c r="K32" s="107">
        <v>95</v>
      </c>
      <c r="L32" s="10">
        <f>'02-10'!$K32+('02-10'!$J32/90)</f>
        <v>95</v>
      </c>
      <c r="M32" s="3"/>
      <c r="N32" s="12" t="s">
        <v>25</v>
      </c>
      <c r="O32" s="12"/>
      <c r="P32" s="6">
        <f>P28-P30-C28</f>
        <v>-1664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112"/>
      <c r="K33" s="107">
        <v>-95</v>
      </c>
      <c r="L33" s="10">
        <f>'02-10'!$K33+('02-10'!$J33/90)</f>
        <v>-95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400</v>
      </c>
      <c r="K34" s="107"/>
      <c r="L34" s="10">
        <f>'02-10'!$K34+('02-10'!$J34/90)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360</v>
      </c>
      <c r="K35" s="107"/>
      <c r="L35" s="10">
        <f>'02-10'!$K35+('02-10'!$J35/90)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28</v>
      </c>
      <c r="L36" s="10">
        <f>'02-10'!$K36+('02-10'!$J36/90)</f>
        <v>28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2</v>
      </c>
      <c r="L37" s="10">
        <f>'02-10'!$K37+('02-10'!$J37/90)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57</v>
      </c>
      <c r="J38" s="112">
        <v>2000</v>
      </c>
      <c r="K38" s="107"/>
      <c r="L38" s="10">
        <f>'02-10'!$K38+('02-10'!$J38/90)</f>
        <v>22.222222222222221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112">
        <v>-2000</v>
      </c>
      <c r="K39" s="107"/>
      <c r="L39" s="10">
        <f>'02-10'!$K39+('02-10'!$J39/90)</f>
        <v>-22.222222222222221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-50</v>
      </c>
      <c r="K40" s="107">
        <v>29</v>
      </c>
      <c r="L40" s="10">
        <f>'02-10'!$K40+('02-10'!$J40/90)</f>
        <v>28.444444444444443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440</v>
      </c>
      <c r="J41" s="112"/>
      <c r="K41" s="107">
        <v>120</v>
      </c>
      <c r="L41" s="10">
        <f>'02-10'!$K41+('02-10'!$J41/90)</f>
        <v>120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112"/>
      <c r="K42" s="107">
        <v>-120</v>
      </c>
      <c r="L42" s="10">
        <f>'02-10'!$K42+('02-10'!$J42/90)</f>
        <v>-120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90</v>
      </c>
      <c r="L43" s="10">
        <f>'02-10'!$K43+('02-10'!$J43/90)</f>
        <v>90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120</v>
      </c>
      <c r="K44" s="107"/>
      <c r="L44" s="10">
        <f>'02-10'!$K44+('02-10'!$J44/90)</f>
        <v>1.3333333333333333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>
        <v>3</v>
      </c>
      <c r="L45" s="10">
        <f>'02-10'!$K45+('02-10'!$J45/90)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'02-10'!$K46+('02-10'!$J46/90)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15</v>
      </c>
      <c r="L47" s="10">
        <f>'02-10'!$K47+('02-10'!$J47/90)</f>
        <v>15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47</v>
      </c>
      <c r="L48" s="10">
        <f>'02-10'!$K48+('02-10'!$J48/90)</f>
        <v>47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112"/>
      <c r="K49" s="107">
        <v>-47</v>
      </c>
      <c r="L49" s="10">
        <f>'02-10'!$K49+('02-10'!$J49/90)</f>
        <v>-47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2120</v>
      </c>
      <c r="J50" s="112"/>
      <c r="K50" s="107">
        <v>-10</v>
      </c>
      <c r="L50" s="10">
        <f>'02-10'!$K50+('02-10'!$J50/90)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27</v>
      </c>
      <c r="L51" s="10">
        <f>'02-10'!$K51+('02-10'!$J51/90)</f>
        <v>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>
        <v>25</v>
      </c>
      <c r="L52" s="10">
        <f>'02-10'!$K52+('02-10'!$J52/90)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-150</v>
      </c>
      <c r="K53" s="107">
        <v>5</v>
      </c>
      <c r="L53" s="10">
        <f>'02-10'!$K53+('02-10'!$J53/90)</f>
        <v>3.333333333333333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65</v>
      </c>
      <c r="K54" s="107"/>
      <c r="L54" s="10">
        <f>'02-10'!$K54+('02-10'!$J54/90)</f>
        <v>0.72222222222222221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4</v>
      </c>
      <c r="L55" s="10">
        <f>'02-10'!$K55+('02-10'!$J55/90)</f>
        <v>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400</v>
      </c>
      <c r="K56" s="107"/>
      <c r="L56" s="10">
        <f>'02-10'!$K56+('02-10'!$J56/90)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30</v>
      </c>
      <c r="L57" s="10">
        <f>'02-10'!$K57+('02-10'!$J57/90)</f>
        <v>28.888888888888889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'02-10'!$K58+('02-10'!$J58/90)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141</v>
      </c>
      <c r="J59" s="112"/>
      <c r="K59" s="107">
        <v>41</v>
      </c>
      <c r="L59" s="10">
        <f>'02-10'!$K59+('02-10'!$J59/90)</f>
        <v>41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112"/>
      <c r="K60" s="107">
        <v>-41</v>
      </c>
      <c r="L60" s="10">
        <f>'02-10'!$K60+('02-10'!$J60/90)</f>
        <v>-41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</v>
      </c>
      <c r="J61" s="112"/>
      <c r="K61" s="107">
        <v>45</v>
      </c>
      <c r="L61" s="10">
        <f>'02-10'!$K61+('02-10'!$J61/90)</f>
        <v>45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2" t="s">
        <v>95</v>
      </c>
      <c r="J62" s="112"/>
      <c r="K62" s="107">
        <v>-45</v>
      </c>
      <c r="L62" s="10">
        <f>'02-10'!$K62+('02-10'!$J62/90)</f>
        <v>-45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229</v>
      </c>
      <c r="J63" s="112"/>
      <c r="K63" s="107">
        <v>-25</v>
      </c>
      <c r="L63" s="10">
        <f>'02-10'!$K63+('02-10'!$J63/90)</f>
        <v>-25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-180</v>
      </c>
      <c r="K64" s="107">
        <v>2</v>
      </c>
      <c r="L64" s="10">
        <f>'02-10'!$K64+('02-10'!$J64/90)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180</v>
      </c>
      <c r="K65" s="108">
        <v>5</v>
      </c>
      <c r="L65" s="37">
        <f>'02-10'!$K65+('02-10'!$J65/90)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-45</v>
      </c>
      <c r="K66" s="109">
        <v>20</v>
      </c>
      <c r="L66" s="37">
        <f>'02-10'!$K66+('02-10'!$J66/90)</f>
        <v>19.5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500</v>
      </c>
      <c r="K67" s="108">
        <v>20</v>
      </c>
      <c r="L67" s="37">
        <f>'02-10'!$K67+('02-10'!$J67/90)</f>
        <v>25.555555555555557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100</v>
      </c>
      <c r="K68" s="109"/>
      <c r="L68" s="37">
        <f>'02-10'!$K68+('02-10'!$J68/90)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28</v>
      </c>
      <c r="I69" s="44" t="s">
        <v>335</v>
      </c>
      <c r="J69" s="113">
        <v>-60</v>
      </c>
      <c r="K69" s="108"/>
      <c r="L69" s="37">
        <f>'02-10'!$K69+('02-10'!$J69/90)</f>
        <v>-0.66666666666666663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3</v>
      </c>
      <c r="L70" s="37">
        <f>'02-10'!$K70+('02-10'!$J70/90)</f>
        <v>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125</v>
      </c>
      <c r="K71" s="107"/>
      <c r="L71" s="10">
        <f>'02-10'!$K71+('02-10'!$J71/90)</f>
        <v>1.3888888888888888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-225</v>
      </c>
      <c r="K72" s="107">
        <v>20</v>
      </c>
      <c r="L72" s="10">
        <f>'02-10'!$K72+('02-10'!$J72/90)</f>
        <v>17.5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457</v>
      </c>
      <c r="J73" s="112"/>
      <c r="K73" s="107">
        <v>35</v>
      </c>
      <c r="L73" s="10">
        <f>'02-10'!$K73+('02-10'!$J73/90)</f>
        <v>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400</v>
      </c>
      <c r="K74" s="107"/>
      <c r="L74" s="10">
        <f>'02-10'!$K74+('02-10'!$J74/90)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-340</v>
      </c>
      <c r="K75" s="107">
        <v>20</v>
      </c>
      <c r="L75" s="10">
        <f>'02-10'!$K75+('02-10'!$J75/90)</f>
        <v>16.222222222222221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713</v>
      </c>
      <c r="J76" s="112"/>
      <c r="K76" s="107">
        <v>30</v>
      </c>
      <c r="L76" s="10">
        <f>'02-10'!$K76+('02-10'!$J76/90)</f>
        <v>30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/>
      <c r="L77" s="10">
        <f>'02-10'!$K77+('02-10'!$J77/90)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>
        <v>40</v>
      </c>
      <c r="L78" s="10">
        <f>'02-10'!$K78+('02-10'!$J78/90)</f>
        <v>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1286</v>
      </c>
      <c r="J79" s="112">
        <v>350</v>
      </c>
      <c r="K79" s="107">
        <v>50</v>
      </c>
      <c r="L79" s="10">
        <f>'02-10'!$K79+('02-10'!$J79/90)</f>
        <v>53.888888888888886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-580</v>
      </c>
      <c r="K80" s="107">
        <v>20</v>
      </c>
      <c r="L80" s="10">
        <f>'02-10'!$K80+('02-10'!$J80/90)</f>
        <v>13.555555555555555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-580</v>
      </c>
      <c r="K81" s="107">
        <v>10</v>
      </c>
      <c r="L81" s="10">
        <f>'02-10'!$K81+('02-10'!$J81/90)</f>
        <v>3.5555555555555554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-450</v>
      </c>
      <c r="K82" s="107">
        <v>21</v>
      </c>
      <c r="L82" s="10">
        <f>'02-10'!$K82+('02-10'!$J82/90)</f>
        <v>16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50</v>
      </c>
      <c r="K83" s="107">
        <v>30</v>
      </c>
      <c r="L83" s="10">
        <f>'02-10'!$K83+('02-10'!$J83/90)</f>
        <v>30.555555555555557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-500</v>
      </c>
      <c r="K84" s="107">
        <v>10</v>
      </c>
      <c r="L84" s="10">
        <f>'02-10'!$K84+('02-10'!$J84/90)</f>
        <v>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120</v>
      </c>
      <c r="K85" s="107"/>
      <c r="L85" s="10">
        <f>'02-10'!$K85+('02-10'!$J85/90)</f>
        <v>1.3333333333333333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1796</v>
      </c>
      <c r="I86" s="2" t="s">
        <v>1520</v>
      </c>
      <c r="J86" s="112"/>
      <c r="K86" s="107">
        <v>50</v>
      </c>
      <c r="L86" s="10">
        <f>'02-10'!$K86+('02-10'!$J86/90)</f>
        <v>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57</v>
      </c>
      <c r="J87" s="112"/>
      <c r="K87" s="107">
        <v>20</v>
      </c>
      <c r="L87" s="10">
        <f>'02-10'!$K87+('02-10'!$J87/90)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112"/>
      <c r="K88" s="107">
        <v>-20</v>
      </c>
      <c r="L88" s="10">
        <f>'02-10'!$K88+('02-10'!$J88/90)</f>
        <v>-20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2779</v>
      </c>
      <c r="J89" s="112"/>
      <c r="K89" s="107">
        <v>300</v>
      </c>
      <c r="L89" s="10">
        <f>'02-10'!$K89+('02-10'!$J89/90)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5</v>
      </c>
      <c r="L90" s="10">
        <f>'02-10'!$K90+('02-10'!$J90/90)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450</v>
      </c>
      <c r="K91" s="107">
        <v>60</v>
      </c>
      <c r="L91" s="10">
        <f>'02-10'!$K91+('02-10'!$J91/90)</f>
        <v>65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150</v>
      </c>
      <c r="K92" s="107"/>
      <c r="L92" s="10">
        <f>'02-10'!$K92+('02-10'!$J92/90)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175</v>
      </c>
      <c r="L93" s="10">
        <f>'02-10'!$K93+('02-10'!$J93/90)</f>
        <v>175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100</v>
      </c>
      <c r="K94" s="107"/>
      <c r="L94" s="10">
        <f>'02-10'!$K94+('02-10'!$J94/90)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83</v>
      </c>
      <c r="L95" s="10">
        <f>'02-10'!$K95+('02-10'!$J95/90)</f>
        <v>83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100</v>
      </c>
      <c r="K96" s="107"/>
      <c r="L96" s="10">
        <f>'02-10'!$K96+('02-10'!$J96/90)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2780</v>
      </c>
      <c r="J97" s="112"/>
      <c r="K97" s="107">
        <v>-110</v>
      </c>
      <c r="L97" s="10">
        <f>'02-10'!$K97+('02-10'!$J97/90)</f>
        <v>-110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15</v>
      </c>
      <c r="L98" s="10">
        <f>'02-10'!$K98+('02-10'!$J98/90)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-5</v>
      </c>
      <c r="L99" s="10">
        <f>'02-10'!$K99+('02-10'!$J99/90)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2783</v>
      </c>
      <c r="J100" s="112"/>
      <c r="K100" s="107">
        <v>-23</v>
      </c>
      <c r="L100" s="10">
        <f>'02-10'!$K100+('02-10'!$J100/90)</f>
        <v>-23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2781</v>
      </c>
      <c r="J101" s="112">
        <v>-540</v>
      </c>
      <c r="K101" s="107">
        <v>-180</v>
      </c>
      <c r="L101" s="10">
        <f>'02-10'!$K101+('02-10'!$J101/90)</f>
        <v>-186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20</v>
      </c>
      <c r="L102" s="10">
        <f>'02-10'!$K102+('02-10'!$J102/90)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214</v>
      </c>
      <c r="J103" s="112"/>
      <c r="K103" s="107">
        <v>10</v>
      </c>
      <c r="L103" s="10">
        <f>'02-10'!$K103+('02-10'!$J103/90)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100</v>
      </c>
      <c r="K104" s="107"/>
      <c r="L104" s="10">
        <f>'02-10'!$K104+('02-10'!$J104/90)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16</v>
      </c>
      <c r="L105" s="10">
        <f>'02-10'!$K105+('02-10'!$J105/90)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150</v>
      </c>
      <c r="K106" s="107"/>
      <c r="L106" s="10">
        <f>'02-10'!$K106+('02-10'!$J106/90)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300</v>
      </c>
      <c r="K107" s="107">
        <v>5</v>
      </c>
      <c r="L107" s="10">
        <f>'02-10'!$K107+('02-10'!$J107/90)</f>
        <v>8.3333333333333339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4</v>
      </c>
      <c r="L108" s="10">
        <f>'02-10'!$K108+('02-10'!$J108/90)</f>
        <v>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-630</v>
      </c>
      <c r="K109" s="107">
        <v>20</v>
      </c>
      <c r="L109" s="10">
        <f>'02-10'!$K109+('02-10'!$J109/90)</f>
        <v>13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70</v>
      </c>
      <c r="K110" s="107"/>
      <c r="L110" s="10">
        <f>'02-10'!$K110+('02-10'!$J110/90)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-270</v>
      </c>
      <c r="K111" s="107">
        <v>10</v>
      </c>
      <c r="L111" s="10">
        <f>'02-10'!$K111+('02-10'!$J111/90)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10</v>
      </c>
      <c r="L112" s="10">
        <f>'02-10'!$K112+('02-10'!$J112/90)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56</v>
      </c>
      <c r="J113" s="112">
        <v>110</v>
      </c>
      <c r="K113" s="107">
        <v>15</v>
      </c>
      <c r="L113" s="10">
        <f>'02-10'!$K113+('02-10'!$J113/90)</f>
        <v>16.222222222222221</v>
      </c>
      <c r="M113" s="3"/>
      <c r="N113" s="45" t="s">
        <v>118</v>
      </c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2782</v>
      </c>
      <c r="J114" s="112"/>
      <c r="K114" s="107">
        <v>1000</v>
      </c>
      <c r="L114" s="10">
        <f>'02-10'!$K114+('02-10'!$J114/90)</f>
        <v>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-210</v>
      </c>
      <c r="K115" s="107">
        <v>10</v>
      </c>
      <c r="L115" s="10">
        <f>'02-10'!$K115+('02-10'!$J115/90)</f>
        <v>7.6666666666666661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30</v>
      </c>
      <c r="L116" s="10">
        <f>'02-10'!$K116+('02-10'!$J116/90)</f>
        <v>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153</v>
      </c>
      <c r="L117" s="10">
        <f>'02-10'!$K117+('02-10'!$J117/90)</f>
        <v>153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16</v>
      </c>
      <c r="L118" s="10">
        <f>'02-10'!$K118+('02-10'!$J118/90)</f>
        <v>16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-200</v>
      </c>
      <c r="K119" s="107">
        <v>15</v>
      </c>
      <c r="L119" s="10">
        <f>'02-10'!$K119+('02-10'!$J119/90)</f>
        <v>12.777777777777779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60</v>
      </c>
      <c r="K120" s="107">
        <v>10</v>
      </c>
      <c r="L120" s="10">
        <f>'02-10'!$K120+('02-10'!$J120/90)</f>
        <v>10.666666666666666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11</v>
      </c>
      <c r="L121" s="10">
        <f>'02-10'!$K121+('02-10'!$J121/90)</f>
        <v>11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'02-10'!$K122+('02-10'!$J122/90)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953</v>
      </c>
      <c r="J123" s="112">
        <v>-900</v>
      </c>
      <c r="K123" s="107">
        <v>-40</v>
      </c>
      <c r="L123" s="10">
        <f>'02-10'!$K123+('02-10'!$J123/90)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341</v>
      </c>
      <c r="J124" s="112">
        <v>-360</v>
      </c>
      <c r="K124" s="107">
        <v>20</v>
      </c>
      <c r="L124" s="10">
        <f>'02-10'!$K124+('02-10'!$J124/90)</f>
        <v>16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-50</v>
      </c>
      <c r="K125" s="107">
        <v>20</v>
      </c>
      <c r="L125" s="10">
        <f>'02-10'!$K125+('02-10'!$J125/90)</f>
        <v>19.444444444444443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/>
      <c r="J126" s="112"/>
      <c r="K126" s="107">
        <v>130</v>
      </c>
      <c r="L126" s="10">
        <f>'02-10'!$K126+('02-10'!$J126/90)</f>
        <v>130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900</v>
      </c>
      <c r="K127" s="107"/>
      <c r="L127" s="10">
        <f>'02-10'!$K127+('02-10'!$J127/90)</f>
        <v>10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8000</v>
      </c>
      <c r="K128" s="107"/>
      <c r="L128" s="10">
        <f>'02-10'!$K128+('02-10'!$J128/90)</f>
        <v>88.888888888888886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112"/>
      <c r="K129" s="107">
        <v>260</v>
      </c>
      <c r="L129" s="10">
        <f>'02-10'!$K129+('02-10'!$J129/90)</f>
        <v>260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112"/>
      <c r="K130" s="107">
        <v>-260</v>
      </c>
      <c r="L130" s="10">
        <f>'02-10'!$K130+('02-10'!$J130/90)</f>
        <v>-260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112"/>
      <c r="K131" s="107">
        <v>60</v>
      </c>
      <c r="L131" s="10">
        <f>'02-10'!$K131+('02-10'!$J131/90)</f>
        <v>60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112"/>
      <c r="K132" s="107">
        <v>-60</v>
      </c>
      <c r="L132" s="10">
        <f>'02-10'!$K132+('02-10'!$J132/90)</f>
        <v>-60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200</v>
      </c>
      <c r="K133" s="107"/>
      <c r="L133" s="10">
        <f>'02-10'!$K133+('02-10'!$J133/90)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-180</v>
      </c>
      <c r="K134" s="107">
        <v>70</v>
      </c>
      <c r="L134" s="10">
        <f>'02-10'!$K134+('02-10'!$J134/90)</f>
        <v>68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70</v>
      </c>
      <c r="K135" s="107"/>
      <c r="L135" s="10">
        <f>'02-10'!$K135+('02-10'!$J135/90)</f>
        <v>0.77777777777777779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50</v>
      </c>
      <c r="K136" s="107"/>
      <c r="L136" s="10">
        <f>'02-10'!$K136+('02-10'!$J136/90)</f>
        <v>0.55555555555555558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4</v>
      </c>
      <c r="L137" s="10">
        <f>'02-10'!$K137+('02-10'!$J137/90)</f>
        <v>4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2784</v>
      </c>
      <c r="J138" s="112"/>
      <c r="K138" s="107">
        <v>100</v>
      </c>
      <c r="L138" s="10">
        <f>'02-10'!$K138+('02-10'!$J138/90)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330</v>
      </c>
      <c r="K139" s="107"/>
      <c r="L139" s="10">
        <f>'02-10'!$K139+('02-10'!$J139/90)</f>
        <v>3.6666666666666665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100</v>
      </c>
      <c r="L140" s="10">
        <f>'02-10'!$K140+('02-10'!$J140/90)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112"/>
      <c r="K141" s="107">
        <v>-20</v>
      </c>
      <c r="L141" s="10">
        <f>'02-10'!$K141+('02-10'!$J141/90)</f>
        <v>-20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-250</v>
      </c>
      <c r="K142" s="107">
        <v>5</v>
      </c>
      <c r="L142" s="10">
        <f>'02-10'!$K142+('02-10'!$J142/90)</f>
        <v>2.2222222222222223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400</v>
      </c>
      <c r="K143" s="107"/>
      <c r="L143" s="10">
        <f>'02-10'!$K143+('02-10'!$J143/90)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40</v>
      </c>
      <c r="K144" s="107"/>
      <c r="L144" s="10">
        <f>'02-10'!$K144+('02-10'!$J144/90)</f>
        <v>0.44444444444444442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90</v>
      </c>
      <c r="J145" s="112">
        <v>-200</v>
      </c>
      <c r="K145" s="107">
        <v>30</v>
      </c>
      <c r="L145" s="10">
        <f>'02-10'!$K145+('02-10'!$J145/90)</f>
        <v>27.777777777777779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'02-10'!$K146+('02-10'!$J146/90)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'02-10'!$K147+('02-10'!$J147/90)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'02-10'!$K148+('02-10'!$J148/90)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'02-10'!$K149+('02-10'!$J149/90)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'02-10'!$K150+('02-10'!$J150/90)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'02-10'!$K151+('02-10'!$J151/90)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F1521E5E-D1E4-4B4B-8DD4-F915A560575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050E3-6462-4ED9-85B5-24EC083D2DB2}">
  <sheetPr>
    <pageSetUpPr fitToPage="1"/>
  </sheetPr>
  <dimension ref="A1:Z162"/>
  <sheetViews>
    <sheetView rightToLeft="1" topLeftCell="A153" workbookViewId="0">
      <selection activeCell="I162" sqref="I16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-1370</v>
      </c>
      <c r="K1" s="116">
        <f t="shared" si="0"/>
        <v>55</v>
      </c>
      <c r="L1" s="3">
        <f t="shared" si="0"/>
        <v>39.777777777777779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4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81" t="s">
        <v>6</v>
      </c>
      <c r="I3" s="154" t="s">
        <v>1366</v>
      </c>
      <c r="J3" s="151">
        <v>-100</v>
      </c>
      <c r="K3" s="152">
        <v>5</v>
      </c>
      <c r="L3" s="155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81" t="s">
        <v>6</v>
      </c>
      <c r="I4" s="154" t="s">
        <v>2786</v>
      </c>
      <c r="J4" s="151">
        <v>-720</v>
      </c>
      <c r="K4" s="152">
        <v>20</v>
      </c>
      <c r="L4" s="155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81" t="s">
        <v>6</v>
      </c>
      <c r="I5" s="154"/>
      <c r="J5" s="151">
        <v>-450</v>
      </c>
      <c r="K5" s="152">
        <v>10</v>
      </c>
      <c r="L5" s="155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81" t="s">
        <v>28</v>
      </c>
      <c r="I6" s="154" t="s">
        <v>437</v>
      </c>
      <c r="J6" s="151">
        <v>-300</v>
      </c>
      <c r="K6" s="152"/>
      <c r="L6" s="155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81" t="s">
        <v>6</v>
      </c>
      <c r="I7" s="154" t="s">
        <v>56</v>
      </c>
      <c r="J7" s="151">
        <v>200</v>
      </c>
      <c r="K7" s="152">
        <v>20</v>
      </c>
      <c r="L7" s="155">
        <f t="shared" si="1"/>
        <v>22.222222222222221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81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81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81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81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81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81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81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81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81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81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81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2778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SUM('03-10'!$J$22:$J$162)</f>
        <v>-12575</v>
      </c>
      <c r="K20" s="116">
        <f>SUM('03-10'!$K$22:$K$162)</f>
        <v>-2585</v>
      </c>
      <c r="L20" s="3">
        <f>SUM('03-10'!$L$22:$L$162)</f>
        <v>-2724.7222222222217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4" t="s">
        <v>1</v>
      </c>
      <c r="I21" s="111" t="s">
        <v>2</v>
      </c>
      <c r="J21" s="117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46</v>
      </c>
      <c r="F22" s="16">
        <f t="shared" ref="F22:F26" si="3">D22*E22</f>
        <v>230</v>
      </c>
      <c r="G22" s="7"/>
      <c r="H22" s="81" t="s">
        <v>6</v>
      </c>
      <c r="I22" s="40" t="s">
        <v>637</v>
      </c>
      <c r="J22" s="112"/>
      <c r="K22" s="107">
        <v>1000</v>
      </c>
      <c r="L22" s="10">
        <f>'03-10'!$K22+('03-10'!$J22/90)</f>
        <v>1000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32</v>
      </c>
      <c r="F23" s="16">
        <f t="shared" si="3"/>
        <v>320</v>
      </c>
      <c r="G23" s="7"/>
      <c r="H23" s="81" t="s">
        <v>40</v>
      </c>
      <c r="I23" s="40" t="s">
        <v>95</v>
      </c>
      <c r="J23" s="112"/>
      <c r="K23" s="107">
        <v>-1000</v>
      </c>
      <c r="L23" s="10">
        <f>'03-10'!$K23+('03-10'!$J23/90)</f>
        <v>-1000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18</v>
      </c>
      <c r="F24" s="16">
        <f t="shared" si="3"/>
        <v>360</v>
      </c>
      <c r="G24" s="7"/>
      <c r="H24" s="81" t="s">
        <v>6</v>
      </c>
      <c r="I24" s="40"/>
      <c r="J24" s="112">
        <v>-135</v>
      </c>
      <c r="K24" s="107">
        <v>10</v>
      </c>
      <c r="L24" s="10">
        <f>'03-10'!$K24+('03-10'!$J24/90)</f>
        <v>8.5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6</v>
      </c>
      <c r="F25" s="16">
        <f t="shared" si="3"/>
        <v>300</v>
      </c>
      <c r="G25" s="7"/>
      <c r="H25" s="81" t="s">
        <v>6</v>
      </c>
      <c r="I25" s="40"/>
      <c r="J25" s="112">
        <v>-270</v>
      </c>
      <c r="K25" s="107">
        <v>10</v>
      </c>
      <c r="L25" s="10">
        <f>'03-10'!$K25+('03-10'!$J25/90)</f>
        <v>7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133</v>
      </c>
      <c r="F26" s="16">
        <f t="shared" si="3"/>
        <v>13300</v>
      </c>
      <c r="G26" s="7"/>
      <c r="H26" s="81" t="s">
        <v>6</v>
      </c>
      <c r="I26" s="40"/>
      <c r="J26" s="112">
        <v>100</v>
      </c>
      <c r="K26" s="107">
        <v>30</v>
      </c>
      <c r="L26" s="10">
        <f>'03-10'!$K26+('03-10'!$J26/90)</f>
        <v>31.111111111111111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76</v>
      </c>
      <c r="S26" s="16">
        <f t="shared" si="5"/>
        <v>7600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14510</v>
      </c>
      <c r="G27" s="7"/>
      <c r="H27" s="81" t="s">
        <v>40</v>
      </c>
      <c r="I27" s="40" t="s">
        <v>2447</v>
      </c>
      <c r="J27" s="112"/>
      <c r="K27" s="107">
        <v>-1500</v>
      </c>
      <c r="L27" s="10">
        <f>'03-10'!$K27+('03-10'!$J27/90)</f>
        <v>-1500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3145</v>
      </c>
      <c r="D28" s="1"/>
      <c r="E28" s="1"/>
      <c r="F28" s="1"/>
      <c r="G28" s="1"/>
      <c r="H28" s="81" t="s">
        <v>6</v>
      </c>
      <c r="I28" s="40" t="s">
        <v>95</v>
      </c>
      <c r="J28" s="112"/>
      <c r="K28" s="107">
        <v>120</v>
      </c>
      <c r="L28" s="10">
        <f>'03-10'!$K28+('03-10'!$J28/90)</f>
        <v>120</v>
      </c>
      <c r="M28" s="3"/>
      <c r="N28" s="12" t="s">
        <v>11</v>
      </c>
      <c r="O28" s="12"/>
      <c r="P28" s="6">
        <f>SUM(P22:P27)</f>
        <v>2961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6300</v>
      </c>
      <c r="G29" s="1"/>
      <c r="H29" s="81" t="s">
        <v>40</v>
      </c>
      <c r="I29" s="40" t="s">
        <v>95</v>
      </c>
      <c r="J29" s="112"/>
      <c r="K29" s="107">
        <v>-120</v>
      </c>
      <c r="L29" s="10">
        <f>'03-10'!$K29+('03-10'!$J29/90)</f>
        <v>-120</v>
      </c>
      <c r="M29" s="3"/>
      <c r="N29" s="1"/>
      <c r="O29" s="1"/>
      <c r="P29" s="18"/>
      <c r="Q29" s="159" t="s">
        <v>21</v>
      </c>
      <c r="R29" s="160"/>
      <c r="S29" s="17">
        <f>SUM('03-10'!$J$22:$J$162)</f>
        <v>-12575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2792</v>
      </c>
      <c r="D30" s="1"/>
      <c r="E30" s="1"/>
      <c r="F30" s="8"/>
      <c r="G30" s="1"/>
      <c r="H30" s="81" t="s">
        <v>6</v>
      </c>
      <c r="I30" s="40"/>
      <c r="J30" s="112"/>
      <c r="K30" s="107">
        <v>10</v>
      </c>
      <c r="L30" s="10">
        <f>'03-10'!$K30+('03-10'!$J30/90)</f>
        <v>10</v>
      </c>
      <c r="M30" s="3"/>
      <c r="N30" s="159" t="s">
        <v>23</v>
      </c>
      <c r="O30" s="160"/>
      <c r="P30" s="6">
        <f>SUM('03-10'!$K$22:$K$162)</f>
        <v>-2585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81" t="s">
        <v>6</v>
      </c>
      <c r="I31" s="40" t="s">
        <v>229</v>
      </c>
      <c r="J31" s="112">
        <v>-310</v>
      </c>
      <c r="K31" s="107">
        <v>-5</v>
      </c>
      <c r="L31" s="10">
        <f>'03-10'!$K31+('03-10'!$J31/90)</f>
        <v>-8.4444444444444446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81" t="s">
        <v>6</v>
      </c>
      <c r="I32" s="40"/>
      <c r="J32" s="112"/>
      <c r="K32" s="107">
        <v>40</v>
      </c>
      <c r="L32" s="10">
        <f>'03-10'!$K32+('03-10'!$J32/90)</f>
        <v>40</v>
      </c>
      <c r="M32" s="3"/>
      <c r="N32" s="12" t="s">
        <v>25</v>
      </c>
      <c r="O32" s="12"/>
      <c r="P32" s="6">
        <f>P28-P30-C28</f>
        <v>2401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81" t="s">
        <v>6</v>
      </c>
      <c r="I33" s="40" t="s">
        <v>95</v>
      </c>
      <c r="J33" s="112"/>
      <c r="K33" s="107">
        <v>15</v>
      </c>
      <c r="L33" s="10">
        <f>'03-10'!$K33+('03-10'!$J33/90)</f>
        <v>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81" t="s">
        <v>40</v>
      </c>
      <c r="I34" s="40" t="s">
        <v>95</v>
      </c>
      <c r="J34" s="112"/>
      <c r="K34" s="107">
        <v>-15</v>
      </c>
      <c r="L34" s="10">
        <f>'03-10'!$K34+('03-10'!$J34/90)</f>
        <v>-15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81" t="s">
        <v>6</v>
      </c>
      <c r="I35" s="40"/>
      <c r="J35" s="112"/>
      <c r="K35" s="107">
        <v>340</v>
      </c>
      <c r="L35" s="10">
        <f>'03-10'!$K35+('03-10'!$J35/90)</f>
        <v>340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81" t="s">
        <v>6</v>
      </c>
      <c r="I36" s="40"/>
      <c r="J36" s="112">
        <v>-340</v>
      </c>
      <c r="K36" s="107">
        <v>30</v>
      </c>
      <c r="L36" s="10">
        <f>'03-10'!$K36+('03-10'!$J36/90)</f>
        <v>26.222222222222221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81" t="s">
        <v>1796</v>
      </c>
      <c r="I37" s="40" t="s">
        <v>2401</v>
      </c>
      <c r="J37" s="112"/>
      <c r="K37" s="107">
        <v>56.5</v>
      </c>
      <c r="L37" s="10">
        <f>'03-10'!$K37+('03-10'!$J37/90)</f>
        <v>56.5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81" t="s">
        <v>6</v>
      </c>
      <c r="I38" s="40" t="s">
        <v>95</v>
      </c>
      <c r="J38" s="112"/>
      <c r="K38" s="107">
        <v>-56.5</v>
      </c>
      <c r="L38" s="10">
        <f>'03-10'!$K38+('03-10'!$J38/90)</f>
        <v>-56.5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81" t="s">
        <v>6</v>
      </c>
      <c r="I39" s="40" t="s">
        <v>95</v>
      </c>
      <c r="J39" s="112"/>
      <c r="K39" s="107">
        <v>31</v>
      </c>
      <c r="L39" s="10">
        <f>'03-10'!$K39+('03-10'!$J39/90)</f>
        <v>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81" t="s">
        <v>6</v>
      </c>
      <c r="I40" s="40" t="s">
        <v>95</v>
      </c>
      <c r="J40" s="112"/>
      <c r="K40" s="107">
        <v>-32</v>
      </c>
      <c r="L40" s="10">
        <f>'03-10'!$K40+('03-10'!$J40/90)</f>
        <v>-32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81" t="s">
        <v>6</v>
      </c>
      <c r="I41" s="40"/>
      <c r="J41" s="112">
        <v>-90</v>
      </c>
      <c r="K41" s="107">
        <v>10</v>
      </c>
      <c r="L41" s="10">
        <f>'03-10'!$K41+('03-10'!$J41/90)</f>
        <v>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81" t="s">
        <v>6</v>
      </c>
      <c r="I42" s="40"/>
      <c r="J42" s="112">
        <v>-180</v>
      </c>
      <c r="K42" s="107">
        <v>30</v>
      </c>
      <c r="L42" s="10">
        <f>'03-10'!$K42+('03-10'!$J42/90)</f>
        <v>28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81" t="s">
        <v>6</v>
      </c>
      <c r="I43" s="40"/>
      <c r="J43" s="112"/>
      <c r="K43" s="107">
        <v>30</v>
      </c>
      <c r="L43" s="10">
        <f>'03-10'!$K43+('03-10'!$J43/90)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81" t="s">
        <v>6</v>
      </c>
      <c r="I44" s="40"/>
      <c r="J44" s="112">
        <v>160</v>
      </c>
      <c r="K44" s="107"/>
      <c r="L44" s="10">
        <f>'03-10'!$K44+('03-10'!$J44/90)</f>
        <v>1.7777777777777777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81" t="s">
        <v>6</v>
      </c>
      <c r="I45" s="40" t="s">
        <v>129</v>
      </c>
      <c r="J45" s="112"/>
      <c r="K45" s="107">
        <v>15</v>
      </c>
      <c r="L45" s="10">
        <f>'03-10'!$K45+('03-10'!$J45/90)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81" t="s">
        <v>40</v>
      </c>
      <c r="I46" s="40" t="s">
        <v>95</v>
      </c>
      <c r="J46" s="112"/>
      <c r="K46" s="107">
        <v>-15</v>
      </c>
      <c r="L46" s="10">
        <f>'03-10'!$K46+('03-10'!$J46/90)</f>
        <v>-15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81" t="s">
        <v>6</v>
      </c>
      <c r="I47" s="40"/>
      <c r="J47" s="112">
        <v>150</v>
      </c>
      <c r="K47" s="107"/>
      <c r="L47" s="10">
        <f>'03-10'!$K47+('03-10'!$J47/90)</f>
        <v>1.6666666666666667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81" t="s">
        <v>28</v>
      </c>
      <c r="I48" s="40" t="s">
        <v>311</v>
      </c>
      <c r="J48" s="112"/>
      <c r="K48" s="107">
        <v>-10</v>
      </c>
      <c r="L48" s="10">
        <f>'03-10'!$K48+('03-10'!$J48/90)</f>
        <v>-10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81" t="s">
        <v>6</v>
      </c>
      <c r="I49" s="40"/>
      <c r="J49" s="112"/>
      <c r="K49" s="107"/>
      <c r="L49" s="10">
        <f>'03-10'!$K49+('03-10'!$J49/90)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81" t="s">
        <v>6</v>
      </c>
      <c r="I50" s="40"/>
      <c r="J50" s="112">
        <v>-70</v>
      </c>
      <c r="K50" s="107">
        <v>5</v>
      </c>
      <c r="L50" s="10">
        <f>'03-10'!$K50+('03-10'!$J50/90)</f>
        <v>4.2222222222222223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81" t="s">
        <v>6</v>
      </c>
      <c r="I51" s="40"/>
      <c r="J51" s="112"/>
      <c r="K51" s="107">
        <v>32</v>
      </c>
      <c r="L51" s="10">
        <f>'03-10'!$K51+('03-10'!$J51/90)</f>
        <v>32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81" t="s">
        <v>40</v>
      </c>
      <c r="I52" s="40" t="s">
        <v>1987</v>
      </c>
      <c r="J52" s="112"/>
      <c r="K52" s="107">
        <v>-500</v>
      </c>
      <c r="L52" s="10">
        <f>'03-10'!$K52+('03-10'!$J52/90)</f>
        <v>-500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81" t="s">
        <v>1796</v>
      </c>
      <c r="I53" s="40" t="s">
        <v>457</v>
      </c>
      <c r="J53" s="112"/>
      <c r="K53" s="107">
        <v>100</v>
      </c>
      <c r="L53" s="10">
        <f>'03-10'!$K53+('03-10'!$J53/90)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81" t="s">
        <v>1796</v>
      </c>
      <c r="I54" s="40" t="s">
        <v>292</v>
      </c>
      <c r="J54" s="112"/>
      <c r="K54" s="107">
        <v>400</v>
      </c>
      <c r="L54" s="10">
        <f>'03-10'!$K54+('03-10'!$J54/90)</f>
        <v>400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81" t="s">
        <v>6</v>
      </c>
      <c r="I55" s="40"/>
      <c r="J55" s="112">
        <v>70</v>
      </c>
      <c r="K55" s="107"/>
      <c r="L55" s="10">
        <f>'03-10'!$K55+('03-10'!$J55/90)</f>
        <v>0.77777777777777779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81" t="s">
        <v>6</v>
      </c>
      <c r="I56" s="40"/>
      <c r="J56" s="112">
        <v>-200</v>
      </c>
      <c r="K56" s="107"/>
      <c r="L56" s="10">
        <f>'03-10'!$K56+('03-10'!$J56/90)</f>
        <v>-2.2222222222222223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81" t="s">
        <v>6</v>
      </c>
      <c r="I57" s="40"/>
      <c r="J57" s="112"/>
      <c r="K57" s="107">
        <v>230</v>
      </c>
      <c r="L57" s="10">
        <f>'03-10'!$K57+('03-10'!$J57/90)</f>
        <v>230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81" t="s">
        <v>6</v>
      </c>
      <c r="I58" s="40"/>
      <c r="J58" s="112">
        <v>-100</v>
      </c>
      <c r="K58" s="107">
        <v>28</v>
      </c>
      <c r="L58" s="10">
        <f>'03-10'!$K58+('03-10'!$J58/90)</f>
        <v>26.888888888888889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81" t="s">
        <v>1796</v>
      </c>
      <c r="I59" s="40" t="s">
        <v>2110</v>
      </c>
      <c r="J59" s="112"/>
      <c r="K59" s="107">
        <v>190</v>
      </c>
      <c r="L59" s="10">
        <f>'03-10'!$K59+('03-10'!$J59/90)</f>
        <v>190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81" t="s">
        <v>40</v>
      </c>
      <c r="I60" s="40" t="s">
        <v>95</v>
      </c>
      <c r="J60" s="112"/>
      <c r="K60" s="107">
        <v>-190</v>
      </c>
      <c r="L60" s="10">
        <f>'03-10'!$K60+('03-10'!$J60/90)</f>
        <v>-190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81" t="s">
        <v>6</v>
      </c>
      <c r="I61" s="40"/>
      <c r="J61" s="112">
        <v>150</v>
      </c>
      <c r="K61" s="107"/>
      <c r="L61" s="10">
        <f>'03-10'!$K61+('03-10'!$J61/90)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81" t="s">
        <v>6</v>
      </c>
      <c r="I62" s="40" t="s">
        <v>1019</v>
      </c>
      <c r="J62" s="112">
        <v>400</v>
      </c>
      <c r="K62" s="107"/>
      <c r="L62" s="10">
        <f>'03-10'!$K62+('03-10'!$J62/90)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81" t="s">
        <v>6</v>
      </c>
      <c r="I63" s="40" t="s">
        <v>2787</v>
      </c>
      <c r="J63" s="112">
        <v>540</v>
      </c>
      <c r="K63" s="107"/>
      <c r="L63" s="10">
        <f>'03-10'!$K63+('03-10'!$J63/90)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81" t="s">
        <v>40</v>
      </c>
      <c r="I64" s="40" t="s">
        <v>1522</v>
      </c>
      <c r="J64" s="112"/>
      <c r="K64" s="107">
        <v>-1000</v>
      </c>
      <c r="L64" s="10">
        <f>'03-10'!$K64+('03-10'!$J64/90)</f>
        <v>-1000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81" t="s">
        <v>6</v>
      </c>
      <c r="I65" s="40" t="s">
        <v>2788</v>
      </c>
      <c r="J65" s="112">
        <v>-100</v>
      </c>
      <c r="K65" s="107">
        <v>-50</v>
      </c>
      <c r="L65" s="10">
        <f>'03-10'!$K65+('03-10'!$J65/90)</f>
        <v>-51.111111111111114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81" t="s">
        <v>6</v>
      </c>
      <c r="I66" s="40" t="s">
        <v>1813</v>
      </c>
      <c r="J66" s="112">
        <v>-130</v>
      </c>
      <c r="K66" s="107">
        <v>10</v>
      </c>
      <c r="L66" s="10">
        <f>'03-10'!$K66+('03-10'!$J66/90)</f>
        <v>8.5555555555555554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81" t="s">
        <v>6</v>
      </c>
      <c r="I67" s="40" t="s">
        <v>1813</v>
      </c>
      <c r="J67" s="112">
        <v>200</v>
      </c>
      <c r="K67" s="107">
        <v>20</v>
      </c>
      <c r="L67" s="10">
        <f>'03-10'!$K67+('03-10'!$J67/90)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81" t="s">
        <v>1796</v>
      </c>
      <c r="I68" s="40" t="s">
        <v>64</v>
      </c>
      <c r="J68" s="112"/>
      <c r="K68" s="107">
        <v>400</v>
      </c>
      <c r="L68" s="10">
        <f>'03-10'!$K68+('03-10'!$J68/90)</f>
        <v>400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81" t="s">
        <v>6</v>
      </c>
      <c r="I69" s="40" t="s">
        <v>1813</v>
      </c>
      <c r="J69" s="112">
        <v>-360</v>
      </c>
      <c r="K69" s="107">
        <v>10</v>
      </c>
      <c r="L69" s="10">
        <f>'03-10'!$K69+('03-10'!$J69/90)</f>
        <v>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81" t="s">
        <v>40</v>
      </c>
      <c r="I70" s="40" t="s">
        <v>1657</v>
      </c>
      <c r="J70" s="112"/>
      <c r="K70" s="107">
        <v>-500</v>
      </c>
      <c r="L70" s="10">
        <f>'03-10'!$K70+('03-10'!$J70/90)</f>
        <v>-500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81" t="s">
        <v>6</v>
      </c>
      <c r="I71" s="40" t="s">
        <v>121</v>
      </c>
      <c r="J71" s="112">
        <v>-315</v>
      </c>
      <c r="K71" s="107">
        <v>20</v>
      </c>
      <c r="L71" s="10">
        <f>'03-10'!$K71+('03-10'!$J71/90)</f>
        <v>16.5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81" t="s">
        <v>6</v>
      </c>
      <c r="I72" s="40" t="s">
        <v>154</v>
      </c>
      <c r="J72" s="112">
        <v>-220</v>
      </c>
      <c r="K72" s="107">
        <v>10</v>
      </c>
      <c r="L72" s="10">
        <f>'03-10'!$K72+('03-10'!$J72/90)</f>
        <v>7.5555555555555554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81" t="s">
        <v>6</v>
      </c>
      <c r="I73" s="40" t="s">
        <v>2789</v>
      </c>
      <c r="J73" s="112">
        <v>150</v>
      </c>
      <c r="K73" s="107"/>
      <c r="L73" s="10">
        <f>'03-10'!$K73+('03-10'!$J73/90)</f>
        <v>1.6666666666666667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81" t="s">
        <v>6</v>
      </c>
      <c r="I74" s="40" t="s">
        <v>2790</v>
      </c>
      <c r="J74" s="112">
        <v>-210</v>
      </c>
      <c r="K74" s="107">
        <v>5</v>
      </c>
      <c r="L74" s="10">
        <f>'03-10'!$K74+('03-10'!$J74/90)</f>
        <v>2.6666666666666665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81" t="s">
        <v>6</v>
      </c>
      <c r="I75" s="40" t="s">
        <v>2791</v>
      </c>
      <c r="J75" s="112"/>
      <c r="K75" s="107">
        <v>53</v>
      </c>
      <c r="L75" s="10">
        <f>'03-10'!$K75+('03-10'!$J75/90)</f>
        <v>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81" t="s">
        <v>6</v>
      </c>
      <c r="I76" s="40" t="s">
        <v>95</v>
      </c>
      <c r="J76" s="112"/>
      <c r="K76" s="107">
        <v>65</v>
      </c>
      <c r="L76" s="10">
        <f>'03-10'!$K76+('03-10'!$J76/90)</f>
        <v>65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81" t="s">
        <v>40</v>
      </c>
      <c r="I77" s="40" t="s">
        <v>95</v>
      </c>
      <c r="J77" s="112"/>
      <c r="K77" s="107">
        <v>-65</v>
      </c>
      <c r="L77" s="10">
        <f>'03-10'!$K77+('03-10'!$J77/90)</f>
        <v>-65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81" t="s">
        <v>6</v>
      </c>
      <c r="I78" s="40" t="s">
        <v>2792</v>
      </c>
      <c r="J78" s="112"/>
      <c r="K78" s="107">
        <v>28</v>
      </c>
      <c r="L78" s="10">
        <f>'03-10'!$K78+('03-10'!$J78/90)</f>
        <v>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81" t="s">
        <v>6</v>
      </c>
      <c r="I79" s="40" t="s">
        <v>2633</v>
      </c>
      <c r="J79" s="112"/>
      <c r="K79" s="107">
        <v>100</v>
      </c>
      <c r="L79" s="10">
        <f>'03-10'!$K79+('03-10'!$J79/90)</f>
        <v>100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81" t="s">
        <v>6</v>
      </c>
      <c r="I80" s="40" t="s">
        <v>143</v>
      </c>
      <c r="J80" s="112"/>
      <c r="K80" s="107">
        <v>30</v>
      </c>
      <c r="L80" s="10">
        <f>'03-10'!$K80+('03-10'!$J80/90)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81" t="s">
        <v>6</v>
      </c>
      <c r="I81" s="40" t="s">
        <v>138</v>
      </c>
      <c r="J81" s="112"/>
      <c r="K81" s="107">
        <v>5</v>
      </c>
      <c r="L81" s="10">
        <f>'03-10'!$K81+('03-10'!$J81/90)</f>
        <v>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81" t="s">
        <v>28</v>
      </c>
      <c r="I82" s="40" t="s">
        <v>35</v>
      </c>
      <c r="J82" s="112">
        <v>-300</v>
      </c>
      <c r="K82" s="107"/>
      <c r="L82" s="10">
        <f>'03-10'!$K82+('03-10'!$J82/90)</f>
        <v>-3.3333333333333335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81" t="s">
        <v>6</v>
      </c>
      <c r="I83" s="40"/>
      <c r="J83" s="112">
        <v>100</v>
      </c>
      <c r="K83" s="107">
        <v>10</v>
      </c>
      <c r="L83" s="10">
        <f>'03-10'!$K83+('03-10'!$J83/90)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81" t="s">
        <v>6</v>
      </c>
      <c r="I84" s="40" t="s">
        <v>2793</v>
      </c>
      <c r="J84" s="112">
        <v>-360</v>
      </c>
      <c r="K84" s="107">
        <v>20</v>
      </c>
      <c r="L84" s="10">
        <f>'03-10'!$K84+('03-10'!$J84/90)</f>
        <v>16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81" t="s">
        <v>6</v>
      </c>
      <c r="I85" s="40" t="s">
        <v>2782</v>
      </c>
      <c r="J85" s="112"/>
      <c r="K85" s="107">
        <v>600</v>
      </c>
      <c r="L85" s="10">
        <f>'03-10'!$K85+('03-10'!$J85/90)</f>
        <v>600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81" t="s">
        <v>6</v>
      </c>
      <c r="I86" s="40" t="s">
        <v>2794</v>
      </c>
      <c r="J86" s="112">
        <v>450</v>
      </c>
      <c r="K86" s="107"/>
      <c r="L86" s="10">
        <f>'03-10'!$K86+('03-10'!$J86/90)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81" t="s">
        <v>6</v>
      </c>
      <c r="I87" s="40" t="s">
        <v>2795</v>
      </c>
      <c r="J87" s="112">
        <v>20</v>
      </c>
      <c r="K87" s="107">
        <v>2</v>
      </c>
      <c r="L87" s="10">
        <f>'03-10'!$K87+('03-10'!$J87/90)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81" t="s">
        <v>6</v>
      </c>
      <c r="I88" s="40" t="s">
        <v>163</v>
      </c>
      <c r="J88" s="112">
        <v>350</v>
      </c>
      <c r="K88" s="107"/>
      <c r="L88" s="10">
        <f>'03-10'!$K88+('03-10'!$J88/90)</f>
        <v>3.8888888888888888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81" t="s">
        <v>6</v>
      </c>
      <c r="I89" s="40" t="s">
        <v>1019</v>
      </c>
      <c r="J89" s="112">
        <v>80</v>
      </c>
      <c r="K89" s="107"/>
      <c r="L89" s="10">
        <f>'03-10'!$K89+('03-10'!$J89/90)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81" t="s">
        <v>6</v>
      </c>
      <c r="I90" s="40" t="s">
        <v>161</v>
      </c>
      <c r="J90" s="112"/>
      <c r="K90" s="107">
        <v>20</v>
      </c>
      <c r="L90" s="10">
        <f>'03-10'!$K90+('03-10'!$J90/90)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81" t="s">
        <v>6</v>
      </c>
      <c r="I91" s="40" t="s">
        <v>1114</v>
      </c>
      <c r="J91" s="112">
        <v>-100</v>
      </c>
      <c r="K91" s="107">
        <v>10</v>
      </c>
      <c r="L91" s="10">
        <f>'03-10'!$K91+('03-10'!$J91/90)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81" t="s">
        <v>6</v>
      </c>
      <c r="I92" s="40" t="s">
        <v>780</v>
      </c>
      <c r="J92" s="112">
        <v>150</v>
      </c>
      <c r="K92" s="107"/>
      <c r="L92" s="10">
        <f>'03-10'!$K92+('03-10'!$J92/90)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81" t="s">
        <v>6</v>
      </c>
      <c r="I93" s="40"/>
      <c r="J93" s="112">
        <v>210</v>
      </c>
      <c r="K93" s="107"/>
      <c r="L93" s="10">
        <f>'03-10'!$K93+('03-10'!$J93/90)</f>
        <v>2.3333333333333335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81" t="s">
        <v>6</v>
      </c>
      <c r="I94" s="40" t="s">
        <v>2796</v>
      </c>
      <c r="J94" s="112">
        <v>200</v>
      </c>
      <c r="K94" s="107">
        <v>10</v>
      </c>
      <c r="L94" s="10">
        <f>'03-10'!$K94+('03-10'!$J94/90)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81" t="s">
        <v>6</v>
      </c>
      <c r="I95" s="40" t="s">
        <v>2797</v>
      </c>
      <c r="J95" s="112">
        <v>-500</v>
      </c>
      <c r="K95" s="107">
        <v>10</v>
      </c>
      <c r="L95" s="10">
        <f>'03-10'!$K95+('03-10'!$J95/90)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81" t="s">
        <v>6</v>
      </c>
      <c r="I96" s="40" t="s">
        <v>147</v>
      </c>
      <c r="J96" s="112">
        <v>450</v>
      </c>
      <c r="K96" s="107"/>
      <c r="L96" s="10">
        <f>'03-10'!$K96+('03-10'!$J96/90)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81" t="s">
        <v>6</v>
      </c>
      <c r="I97" s="40" t="s">
        <v>2798</v>
      </c>
      <c r="J97" s="112">
        <v>180</v>
      </c>
      <c r="K97" s="107">
        <v>60</v>
      </c>
      <c r="L97" s="10">
        <f>'03-10'!$K97+('03-10'!$J97/90)</f>
        <v>62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81" t="s">
        <v>6</v>
      </c>
      <c r="I98" s="40" t="s">
        <v>414</v>
      </c>
      <c r="J98" s="112">
        <v>-450</v>
      </c>
      <c r="K98" s="107">
        <v>10</v>
      </c>
      <c r="L98" s="10">
        <f>'03-10'!$K98+('03-10'!$J98/90)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81" t="s">
        <v>6</v>
      </c>
      <c r="I99" s="40" t="s">
        <v>2799</v>
      </c>
      <c r="J99" s="112"/>
      <c r="K99" s="107">
        <v>28</v>
      </c>
      <c r="L99" s="10">
        <f>'03-10'!$K99+('03-10'!$J99/90)</f>
        <v>28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81" t="s">
        <v>6</v>
      </c>
      <c r="I100" s="40" t="s">
        <v>1347</v>
      </c>
      <c r="J100" s="112">
        <v>-540</v>
      </c>
      <c r="K100" s="107">
        <v>-10</v>
      </c>
      <c r="L100" s="10">
        <f>'03-10'!$K100+('03-10'!$J100/90)</f>
        <v>-16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81" t="s">
        <v>28</v>
      </c>
      <c r="I101" s="40" t="s">
        <v>2800</v>
      </c>
      <c r="J101" s="112">
        <v>-450</v>
      </c>
      <c r="K101" s="107">
        <v>-20</v>
      </c>
      <c r="L101" s="10">
        <f>'03-10'!$K101+('03-10'!$J101/90)</f>
        <v>-25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81" t="s">
        <v>28</v>
      </c>
      <c r="I102" s="40" t="s">
        <v>437</v>
      </c>
      <c r="J102" s="112">
        <v>-300</v>
      </c>
      <c r="K102" s="107"/>
      <c r="L102" s="10">
        <f>'03-10'!$K102+('03-10'!$J102/90)</f>
        <v>-3.3333333333333335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81" t="s">
        <v>6</v>
      </c>
      <c r="I103" s="40" t="s">
        <v>95</v>
      </c>
      <c r="J103" s="112"/>
      <c r="K103" s="107">
        <v>18</v>
      </c>
      <c r="L103" s="10">
        <f>'03-10'!$K103+('03-10'!$J103/90)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81" t="s">
        <v>40</v>
      </c>
      <c r="I104" s="40" t="s">
        <v>95</v>
      </c>
      <c r="J104" s="112"/>
      <c r="K104" s="107">
        <v>-18</v>
      </c>
      <c r="L104" s="10">
        <f>'03-10'!$K104+('03-10'!$J104/90)</f>
        <v>-18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81" t="s">
        <v>6</v>
      </c>
      <c r="I105" s="40" t="s">
        <v>2801</v>
      </c>
      <c r="J105" s="112">
        <v>-360</v>
      </c>
      <c r="K105" s="107">
        <v>10</v>
      </c>
      <c r="L105" s="10">
        <f>'03-10'!$K105+('03-10'!$J105/90)</f>
        <v>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81" t="s">
        <v>6</v>
      </c>
      <c r="I106" s="40"/>
      <c r="J106" s="112">
        <v>300</v>
      </c>
      <c r="K106" s="107"/>
      <c r="L106" s="10">
        <f>'03-10'!$K106+('03-10'!$J106/90)</f>
        <v>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81" t="s">
        <v>6</v>
      </c>
      <c r="I107" s="40"/>
      <c r="J107" s="112">
        <v>90</v>
      </c>
      <c r="K107" s="107"/>
      <c r="L107" s="10">
        <f>'03-10'!$K107+('03-10'!$J107/90)</f>
        <v>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81" t="s">
        <v>1796</v>
      </c>
      <c r="I108" s="40" t="s">
        <v>881</v>
      </c>
      <c r="J108" s="112">
        <v>200</v>
      </c>
      <c r="K108" s="107">
        <v>100</v>
      </c>
      <c r="L108" s="10">
        <f>'03-10'!$K108+('03-10'!$J108/90)</f>
        <v>102.22222222222223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81" t="s">
        <v>6</v>
      </c>
      <c r="I109" s="40" t="s">
        <v>2802</v>
      </c>
      <c r="J109" s="112"/>
      <c r="K109" s="107">
        <v>5</v>
      </c>
      <c r="L109" s="10">
        <f>'03-10'!$K109+('03-10'!$J109/90)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81" t="s">
        <v>6</v>
      </c>
      <c r="I110" s="40" t="s">
        <v>1144</v>
      </c>
      <c r="J110" s="112"/>
      <c r="K110" s="107">
        <v>210</v>
      </c>
      <c r="L110" s="10">
        <f>'03-10'!$K110+('03-10'!$J110/90)</f>
        <v>210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81" t="s">
        <v>6</v>
      </c>
      <c r="I111" s="40" t="s">
        <v>1719</v>
      </c>
      <c r="J111" s="112">
        <v>-400</v>
      </c>
      <c r="K111" s="107">
        <v>20</v>
      </c>
      <c r="L111" s="10">
        <f>'03-10'!$K111+('03-10'!$J111/90)</f>
        <v>15.555555555555555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81" t="s">
        <v>6</v>
      </c>
      <c r="I112" s="40" t="s">
        <v>1974</v>
      </c>
      <c r="J112" s="112"/>
      <c r="K112" s="107">
        <v>460</v>
      </c>
      <c r="L112" s="10">
        <f>'03-10'!$K112+('03-10'!$J112/90)</f>
        <v>460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81" t="s">
        <v>6</v>
      </c>
      <c r="I113" s="40" t="s">
        <v>2804</v>
      </c>
      <c r="J113" s="112"/>
      <c r="K113" s="107">
        <v>145</v>
      </c>
      <c r="L113" s="10">
        <f>'03-10'!$K113+('03-10'!$J113/90)</f>
        <v>145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81" t="s">
        <v>6</v>
      </c>
      <c r="I114" s="40" t="s">
        <v>154</v>
      </c>
      <c r="J114" s="112">
        <v>100</v>
      </c>
      <c r="K114" s="107"/>
      <c r="L114" s="10">
        <f>'03-10'!$K114+('03-10'!$J114/90)</f>
        <v>1.1111111111111112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81" t="s">
        <v>6</v>
      </c>
      <c r="I115" s="40" t="s">
        <v>2803</v>
      </c>
      <c r="J115" s="112"/>
      <c r="K115" s="107">
        <v>50</v>
      </c>
      <c r="L115" s="10">
        <f>'03-10'!$K115+('03-10'!$J115/90)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81" t="s">
        <v>6</v>
      </c>
      <c r="I116" s="40"/>
      <c r="J116" s="112">
        <v>-310</v>
      </c>
      <c r="K116" s="107">
        <v>10</v>
      </c>
      <c r="L116" s="10">
        <f>'03-10'!$K116+('03-10'!$J116/90)</f>
        <v>6.5555555555555554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81" t="s">
        <v>6</v>
      </c>
      <c r="I117" s="40"/>
      <c r="J117" s="112">
        <v>-450</v>
      </c>
      <c r="K117" s="107">
        <v>20</v>
      </c>
      <c r="L117" s="10">
        <f>'03-10'!$K117+('03-10'!$J117/90)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81" t="s">
        <v>6</v>
      </c>
      <c r="I118" s="40" t="s">
        <v>598</v>
      </c>
      <c r="J118" s="112">
        <v>120</v>
      </c>
      <c r="K118" s="107"/>
      <c r="L118" s="10">
        <f>'03-10'!$K118+('03-10'!$J118/90)</f>
        <v>1.3333333333333333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81" t="s">
        <v>6</v>
      </c>
      <c r="I119" s="40"/>
      <c r="J119" s="112">
        <v>300</v>
      </c>
      <c r="K119" s="107"/>
      <c r="L119" s="10">
        <f>'03-10'!$K119+('03-10'!$J119/90)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81" t="s">
        <v>6</v>
      </c>
      <c r="I120" s="40" t="s">
        <v>134</v>
      </c>
      <c r="J120" s="112">
        <v>250</v>
      </c>
      <c r="K120" s="107"/>
      <c r="L120" s="10">
        <f>'03-10'!$K120+('03-10'!$J120/90)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81" t="s">
        <v>6</v>
      </c>
      <c r="I121" s="40" t="s">
        <v>1241</v>
      </c>
      <c r="J121" s="112">
        <v>-630</v>
      </c>
      <c r="K121" s="107">
        <v>20</v>
      </c>
      <c r="L121" s="10">
        <f>'03-10'!$K121+('03-10'!$J121/90)</f>
        <v>13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81" t="s">
        <v>28</v>
      </c>
      <c r="I122" s="40" t="s">
        <v>456</v>
      </c>
      <c r="J122" s="112">
        <v>-100</v>
      </c>
      <c r="K122" s="107"/>
      <c r="L122" s="10">
        <f>'03-10'!$K122+('03-10'!$J122/90)</f>
        <v>-1.1111111111111112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81" t="s">
        <v>6</v>
      </c>
      <c r="I123" s="40" t="s">
        <v>112</v>
      </c>
      <c r="J123" s="112"/>
      <c r="K123" s="107">
        <v>2</v>
      </c>
      <c r="L123" s="10">
        <f>'03-10'!$K123+('03-10'!$J123/90)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81" t="s">
        <v>1796</v>
      </c>
      <c r="I124" s="40" t="s">
        <v>2805</v>
      </c>
      <c r="J124" s="112"/>
      <c r="K124" s="107">
        <v>300</v>
      </c>
      <c r="L124" s="10">
        <f>'03-10'!$K124+('03-10'!$J124/90)</f>
        <v>300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81" t="s">
        <v>40</v>
      </c>
      <c r="I125" s="40" t="s">
        <v>95</v>
      </c>
      <c r="J125" s="112"/>
      <c r="K125" s="107">
        <v>-300</v>
      </c>
      <c r="L125" s="10">
        <f>'03-10'!$K125+('03-10'!$J125/90)</f>
        <v>-300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81" t="s">
        <v>6</v>
      </c>
      <c r="I126" s="40"/>
      <c r="J126" s="112">
        <v>60</v>
      </c>
      <c r="K126" s="107"/>
      <c r="L126" s="10">
        <f>'03-10'!$K126+('03-10'!$J126/90)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81" t="s">
        <v>28</v>
      </c>
      <c r="I127" s="40" t="s">
        <v>1158</v>
      </c>
      <c r="J127" s="112">
        <v>-5000</v>
      </c>
      <c r="K127" s="107"/>
      <c r="L127" s="10">
        <f>'03-10'!$K127+('03-10'!$J127/90)</f>
        <v>-55.555555555555557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81" t="s">
        <v>6</v>
      </c>
      <c r="I128" s="40" t="s">
        <v>229</v>
      </c>
      <c r="J128" s="112">
        <v>-670</v>
      </c>
      <c r="K128" s="107"/>
      <c r="L128" s="10">
        <f>'03-10'!$K128+('03-10'!$J128/90)</f>
        <v>-7.4444444444444446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81" t="s">
        <v>6</v>
      </c>
      <c r="I129" s="40" t="s">
        <v>2806</v>
      </c>
      <c r="J129" s="112">
        <v>-450</v>
      </c>
      <c r="K129" s="107">
        <v>20</v>
      </c>
      <c r="L129" s="10">
        <f>'03-10'!$K129+('03-10'!$J129/90)</f>
        <v>15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81" t="s">
        <v>6</v>
      </c>
      <c r="I130" s="40" t="s">
        <v>2807</v>
      </c>
      <c r="J130" s="112"/>
      <c r="K130" s="107">
        <v>160</v>
      </c>
      <c r="L130" s="10">
        <f>'03-10'!$K130+('03-10'!$J130/90)</f>
        <v>160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81" t="s">
        <v>6</v>
      </c>
      <c r="I131" s="40" t="s">
        <v>132</v>
      </c>
      <c r="J131" s="112"/>
      <c r="K131" s="107">
        <v>8</v>
      </c>
      <c r="L131" s="10">
        <f>'03-10'!$K131+('03-10'!$J131/90)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81" t="s">
        <v>6</v>
      </c>
      <c r="I132" s="40" t="s">
        <v>2808</v>
      </c>
      <c r="J132" s="112">
        <v>1000</v>
      </c>
      <c r="K132" s="107"/>
      <c r="L132" s="10">
        <f>'03-10'!$K132+('03-10'!$J132/90)</f>
        <v>11.111111111111111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81" t="s">
        <v>6</v>
      </c>
      <c r="I133" s="40" t="s">
        <v>227</v>
      </c>
      <c r="J133" s="112">
        <v>600</v>
      </c>
      <c r="K133" s="107"/>
      <c r="L133" s="10">
        <f>'03-10'!$K133+('03-10'!$J133/90)</f>
        <v>6.666666666666667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81" t="s">
        <v>6</v>
      </c>
      <c r="I134" s="40" t="s">
        <v>56</v>
      </c>
      <c r="J134" s="112">
        <v>685</v>
      </c>
      <c r="K134" s="107">
        <v>-634</v>
      </c>
      <c r="L134" s="10">
        <f>'03-10'!$K134+('03-10'!$J134/90)</f>
        <v>-626.38888888888891</v>
      </c>
      <c r="M134" s="3"/>
      <c r="N134" s="45" t="s">
        <v>118</v>
      </c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81" t="s">
        <v>6</v>
      </c>
      <c r="I135" s="40"/>
      <c r="J135" s="112">
        <v>180</v>
      </c>
      <c r="K135" s="107"/>
      <c r="L135" s="10">
        <f>'03-10'!$K135+('03-10'!$J135/90)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81" t="s">
        <v>6</v>
      </c>
      <c r="I136" s="40" t="s">
        <v>73</v>
      </c>
      <c r="J136" s="112"/>
      <c r="K136" s="107">
        <v>10</v>
      </c>
      <c r="L136" s="10">
        <f>'03-10'!$K136+('03-10'!$J136/90)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81" t="s">
        <v>6</v>
      </c>
      <c r="I137" s="40" t="s">
        <v>2809</v>
      </c>
      <c r="J137" s="112">
        <v>-100</v>
      </c>
      <c r="K137" s="107">
        <v>15</v>
      </c>
      <c r="L137" s="10">
        <f>'03-10'!$K137+('03-10'!$J137/90)</f>
        <v>13.888888888888889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81" t="s">
        <v>6</v>
      </c>
      <c r="I138" s="40" t="s">
        <v>232</v>
      </c>
      <c r="J138" s="112">
        <v>200</v>
      </c>
      <c r="K138" s="107"/>
      <c r="L138" s="10">
        <f>'03-10'!$K138+('03-10'!$J138/90)</f>
        <v>2.2222222222222223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81" t="s">
        <v>1796</v>
      </c>
      <c r="I139" s="81" t="s">
        <v>503</v>
      </c>
      <c r="J139" s="81"/>
      <c r="K139" s="81">
        <v>500</v>
      </c>
      <c r="L139" s="81">
        <f>'03-10'!$K139+('03-10'!$J139/90)</f>
        <v>500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81" t="s">
        <v>6</v>
      </c>
      <c r="I140" s="40" t="s">
        <v>1024</v>
      </c>
      <c r="J140" s="112">
        <v>250</v>
      </c>
      <c r="K140" s="107"/>
      <c r="L140" s="10">
        <f>'03-10'!$K140+('03-10'!$J140/90)</f>
        <v>2.7777777777777777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81" t="s">
        <v>6</v>
      </c>
      <c r="I141" s="40" t="s">
        <v>776</v>
      </c>
      <c r="J141" s="112">
        <v>-100</v>
      </c>
      <c r="K141" s="107">
        <v>84</v>
      </c>
      <c r="L141" s="10">
        <f>'03-10'!$K141+('03-10'!$J141/90)</f>
        <v>82.888888888888886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81" t="s">
        <v>6</v>
      </c>
      <c r="I142" s="40" t="s">
        <v>349</v>
      </c>
      <c r="J142" s="112">
        <v>100</v>
      </c>
      <c r="K142" s="107"/>
      <c r="L142" s="10">
        <f>'03-10'!$K142+('03-10'!$J142/90)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81" t="s">
        <v>6</v>
      </c>
      <c r="I143" s="40" t="s">
        <v>161</v>
      </c>
      <c r="J143" s="112">
        <v>-180</v>
      </c>
      <c r="K143" s="107">
        <v>30</v>
      </c>
      <c r="L143" s="10">
        <f>'03-10'!$K143+('03-10'!$J143/90)</f>
        <v>28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81" t="s">
        <v>6</v>
      </c>
      <c r="I144" s="40"/>
      <c r="J144" s="112">
        <v>-630</v>
      </c>
      <c r="K144" s="107">
        <v>90</v>
      </c>
      <c r="L144" s="10">
        <f>'03-10'!$K144+('03-10'!$J144/90)</f>
        <v>83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81" t="s">
        <v>6</v>
      </c>
      <c r="I145" s="40" t="s">
        <v>1082</v>
      </c>
      <c r="J145" s="112">
        <v>-630</v>
      </c>
      <c r="K145" s="107">
        <v>40</v>
      </c>
      <c r="L145" s="10">
        <f>'03-10'!$K145+('03-10'!$J145/90)</f>
        <v>33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81" t="s">
        <v>6</v>
      </c>
      <c r="I146" s="40" t="s">
        <v>1029</v>
      </c>
      <c r="J146" s="112">
        <v>300</v>
      </c>
      <c r="K146" s="107"/>
      <c r="L146" s="10">
        <f>'03-10'!$K146+('03-10'!$J146/90)</f>
        <v>3.3333333333333335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81" t="s">
        <v>6</v>
      </c>
      <c r="I147" s="40" t="s">
        <v>1366</v>
      </c>
      <c r="J147" s="112">
        <v>-540</v>
      </c>
      <c r="K147" s="107">
        <v>10</v>
      </c>
      <c r="L147" s="10">
        <f>'03-10'!$K147+('03-10'!$J147/90)</f>
        <v>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81" t="s">
        <v>6</v>
      </c>
      <c r="I148" s="40" t="s">
        <v>229</v>
      </c>
      <c r="J148" s="112"/>
      <c r="K148" s="107">
        <v>-50</v>
      </c>
      <c r="L148" s="10">
        <f>'03-10'!$K148+('03-10'!$J148/90)</f>
        <v>-50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81" t="s">
        <v>6</v>
      </c>
      <c r="I149" s="40" t="s">
        <v>141</v>
      </c>
      <c r="J149" s="112">
        <v>-540</v>
      </c>
      <c r="K149" s="107">
        <v>30</v>
      </c>
      <c r="L149" s="10">
        <f>'03-10'!$K149+('03-10'!$J149/90)</f>
        <v>24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81" t="s">
        <v>6</v>
      </c>
      <c r="I150" s="40" t="s">
        <v>1536</v>
      </c>
      <c r="J150" s="112">
        <v>300</v>
      </c>
      <c r="K150" s="107"/>
      <c r="L150" s="10">
        <f>'03-10'!$K150+('03-10'!$J150/90)</f>
        <v>3.3333333333333335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81" t="s">
        <v>6</v>
      </c>
      <c r="I151" s="40"/>
      <c r="J151" s="112">
        <v>300</v>
      </c>
      <c r="K151" s="107"/>
      <c r="L151" s="10">
        <f>'03-10'!$K151+('03-10'!$J151/90)</f>
        <v>3.3333333333333335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81" t="s">
        <v>6</v>
      </c>
      <c r="I152" s="40" t="s">
        <v>257</v>
      </c>
      <c r="J152" s="112">
        <v>300</v>
      </c>
      <c r="K152" s="107"/>
      <c r="L152" s="10">
        <f>'03-10'!$K152+('03-10'!$J152/90)</f>
        <v>3.3333333333333335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81" t="s">
        <v>6</v>
      </c>
      <c r="I153" s="40" t="s">
        <v>2810</v>
      </c>
      <c r="J153" s="112">
        <v>-300</v>
      </c>
      <c r="K153" s="107">
        <v>-10</v>
      </c>
      <c r="L153" s="10">
        <f>'03-10'!$K153+('03-10'!$J153/90)</f>
        <v>-13.333333333333334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81" t="s">
        <v>6</v>
      </c>
      <c r="I154" s="40" t="s">
        <v>95</v>
      </c>
      <c r="J154" s="112"/>
      <c r="K154" s="107">
        <v>10</v>
      </c>
      <c r="L154" s="10">
        <f>'03-10'!$K154+('03-10'!$J154/90)</f>
        <v>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81" t="s">
        <v>40</v>
      </c>
      <c r="I155" s="40" t="s">
        <v>95</v>
      </c>
      <c r="J155" s="112"/>
      <c r="K155" s="107">
        <v>-10</v>
      </c>
      <c r="L155" s="10">
        <f>'03-10'!$K155+('03-10'!$J155/90)</f>
        <v>-10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81" t="s">
        <v>6</v>
      </c>
      <c r="I156" s="40" t="s">
        <v>39</v>
      </c>
      <c r="J156" s="112">
        <v>200</v>
      </c>
      <c r="K156" s="107"/>
      <c r="L156" s="10">
        <f>'03-10'!$K156+('03-10'!$J156/90)</f>
        <v>2.2222222222222223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81" t="s">
        <v>40</v>
      </c>
      <c r="I157" s="40" t="s">
        <v>95</v>
      </c>
      <c r="J157" s="112">
        <v>-5100</v>
      </c>
      <c r="K157" s="107">
        <v>-2950</v>
      </c>
      <c r="L157" s="10">
        <f>'03-10'!$K157+('03-10'!$J157/90)</f>
        <v>-3006.6666666666665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81" t="s">
        <v>40</v>
      </c>
      <c r="I158" s="40" t="s">
        <v>95</v>
      </c>
      <c r="J158" s="112"/>
      <c r="K158" s="107">
        <v>-200</v>
      </c>
      <c r="L158" s="10">
        <f>'03-10'!$K158+('03-10'!$J158/90)</f>
        <v>-200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81" t="s">
        <v>6</v>
      </c>
      <c r="I159" s="40"/>
      <c r="J159" s="112"/>
      <c r="K159" s="107"/>
      <c r="L159" s="10">
        <f>'03-10'!$K159+('03-10'!$J159/90)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81" t="s">
        <v>6</v>
      </c>
      <c r="I160" s="40"/>
      <c r="J160" s="112"/>
      <c r="K160" s="107"/>
      <c r="L160" s="10">
        <f>'03-10'!$K160+('03-10'!$J160/90)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81" t="s">
        <v>6</v>
      </c>
      <c r="I161" s="40"/>
      <c r="J161" s="112"/>
      <c r="K161" s="107"/>
      <c r="L161" s="10">
        <f>'03-10'!$K161+('03-10'!$J161/90)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81" t="s">
        <v>6</v>
      </c>
      <c r="I162" s="40"/>
      <c r="J162" s="112"/>
      <c r="K162" s="107"/>
      <c r="L162" s="10">
        <f>'03-10'!$K162+('03-10'!$J162/90)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162">
    <cfRule type="expression" dxfId="120" priority="8">
      <formula>$H22="جملة"</formula>
    </cfRule>
    <cfRule type="expression" dxfId="119" priority="9">
      <formula>$H22="مصاريف"</formula>
    </cfRule>
    <cfRule type="expression" dxfId="118" priority="10">
      <formula>$H22="سحب"</formula>
    </cfRule>
  </conditionalFormatting>
  <conditionalFormatting sqref="H3:L18">
    <cfRule type="expression" dxfId="117" priority="4">
      <formula>$H3="جملة"</formula>
    </cfRule>
    <cfRule type="expression" dxfId="116" priority="5">
      <formula>$H3="مصاريف"</formula>
    </cfRule>
    <cfRule type="expression" dxfId="115" priority="6">
      <formula>$H3="سحب"</formula>
    </cfRule>
    <cfRule type="expression" dxfId="114" priority="7">
      <formula>$H3="بيع"</formula>
    </cfRule>
  </conditionalFormatting>
  <conditionalFormatting sqref="I139:L139">
    <cfRule type="expression" dxfId="113" priority="1">
      <formula>$H139="جملة"</formula>
    </cfRule>
    <cfRule type="expression" dxfId="112" priority="2">
      <formula>$H139="مصاريف"</formula>
    </cfRule>
    <cfRule type="expression" dxfId="111" priority="3">
      <formula>$H139="سحب"</formula>
    </cfRule>
  </conditionalFormatting>
  <dataValidations count="1">
    <dataValidation type="list" allowBlank="1" showInputMessage="1" showErrorMessage="1" sqref="H3:H18 H22:H162" xr:uid="{279981CE-1ABE-4608-80C6-11DF2B50261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DF03D-207B-43B5-92EA-6FA304EA91C0}">
  <sheetPr>
    <pageSetUpPr fitToPage="1"/>
  </sheetPr>
  <dimension ref="A1:Z151"/>
  <sheetViews>
    <sheetView rightToLeft="1" topLeftCell="A28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465</v>
      </c>
      <c r="K1" s="116">
        <f t="shared" si="0"/>
        <v>45</v>
      </c>
      <c r="L1" s="3">
        <f t="shared" si="0"/>
        <v>50.166666666666671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/>
      <c r="J3" s="151">
        <v>-200</v>
      </c>
      <c r="K3" s="152">
        <v>5</v>
      </c>
      <c r="L3" s="155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2812</v>
      </c>
      <c r="J4" s="151"/>
      <c r="K4" s="152">
        <v>35</v>
      </c>
      <c r="L4" s="155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>
        <v>200</v>
      </c>
      <c r="K5" s="152">
        <v>10</v>
      </c>
      <c r="L5" s="155">
        <f t="shared" si="1"/>
        <v>12.222222222222221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2506</v>
      </c>
      <c r="J6" s="151">
        <v>50</v>
      </c>
      <c r="K6" s="152"/>
      <c r="L6" s="155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56</v>
      </c>
      <c r="J7" s="151">
        <v>415</v>
      </c>
      <c r="K7" s="152">
        <v>-5</v>
      </c>
      <c r="L7" s="155">
        <f t="shared" si="1"/>
        <v>-0.38888888888888928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2785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SUM('05-10'!$J$22:$J$151)</f>
        <v>570</v>
      </c>
      <c r="K20" s="116">
        <f>SUM('05-10'!$K$22:$K$151)</f>
        <v>2318</v>
      </c>
      <c r="L20" s="3">
        <f>SUM('05-10'!$L$22:$L$151)</f>
        <v>2324.333333333333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26</v>
      </c>
      <c r="F22" s="16">
        <f t="shared" ref="F22:F26" si="3">D22*E22</f>
        <v>130</v>
      </c>
      <c r="G22" s="7"/>
      <c r="H22" s="156" t="s">
        <v>40</v>
      </c>
      <c r="I22" s="154" t="s">
        <v>95</v>
      </c>
      <c r="J22" s="151"/>
      <c r="K22" s="152">
        <v>-20</v>
      </c>
      <c r="L22" s="155">
        <f>'05-10'!$K22+('05-10'!$J22/90)</f>
        <v>-20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156" t="s">
        <v>6</v>
      </c>
      <c r="I23" s="154" t="s">
        <v>953</v>
      </c>
      <c r="J23" s="151"/>
      <c r="K23" s="152">
        <v>40</v>
      </c>
      <c r="L23" s="155">
        <f>'05-10'!$K23+('05-10'!$J23/90)</f>
        <v>40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24</v>
      </c>
      <c r="C24" s="14">
        <f t="shared" si="2"/>
        <v>240</v>
      </c>
      <c r="D24" s="15">
        <v>20</v>
      </c>
      <c r="E24" s="1">
        <v>1</v>
      </c>
      <c r="F24" s="16">
        <f t="shared" si="3"/>
        <v>20</v>
      </c>
      <c r="G24" s="7"/>
      <c r="H24" s="156" t="s">
        <v>6</v>
      </c>
      <c r="I24" s="154" t="s">
        <v>85</v>
      </c>
      <c r="J24" s="151">
        <v>200</v>
      </c>
      <c r="K24" s="152"/>
      <c r="L24" s="155">
        <f>'05-10'!$K24+('05-10'!$J24/90)</f>
        <v>2.2222222222222223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1</v>
      </c>
      <c r="F25" s="16">
        <f t="shared" si="3"/>
        <v>50</v>
      </c>
      <c r="G25" s="7"/>
      <c r="H25" s="156" t="s">
        <v>6</v>
      </c>
      <c r="I25" s="154" t="s">
        <v>39</v>
      </c>
      <c r="J25" s="151">
        <v>-200</v>
      </c>
      <c r="K25" s="152">
        <v>5</v>
      </c>
      <c r="L25" s="155">
        <f>'05-10'!$K25+('05-10'!$J25/90)</f>
        <v>2.7777777777777777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156" t="s">
        <v>6</v>
      </c>
      <c r="I26" s="154" t="s">
        <v>2813</v>
      </c>
      <c r="J26" s="151">
        <v>-400</v>
      </c>
      <c r="K26" s="152">
        <v>10</v>
      </c>
      <c r="L26" s="155">
        <f>'05-10'!$K26+('05-10'!$J26/90)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2400</v>
      </c>
      <c r="G27" s="7"/>
      <c r="H27" s="156" t="s">
        <v>6</v>
      </c>
      <c r="I27" s="154" t="s">
        <v>2814</v>
      </c>
      <c r="J27" s="151">
        <v>225</v>
      </c>
      <c r="K27" s="152"/>
      <c r="L27" s="155">
        <f>'05-10'!$K27+('05-10'!$J27/90)</f>
        <v>2.5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605</v>
      </c>
      <c r="D28" s="1"/>
      <c r="E28" s="1"/>
      <c r="F28" s="1"/>
      <c r="G28" s="1"/>
      <c r="H28" s="156" t="s">
        <v>6</v>
      </c>
      <c r="I28" s="154" t="s">
        <v>1338</v>
      </c>
      <c r="J28" s="151"/>
      <c r="K28" s="152">
        <v>56</v>
      </c>
      <c r="L28" s="155">
        <f>'05-10'!$K28+('05-10'!$J28/90)</f>
        <v>56</v>
      </c>
      <c r="M28" s="3"/>
      <c r="N28" s="12" t="s">
        <v>11</v>
      </c>
      <c r="O28" s="12"/>
      <c r="P28" s="6">
        <f>SUM(P22:P27)</f>
        <v>2113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-12110</v>
      </c>
      <c r="G29" s="1"/>
      <c r="H29" s="156" t="s">
        <v>6</v>
      </c>
      <c r="I29" s="154" t="s">
        <v>2815</v>
      </c>
      <c r="J29" s="151">
        <v>1600</v>
      </c>
      <c r="K29" s="152"/>
      <c r="L29" s="155">
        <f>'05-10'!$K29+('05-10'!$J29/90)</f>
        <v>17.777777777777779</v>
      </c>
      <c r="M29" s="3"/>
      <c r="N29" s="1"/>
      <c r="O29" s="1"/>
      <c r="P29" s="18"/>
      <c r="Q29" s="159" t="s">
        <v>21</v>
      </c>
      <c r="R29" s="160"/>
      <c r="S29" s="17">
        <f>SUM('05-10'!$J$22:$J$151)</f>
        <v>570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-2540</v>
      </c>
      <c r="D30" s="1"/>
      <c r="E30" s="1"/>
      <c r="F30" s="8"/>
      <c r="G30" s="1"/>
      <c r="H30" s="156" t="s">
        <v>6</v>
      </c>
      <c r="I30" s="154" t="s">
        <v>76</v>
      </c>
      <c r="J30" s="151">
        <v>180</v>
      </c>
      <c r="K30" s="152"/>
      <c r="L30" s="155">
        <f>'05-10'!$K30+('05-10'!$J30/90)</f>
        <v>2</v>
      </c>
      <c r="M30" s="3"/>
      <c r="N30" s="159" t="s">
        <v>23</v>
      </c>
      <c r="O30" s="160"/>
      <c r="P30" s="6">
        <f>SUM('05-10'!$K$22:$K$151)</f>
        <v>2318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156" t="s">
        <v>6</v>
      </c>
      <c r="I31" s="154" t="s">
        <v>827</v>
      </c>
      <c r="J31" s="151"/>
      <c r="K31" s="152">
        <v>5</v>
      </c>
      <c r="L31" s="155">
        <f>'05-10'!$K31+('05-10'!$J31/90)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-1940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1695</v>
      </c>
      <c r="J32" s="151">
        <v>60</v>
      </c>
      <c r="K32" s="152"/>
      <c r="L32" s="155">
        <f>'05-10'!$K32+('05-10'!$J32/90)</f>
        <v>0.66666666666666663</v>
      </c>
      <c r="M32" s="3"/>
      <c r="N32" s="12" t="s">
        <v>25</v>
      </c>
      <c r="O32" s="12"/>
      <c r="P32" s="6">
        <f>P28-P30-C28</f>
        <v>-810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57</v>
      </c>
      <c r="J33" s="151"/>
      <c r="K33" s="152">
        <v>14</v>
      </c>
      <c r="L33" s="155">
        <f>'05-10'!$K33+('05-10'!$J33/90)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28</v>
      </c>
      <c r="I34" s="154" t="s">
        <v>437</v>
      </c>
      <c r="J34" s="151">
        <v>-400</v>
      </c>
      <c r="K34" s="152"/>
      <c r="L34" s="155">
        <f>'05-10'!$K34+('05-10'!$J34/90)</f>
        <v>-4.4444444444444446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 t="s">
        <v>2816</v>
      </c>
      <c r="J35" s="151">
        <v>-400</v>
      </c>
      <c r="K35" s="152"/>
      <c r="L35" s="155">
        <f>'05-10'!$K35+('05-10'!$J35/90)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100</v>
      </c>
      <c r="J36" s="151">
        <v>320</v>
      </c>
      <c r="K36" s="152"/>
      <c r="L36" s="155">
        <f>'05-10'!$K36+('05-10'!$J36/90)</f>
        <v>3.5555555555555554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502</v>
      </c>
      <c r="J37" s="151">
        <v>70</v>
      </c>
      <c r="K37" s="152"/>
      <c r="L37" s="155">
        <f>'05-10'!$K37+('05-10'!$J37/90)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2818</v>
      </c>
      <c r="J38" s="151"/>
      <c r="K38" s="152">
        <v>-100</v>
      </c>
      <c r="L38" s="155">
        <f>'05-10'!$K38+('05-10'!$J38/90)</f>
        <v>-100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2817</v>
      </c>
      <c r="J39" s="151"/>
      <c r="K39" s="152">
        <v>100</v>
      </c>
      <c r="L39" s="155">
        <f>'05-10'!$K39+('05-10'!$J39/90)</f>
        <v>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486</v>
      </c>
      <c r="J40" s="151">
        <v>430</v>
      </c>
      <c r="K40" s="152">
        <v>10</v>
      </c>
      <c r="L40" s="155">
        <f>'05-10'!$K40+('05-10'!$J40/90)</f>
        <v>14.777777777777779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486</v>
      </c>
      <c r="J41" s="151"/>
      <c r="K41" s="152">
        <v>13</v>
      </c>
      <c r="L41" s="155">
        <f>'05-10'!$K41+('05-10'!$J41/90)</f>
        <v>13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40</v>
      </c>
      <c r="I42" s="154" t="s">
        <v>2819</v>
      </c>
      <c r="J42" s="151"/>
      <c r="K42" s="152">
        <v>-13</v>
      </c>
      <c r="L42" s="155">
        <f>'05-10'!$K42+('05-10'!$J42/90)</f>
        <v>-13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40</v>
      </c>
      <c r="I43" s="154" t="s">
        <v>2820</v>
      </c>
      <c r="J43" s="151"/>
      <c r="K43" s="152">
        <v>-20</v>
      </c>
      <c r="L43" s="155">
        <f>'05-10'!$K43+('05-10'!$J43/90)</f>
        <v>-20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28</v>
      </c>
      <c r="I44" s="154" t="s">
        <v>43</v>
      </c>
      <c r="J44" s="151"/>
      <c r="K44" s="152">
        <v>-30</v>
      </c>
      <c r="L44" s="155">
        <f>'05-10'!$K44+('05-10'!$J44/90)</f>
        <v>-30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2821</v>
      </c>
      <c r="J45" s="151"/>
      <c r="K45" s="152">
        <v>20</v>
      </c>
      <c r="L45" s="155">
        <f>'05-10'!$K45+('05-10'!$J45/90)</f>
        <v>20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620</v>
      </c>
      <c r="J46" s="151">
        <v>130</v>
      </c>
      <c r="K46" s="152"/>
      <c r="L46" s="155">
        <f>'05-10'!$K46+('05-10'!$J46/90)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2202</v>
      </c>
      <c r="J47" s="151">
        <v>-270</v>
      </c>
      <c r="K47" s="152">
        <v>-30</v>
      </c>
      <c r="L47" s="155">
        <f>'05-10'!$K47+('05-10'!$J47/90)</f>
        <v>-33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2822</v>
      </c>
      <c r="J48" s="151">
        <v>130</v>
      </c>
      <c r="K48" s="152">
        <v>5</v>
      </c>
      <c r="L48" s="155">
        <f>'05-10'!$K48+('05-10'!$J48/90)</f>
        <v>6.4444444444444446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/>
      <c r="J49" s="151">
        <v>-180</v>
      </c>
      <c r="K49" s="152">
        <v>20</v>
      </c>
      <c r="L49" s="155">
        <f>'05-10'!$K49+('05-10'!$J49/90)</f>
        <v>18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2823</v>
      </c>
      <c r="J50" s="151">
        <v>400</v>
      </c>
      <c r="K50" s="152"/>
      <c r="L50" s="155">
        <f>'05-10'!$K50+('05-10'!$J50/90)</f>
        <v>4.4444444444444446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2824</v>
      </c>
      <c r="J51" s="151">
        <v>-300</v>
      </c>
      <c r="K51" s="152">
        <v>30</v>
      </c>
      <c r="L51" s="155">
        <f>'05-10'!$K51+('05-10'!$J51/90)</f>
        <v>26.666666666666668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103</v>
      </c>
      <c r="J52" s="151">
        <v>-120</v>
      </c>
      <c r="K52" s="152">
        <v>20</v>
      </c>
      <c r="L52" s="155">
        <f>'05-10'!$K52+('05-10'!$J52/90)</f>
        <v>18.666666666666668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1796</v>
      </c>
      <c r="I53" s="154" t="s">
        <v>2244</v>
      </c>
      <c r="J53" s="151"/>
      <c r="K53" s="152">
        <v>60</v>
      </c>
      <c r="L53" s="155">
        <f>'05-10'!$K53+('05-10'!$J53/90)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2825</v>
      </c>
      <c r="J54" s="151">
        <v>-270</v>
      </c>
      <c r="K54" s="152">
        <v>10</v>
      </c>
      <c r="L54" s="155">
        <f>'05-10'!$K54+('05-10'!$J54/90)</f>
        <v>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18</v>
      </c>
      <c r="J55" s="151"/>
      <c r="K55" s="152">
        <v>20</v>
      </c>
      <c r="L55" s="155">
        <f>'05-10'!$K55+('05-10'!$J55/90)</f>
        <v>20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2826</v>
      </c>
      <c r="J56" s="151">
        <v>-100</v>
      </c>
      <c r="K56" s="152">
        <v>20</v>
      </c>
      <c r="L56" s="155">
        <f>'05-10'!$K56+('05-10'!$J56/90)</f>
        <v>18.888888888888889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275</v>
      </c>
      <c r="J57" s="151"/>
      <c r="K57" s="152">
        <v>5</v>
      </c>
      <c r="L57" s="155">
        <f>'05-10'!$K57+('05-10'!$J57/90)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97</v>
      </c>
      <c r="J58" s="151">
        <v>200</v>
      </c>
      <c r="K58" s="152"/>
      <c r="L58" s="155">
        <f>'05-10'!$K58+('05-10'!$J58/90)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2827</v>
      </c>
      <c r="J59" s="151">
        <v>-200</v>
      </c>
      <c r="K59" s="152">
        <v>50</v>
      </c>
      <c r="L59" s="155">
        <f>'05-10'!$K59+('05-10'!$J59/90)</f>
        <v>47.777777777777779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2828</v>
      </c>
      <c r="J60" s="151">
        <v>135</v>
      </c>
      <c r="K60" s="152"/>
      <c r="L60" s="155">
        <f>'05-10'!$K60+('05-10'!$J60/90)</f>
        <v>1.5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76</v>
      </c>
      <c r="J61" s="151">
        <v>90</v>
      </c>
      <c r="K61" s="152">
        <v>1</v>
      </c>
      <c r="L61" s="155">
        <f>'05-10'!$K61+('05-10'!$J61/90)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2829</v>
      </c>
      <c r="J62" s="151">
        <v>-300</v>
      </c>
      <c r="K62" s="152">
        <v>10</v>
      </c>
      <c r="L62" s="155">
        <f>'05-10'!$K62+('05-10'!$J62/90)</f>
        <v>6.6666666666666661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2149</v>
      </c>
      <c r="J63" s="151">
        <v>500</v>
      </c>
      <c r="K63" s="152"/>
      <c r="L63" s="155">
        <f>'05-10'!$K63+('05-10'!$J63/90)</f>
        <v>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2830</v>
      </c>
      <c r="J64" s="151"/>
      <c r="K64" s="152">
        <v>5</v>
      </c>
      <c r="L64" s="155">
        <f>'05-10'!$K64+('05-10'!$J64/90)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2831</v>
      </c>
      <c r="J65" s="151">
        <v>-540</v>
      </c>
      <c r="K65" s="152">
        <v>10</v>
      </c>
      <c r="L65" s="155">
        <f>'05-10'!$K65+('05-10'!$J65/90)</f>
        <v>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2832</v>
      </c>
      <c r="J66" s="151">
        <v>500</v>
      </c>
      <c r="K66" s="152"/>
      <c r="L66" s="155">
        <f>'05-10'!$K66+('05-10'!$J66/90)</f>
        <v>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2833</v>
      </c>
      <c r="J67" s="151">
        <v>-20</v>
      </c>
      <c r="K67" s="152">
        <v>14</v>
      </c>
      <c r="L67" s="155">
        <f>'05-10'!$K67+('05-10'!$J67/90)</f>
        <v>13.777777777777779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701</v>
      </c>
      <c r="J68" s="151">
        <v>100</v>
      </c>
      <c r="K68" s="152">
        <v>10</v>
      </c>
      <c r="L68" s="155">
        <f>'05-10'!$K68+('05-10'!$J68/90)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1110</v>
      </c>
      <c r="J69" s="151"/>
      <c r="K69" s="152">
        <v>20</v>
      </c>
      <c r="L69" s="155">
        <f>'05-10'!$K69+('05-10'!$J69/90)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2834</v>
      </c>
      <c r="J70" s="151">
        <v>150</v>
      </c>
      <c r="K70" s="152"/>
      <c r="L70" s="155">
        <f>'05-10'!$K70+('05-10'!$J70/90)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658</v>
      </c>
      <c r="J71" s="151">
        <v>-270</v>
      </c>
      <c r="K71" s="152">
        <v>35</v>
      </c>
      <c r="L71" s="155">
        <f>'05-10'!$K71+('05-10'!$J71/90)</f>
        <v>32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275</v>
      </c>
      <c r="J72" s="151">
        <v>600</v>
      </c>
      <c r="K72" s="152"/>
      <c r="L72" s="155">
        <f>'05-10'!$K72+('05-10'!$J72/90)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40</v>
      </c>
      <c r="I73" s="154" t="s">
        <v>95</v>
      </c>
      <c r="J73" s="151">
        <v>-600</v>
      </c>
      <c r="K73" s="152"/>
      <c r="L73" s="155">
        <f>'05-10'!$K73+('05-10'!$J73/90)</f>
        <v>-6.666666666666667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97</v>
      </c>
      <c r="J74" s="151">
        <v>180</v>
      </c>
      <c r="K74" s="152"/>
      <c r="L74" s="155">
        <f>'05-10'!$K74+('05-10'!$J74/90)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2835</v>
      </c>
      <c r="J75" s="151">
        <v>-400</v>
      </c>
      <c r="K75" s="152">
        <v>10</v>
      </c>
      <c r="L75" s="155">
        <f>'05-10'!$K75+('05-10'!$J75/90)</f>
        <v>5.5555555555555554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513</v>
      </c>
      <c r="J76" s="151">
        <v>50</v>
      </c>
      <c r="K76" s="152"/>
      <c r="L76" s="155">
        <f>'05-10'!$K76+('05-10'!$J76/90)</f>
        <v>0.55555555555555558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414</v>
      </c>
      <c r="J77" s="151">
        <v>-400</v>
      </c>
      <c r="K77" s="152">
        <v>10</v>
      </c>
      <c r="L77" s="155">
        <f>'05-10'!$K77+('05-10'!$J77/90)</f>
        <v>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28</v>
      </c>
      <c r="I78" s="154" t="s">
        <v>335</v>
      </c>
      <c r="J78" s="151">
        <v>-60</v>
      </c>
      <c r="K78" s="152"/>
      <c r="L78" s="155">
        <f>'05-10'!$K78+('05-10'!$J78/90)</f>
        <v>-0.66666666666666663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>
        <v>-750</v>
      </c>
      <c r="K79" s="152">
        <v>10</v>
      </c>
      <c r="L79" s="155">
        <f>'05-10'!$K79+('05-10'!$J79/90)</f>
        <v>1.6666666666666661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28</v>
      </c>
      <c r="I80" s="154" t="s">
        <v>2836</v>
      </c>
      <c r="J80" s="151"/>
      <c r="K80" s="152">
        <v>-50</v>
      </c>
      <c r="L80" s="155">
        <f>'05-10'!$K80+('05-10'!$J80/90)</f>
        <v>-50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>
        <v>100</v>
      </c>
      <c r="K81" s="152"/>
      <c r="L81" s="155">
        <f>'05-10'!$K81+('05-10'!$J81/90)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968</v>
      </c>
      <c r="J82" s="151">
        <v>-250</v>
      </c>
      <c r="K82" s="152">
        <v>5</v>
      </c>
      <c r="L82" s="155">
        <f>'05-10'!$K82+('05-10'!$J82/90)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513</v>
      </c>
      <c r="J83" s="151">
        <v>250</v>
      </c>
      <c r="K83" s="152"/>
      <c r="L83" s="155">
        <f>'05-10'!$K83+('05-10'!$J83/90)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1024</v>
      </c>
      <c r="J84" s="151">
        <v>200</v>
      </c>
      <c r="K84" s="152"/>
      <c r="L84" s="155">
        <f>'05-10'!$K84+('05-10'!$J84/90)</f>
        <v>2.2222222222222223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57</v>
      </c>
      <c r="J85" s="151"/>
      <c r="K85" s="152">
        <v>195</v>
      </c>
      <c r="L85" s="155">
        <f>'05-10'!$K85+('05-10'!$J85/90)</f>
        <v>195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121</v>
      </c>
      <c r="J86" s="151">
        <v>300</v>
      </c>
      <c r="K86" s="152"/>
      <c r="L86" s="155">
        <f>'05-10'!$K86+('05-10'!$J86/90)</f>
        <v>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2837</v>
      </c>
      <c r="J87" s="151">
        <v>-270</v>
      </c>
      <c r="K87" s="152">
        <v>10</v>
      </c>
      <c r="L87" s="155">
        <f>'05-10'!$K87+('05-10'!$J87/90)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1298</v>
      </c>
      <c r="J88" s="151">
        <v>50</v>
      </c>
      <c r="K88" s="152"/>
      <c r="L88" s="155">
        <f>'05-10'!$K88+('05-10'!$J88/90)</f>
        <v>0.55555555555555558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213</v>
      </c>
      <c r="J89" s="151">
        <v>300</v>
      </c>
      <c r="K89" s="152"/>
      <c r="L89" s="155">
        <f>'05-10'!$K89+('05-10'!$J89/90)</f>
        <v>3.3333333333333335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2282</v>
      </c>
      <c r="J90" s="151"/>
      <c r="K90" s="152">
        <v>140</v>
      </c>
      <c r="L90" s="155">
        <f>'05-10'!$K90+('05-10'!$J90/90)</f>
        <v>140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2838</v>
      </c>
      <c r="J91" s="151">
        <v>130</v>
      </c>
      <c r="K91" s="152">
        <v>5</v>
      </c>
      <c r="L91" s="155">
        <f>'05-10'!$K91+('05-10'!$J91/90)</f>
        <v>6.4444444444444446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>
        <v>-200</v>
      </c>
      <c r="K92" s="152">
        <v>15</v>
      </c>
      <c r="L92" s="155">
        <f>'05-10'!$K92+('05-10'!$J92/90)</f>
        <v>12.777777777777779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2839</v>
      </c>
      <c r="J93" s="151">
        <v>250</v>
      </c>
      <c r="K93" s="152"/>
      <c r="L93" s="155">
        <f>'05-10'!$K93+('05-10'!$J93/90)</f>
        <v>2.7777777777777777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743</v>
      </c>
      <c r="J94" s="151">
        <v>250</v>
      </c>
      <c r="K94" s="152"/>
      <c r="L94" s="155">
        <f>'05-10'!$K94+('05-10'!$J94/90)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275</v>
      </c>
      <c r="J95" s="151">
        <v>-270</v>
      </c>
      <c r="K95" s="152">
        <v>20</v>
      </c>
      <c r="L95" s="155">
        <f>'05-10'!$K95+('05-10'!$J95/90)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2840</v>
      </c>
      <c r="J96" s="151"/>
      <c r="K96" s="152">
        <v>70</v>
      </c>
      <c r="L96" s="155">
        <f>'05-10'!$K96+('05-10'!$J96/90)</f>
        <v>70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1384</v>
      </c>
      <c r="J97" s="151">
        <v>-800</v>
      </c>
      <c r="K97" s="152">
        <v>20</v>
      </c>
      <c r="L97" s="155">
        <f>'05-10'!$K97+('05-10'!$J97/90)</f>
        <v>11.111111111111111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>
        <v>-170</v>
      </c>
      <c r="K98" s="152">
        <v>10</v>
      </c>
      <c r="L98" s="155">
        <f>'05-10'!$K98+('05-10'!$J98/90)</f>
        <v>8.1111111111111107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40</v>
      </c>
      <c r="I99" s="154" t="s">
        <v>2841</v>
      </c>
      <c r="J99" s="151">
        <v>450</v>
      </c>
      <c r="K99" s="152">
        <v>-200</v>
      </c>
      <c r="L99" s="155">
        <f>'05-10'!$K99+('05-10'!$J99/90)</f>
        <v>-195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39</v>
      </c>
      <c r="J100" s="151">
        <v>-150</v>
      </c>
      <c r="K100" s="152">
        <v>20</v>
      </c>
      <c r="L100" s="155">
        <f>'05-10'!$K100+('05-10'!$J100/90)</f>
        <v>18.333333333333332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730</v>
      </c>
      <c r="J101" s="151">
        <v>400</v>
      </c>
      <c r="K101" s="152"/>
      <c r="L101" s="155">
        <f>'05-10'!$K101+('05-10'!$J101/90)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1796</v>
      </c>
      <c r="I102" s="154" t="s">
        <v>2842</v>
      </c>
      <c r="J102" s="151">
        <v>600</v>
      </c>
      <c r="K102" s="152">
        <v>640</v>
      </c>
      <c r="L102" s="155">
        <f>'05-10'!$K102+('05-10'!$J102/90)</f>
        <v>646.66666666666663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281</v>
      </c>
      <c r="J103" s="151">
        <v>20</v>
      </c>
      <c r="K103" s="152"/>
      <c r="L103" s="155">
        <f>'05-10'!$K103+('05-10'!$J103/90)</f>
        <v>0.22222222222222221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929</v>
      </c>
      <c r="J104" s="151">
        <v>-680</v>
      </c>
      <c r="K104" s="152">
        <v>10</v>
      </c>
      <c r="L104" s="155">
        <f>'05-10'!$K104+('05-10'!$J104/90)</f>
        <v>2.4444444444444446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2843</v>
      </c>
      <c r="J105" s="151">
        <v>-410</v>
      </c>
      <c r="K105" s="152">
        <v>10</v>
      </c>
      <c r="L105" s="155">
        <f>'05-10'!$K105+('05-10'!$J105/90)</f>
        <v>5.4444444444444446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1213</v>
      </c>
      <c r="J106" s="151">
        <v>-450</v>
      </c>
      <c r="K106" s="152">
        <v>20</v>
      </c>
      <c r="L106" s="155">
        <f>'05-10'!$K106+('05-10'!$J106/90)</f>
        <v>15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2844</v>
      </c>
      <c r="J107" s="151">
        <v>-100</v>
      </c>
      <c r="K107" s="152">
        <v>10</v>
      </c>
      <c r="L107" s="155">
        <f>'05-10'!$K107+('05-10'!$J107/90)</f>
        <v>8.8888888888888893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2583</v>
      </c>
      <c r="J108" s="151"/>
      <c r="K108" s="152">
        <v>10</v>
      </c>
      <c r="L108" s="155">
        <f>'05-10'!$K108+('05-10'!$J108/90)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46</v>
      </c>
      <c r="J109" s="151">
        <v>-280</v>
      </c>
      <c r="K109" s="152">
        <v>10</v>
      </c>
      <c r="L109" s="155">
        <f>'05-10'!$K109+('05-10'!$J109/90)</f>
        <v>6.8888888888888893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146</v>
      </c>
      <c r="J110" s="151">
        <v>-745</v>
      </c>
      <c r="K110" s="152">
        <v>20</v>
      </c>
      <c r="L110" s="155">
        <f>'05-10'!$K110+('05-10'!$J110/90)</f>
        <v>11.722222222222221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 t="s">
        <v>229</v>
      </c>
      <c r="J111" s="151">
        <v>-280</v>
      </c>
      <c r="K111" s="152"/>
      <c r="L111" s="155">
        <f>'05-10'!$K111+('05-10'!$J111/90)</f>
        <v>-3.1111111111111112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2845</v>
      </c>
      <c r="J112" s="151">
        <v>300</v>
      </c>
      <c r="K112" s="152"/>
      <c r="L112" s="155">
        <f>'05-10'!$K112+('05-10'!$J112/90)</f>
        <v>3.3333333333333335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527</v>
      </c>
      <c r="J113" s="151">
        <v>300</v>
      </c>
      <c r="K113" s="152"/>
      <c r="L113" s="155">
        <f>'05-10'!$K113+('05-10'!$J113/90)</f>
        <v>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>
        <v>180</v>
      </c>
      <c r="K114" s="152">
        <v>60</v>
      </c>
      <c r="L114" s="155">
        <f>'05-10'!$K114+('05-10'!$J114/90)</f>
        <v>62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2846</v>
      </c>
      <c r="J115" s="151"/>
      <c r="K115" s="152">
        <v>100</v>
      </c>
      <c r="L115" s="155">
        <f>'05-10'!$K115+('05-10'!$J115/90)</f>
        <v>100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>
        <v>-140</v>
      </c>
      <c r="K116" s="152">
        <v>30</v>
      </c>
      <c r="L116" s="155">
        <f>'05-10'!$K116+('05-10'!$J116/90)</f>
        <v>28.444444444444443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>
        <v>300</v>
      </c>
      <c r="K117" s="152"/>
      <c r="L117" s="155">
        <f>'05-10'!$K117+('05-10'!$J117/90)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/>
      <c r="J118" s="151">
        <v>-400</v>
      </c>
      <c r="K118" s="152">
        <v>10</v>
      </c>
      <c r="L118" s="155">
        <f>'05-10'!$K118+('05-10'!$J118/90)</f>
        <v>5.5555555555555554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2847</v>
      </c>
      <c r="J119" s="151"/>
      <c r="K119" s="152">
        <v>20</v>
      </c>
      <c r="L119" s="155">
        <f>'05-10'!$K119+('05-10'!$J119/90)</f>
        <v>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56</v>
      </c>
      <c r="J120" s="151">
        <v>-225</v>
      </c>
      <c r="K120" s="152">
        <v>-137</v>
      </c>
      <c r="L120" s="155">
        <f>'05-10'!$K120+('05-10'!$J120/90)</f>
        <v>-139.5</v>
      </c>
      <c r="M120" s="3"/>
      <c r="N120" s="45" t="s">
        <v>118</v>
      </c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 t="s">
        <v>260</v>
      </c>
      <c r="J121" s="151"/>
      <c r="K121" s="152">
        <v>190</v>
      </c>
      <c r="L121" s="155">
        <f>'05-10'!$K121+('05-10'!$J121/90)</f>
        <v>190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2466</v>
      </c>
      <c r="J122" s="151">
        <v>100</v>
      </c>
      <c r="K122" s="152">
        <v>10</v>
      </c>
      <c r="L122" s="155">
        <f>'05-10'!$K122+('05-10'!$J122/90)</f>
        <v>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103</v>
      </c>
      <c r="J123" s="151">
        <v>-270</v>
      </c>
      <c r="K123" s="152">
        <v>110</v>
      </c>
      <c r="L123" s="155">
        <f>'05-10'!$K123+('05-10'!$J123/90)</f>
        <v>107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45" t="s">
        <v>834</v>
      </c>
      <c r="H124" s="156" t="s">
        <v>6</v>
      </c>
      <c r="I124" s="154" t="s">
        <v>31</v>
      </c>
      <c r="J124" s="151">
        <v>230</v>
      </c>
      <c r="K124" s="152"/>
      <c r="L124" s="155">
        <f>'05-10'!$K124+('05-10'!$J124/90)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45" t="s">
        <v>834</v>
      </c>
      <c r="H125" s="156" t="s">
        <v>6</v>
      </c>
      <c r="I125" s="154" t="s">
        <v>30</v>
      </c>
      <c r="J125" s="151">
        <v>130</v>
      </c>
      <c r="K125" s="152"/>
      <c r="L125" s="155">
        <f>'05-10'!$K125+('05-10'!$J125/90)</f>
        <v>1.4444444444444444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45" t="s">
        <v>834</v>
      </c>
      <c r="H126" s="156" t="s">
        <v>6</v>
      </c>
      <c r="I126" s="154" t="s">
        <v>267</v>
      </c>
      <c r="J126" s="151">
        <v>-280</v>
      </c>
      <c r="K126" s="152">
        <v>40</v>
      </c>
      <c r="L126" s="155">
        <f>'05-10'!$K126+('05-10'!$J126/90)</f>
        <v>36.888888888888886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45" t="s">
        <v>834</v>
      </c>
      <c r="H127" s="156" t="s">
        <v>6</v>
      </c>
      <c r="I127" s="154" t="s">
        <v>1366</v>
      </c>
      <c r="J127" s="151">
        <v>-450</v>
      </c>
      <c r="K127" s="152">
        <v>30</v>
      </c>
      <c r="L127" s="155">
        <f>'05-10'!$K127+('05-10'!$J127/90)</f>
        <v>25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45" t="s">
        <v>834</v>
      </c>
      <c r="H128" s="156" t="s">
        <v>6</v>
      </c>
      <c r="I128" s="154" t="s">
        <v>1366</v>
      </c>
      <c r="J128" s="151">
        <v>250</v>
      </c>
      <c r="K128" s="152"/>
      <c r="L128" s="155">
        <f>'05-10'!$K128+('05-10'!$J128/90)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45" t="s">
        <v>834</v>
      </c>
      <c r="H129" s="156" t="s">
        <v>6</v>
      </c>
      <c r="I129" s="154" t="s">
        <v>237</v>
      </c>
      <c r="J129" s="151">
        <v>300</v>
      </c>
      <c r="K129" s="152"/>
      <c r="L129" s="155">
        <f>'05-10'!$K129+('05-10'!$J129/90)</f>
        <v>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45" t="s">
        <v>834</v>
      </c>
      <c r="H130" s="156" t="s">
        <v>6</v>
      </c>
      <c r="I130" s="154" t="s">
        <v>2848</v>
      </c>
      <c r="J130" s="151">
        <v>600</v>
      </c>
      <c r="K130" s="152"/>
      <c r="L130" s="155">
        <f>'05-10'!$K130+('05-10'!$J130/90)</f>
        <v>6.666666666666667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45" t="s">
        <v>834</v>
      </c>
      <c r="H131" s="156" t="s">
        <v>6</v>
      </c>
      <c r="I131" s="154"/>
      <c r="J131" s="151">
        <v>280</v>
      </c>
      <c r="K131" s="152"/>
      <c r="L131" s="155">
        <f>'05-10'!$K131+('05-10'!$J131/90)</f>
        <v>3.1111111111111112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 t="s">
        <v>905</v>
      </c>
      <c r="J132" s="151">
        <v>125</v>
      </c>
      <c r="K132" s="152"/>
      <c r="L132" s="155">
        <f>'05-10'!$K132+('05-10'!$J132/90)</f>
        <v>1.3888888888888888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 t="s">
        <v>647</v>
      </c>
      <c r="J133" s="151">
        <v>-450</v>
      </c>
      <c r="K133" s="152">
        <v>80</v>
      </c>
      <c r="L133" s="155">
        <f>'05-10'!$K133+('05-10'!$J133/90)</f>
        <v>75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28</v>
      </c>
      <c r="I134" s="154" t="s">
        <v>437</v>
      </c>
      <c r="J134" s="151">
        <v>-300</v>
      </c>
      <c r="K134" s="152"/>
      <c r="L134" s="155">
        <f>'05-10'!$K134+('05-10'!$J134/90)</f>
        <v>-3.3333333333333335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2849</v>
      </c>
      <c r="J135" s="151">
        <v>75</v>
      </c>
      <c r="K135" s="152"/>
      <c r="L135" s="155">
        <f>'05-10'!$K135+('05-10'!$J135/90)</f>
        <v>0.83333333333333337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470</v>
      </c>
      <c r="J136" s="151">
        <v>360</v>
      </c>
      <c r="K136" s="152"/>
      <c r="L136" s="155">
        <f>'05-10'!$K136+('05-10'!$J136/90)</f>
        <v>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1513</v>
      </c>
      <c r="J137" s="151">
        <v>-180</v>
      </c>
      <c r="K137" s="152">
        <v>20</v>
      </c>
      <c r="L137" s="155">
        <f>'05-10'!$K137+('05-10'!$J137/90)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 t="s">
        <v>2850</v>
      </c>
      <c r="J138" s="151"/>
      <c r="K138" s="152">
        <v>130</v>
      </c>
      <c r="L138" s="155">
        <f>'05-10'!$K138+('05-10'!$J138/90)</f>
        <v>130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2851</v>
      </c>
      <c r="J139" s="151">
        <v>450</v>
      </c>
      <c r="K139" s="152">
        <v>160</v>
      </c>
      <c r="L139" s="155">
        <f>'05-10'!$K139+('05-10'!$J139/90)</f>
        <v>165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2782</v>
      </c>
      <c r="J140" s="151">
        <v>-450</v>
      </c>
      <c r="K140" s="152">
        <v>40</v>
      </c>
      <c r="L140" s="155">
        <f>'05-10'!$K140+('05-10'!$J140/90)</f>
        <v>35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>
        <v>70</v>
      </c>
      <c r="K141" s="152"/>
      <c r="L141" s="155">
        <f>'05-10'!$K141+('05-10'!$J141/90)</f>
        <v>0.77777777777777779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/>
      <c r="J142" s="151">
        <v>400</v>
      </c>
      <c r="K142" s="152"/>
      <c r="L142" s="155">
        <f>'05-10'!$K142+('05-10'!$J142/90)</f>
        <v>4.4444444444444446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>
        <v>400</v>
      </c>
      <c r="K143" s="152"/>
      <c r="L143" s="155">
        <f>'05-10'!$K143+('05-10'!$J143/90)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>
        <v>550</v>
      </c>
      <c r="K144" s="152"/>
      <c r="L144" s="155">
        <f>'05-10'!$K144+('05-10'!$J144/90)</f>
        <v>6.1111111111111107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'05-10'!$K145+('05-10'!$J145/90)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'05-10'!$K146+('05-10'!$J146/90)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'05-10'!$K147+('05-10'!$J147/90)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'05-10'!$K148+('05-10'!$J148/90)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/>
      <c r="K149" s="152"/>
      <c r="L149" s="155">
        <f>'05-10'!$K149+('05-10'!$J149/90)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/>
      <c r="J150" s="151"/>
      <c r="K150" s="152"/>
      <c r="L150" s="155">
        <f>'05-10'!$K150+('05-10'!$J150/90)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/>
      <c r="K151" s="152"/>
      <c r="L151" s="155">
        <f>'05-10'!$K151+('05-10'!$J151/90)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10" priority="9">
      <formula>$H3="جملة"</formula>
    </cfRule>
    <cfRule type="expression" dxfId="109" priority="10">
      <formula>$H3="مصاريف"</formula>
    </cfRule>
    <cfRule type="expression" dxfId="108" priority="11">
      <formula>$H3="سحب"</formula>
    </cfRule>
    <cfRule type="expression" dxfId="107" priority="12">
      <formula>$H3="بيع"</formula>
    </cfRule>
  </conditionalFormatting>
  <conditionalFormatting sqref="H22:L151">
    <cfRule type="expression" dxfId="106" priority="1">
      <formula>$H22="جملة"</formula>
    </cfRule>
    <cfRule type="expression" dxfId="105" priority="2">
      <formula>$H22="مصاريف"</formula>
    </cfRule>
    <cfRule type="expression" dxfId="104" priority="3">
      <formula>$H22="سحب"</formula>
    </cfRule>
    <cfRule type="expression" dxfId="103" priority="4">
      <formula>$H22="بيع"</formula>
    </cfRule>
  </conditionalFormatting>
  <dataValidations count="1">
    <dataValidation type="list" allowBlank="1" showInputMessage="1" showErrorMessage="1" sqref="H3:H18 H22:H151" xr:uid="{8A1D77D8-BB65-4C30-A8FA-5F4F6A54956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F829E-8DA5-43C5-BFEB-2B1474AA76DA}">
  <sheetPr>
    <pageSetUpPr fitToPage="1"/>
  </sheetPr>
  <dimension ref="A1:Z165"/>
  <sheetViews>
    <sheetView rightToLeft="1" topLeftCell="A154" zoomScaleNormal="100" workbookViewId="0">
      <selection activeCell="I161" sqref="I16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9"/>
      <c r="I1" s="170" t="s">
        <v>0</v>
      </c>
      <c r="J1" s="171">
        <f t="shared" ref="J1:L1" si="0">SUM(J3:J18)</f>
        <v>635</v>
      </c>
      <c r="K1" s="172">
        <f t="shared" si="0"/>
        <v>542</v>
      </c>
      <c r="L1" s="173">
        <f t="shared" si="0"/>
        <v>549.05555555555543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9" t="s">
        <v>1</v>
      </c>
      <c r="I2" s="174" t="s">
        <v>2</v>
      </c>
      <c r="J2" s="175" t="s">
        <v>3</v>
      </c>
      <c r="K2" s="176" t="s">
        <v>4</v>
      </c>
      <c r="L2" s="162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1796</v>
      </c>
      <c r="I3" s="154" t="s">
        <v>64</v>
      </c>
      <c r="J3" s="151"/>
      <c r="K3" s="152">
        <v>300</v>
      </c>
      <c r="L3" s="155">
        <f t="shared" ref="L3:L18" si="1">K3+(J3/90)</f>
        <v>300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2853</v>
      </c>
      <c r="J4" s="151">
        <v>630</v>
      </c>
      <c r="K4" s="152"/>
      <c r="L4" s="155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1121</v>
      </c>
      <c r="J5" s="151">
        <v>50</v>
      </c>
      <c r="K5" s="152"/>
      <c r="L5" s="155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161</v>
      </c>
      <c r="J6" s="151"/>
      <c r="K6" s="152">
        <v>15</v>
      </c>
      <c r="L6" s="155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33</v>
      </c>
      <c r="J7" s="151">
        <v>-150</v>
      </c>
      <c r="K7" s="152">
        <v>10</v>
      </c>
      <c r="L7" s="155">
        <f t="shared" si="1"/>
        <v>8.3333333333333339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1796</v>
      </c>
      <c r="I8" s="154" t="s">
        <v>2854</v>
      </c>
      <c r="J8" s="151">
        <v>270</v>
      </c>
      <c r="K8" s="152">
        <v>90</v>
      </c>
      <c r="L8" s="155">
        <f t="shared" si="1"/>
        <v>93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1338</v>
      </c>
      <c r="J9" s="151"/>
      <c r="K9" s="152">
        <v>50</v>
      </c>
      <c r="L9" s="155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28</v>
      </c>
      <c r="I10" s="154" t="s">
        <v>437</v>
      </c>
      <c r="J10" s="151">
        <v>-400</v>
      </c>
      <c r="K10" s="152"/>
      <c r="L10" s="155">
        <f t="shared" si="1"/>
        <v>-4.4444444444444446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 t="s">
        <v>673</v>
      </c>
      <c r="J11" s="151">
        <v>100</v>
      </c>
      <c r="K11" s="152">
        <v>30</v>
      </c>
      <c r="L11" s="155">
        <f t="shared" si="1"/>
        <v>31.111111111111111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 t="s">
        <v>776</v>
      </c>
      <c r="J12" s="151"/>
      <c r="K12" s="152">
        <v>100</v>
      </c>
      <c r="L12" s="155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 t="s">
        <v>266</v>
      </c>
      <c r="J13" s="151">
        <v>225</v>
      </c>
      <c r="K13" s="152"/>
      <c r="L13" s="155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 t="s">
        <v>2855</v>
      </c>
      <c r="J14" s="151"/>
      <c r="K14" s="152">
        <v>60</v>
      </c>
      <c r="L14" s="155">
        <f t="shared" si="1"/>
        <v>60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 t="s">
        <v>1291</v>
      </c>
      <c r="J15" s="151">
        <v>100</v>
      </c>
      <c r="K15" s="152"/>
      <c r="L15" s="155">
        <f t="shared" si="1"/>
        <v>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 t="s">
        <v>56</v>
      </c>
      <c r="J16" s="151">
        <v>-190</v>
      </c>
      <c r="K16" s="152"/>
      <c r="L16" s="155">
        <f t="shared" si="1"/>
        <v>-2.1111111111111112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40</v>
      </c>
      <c r="I17" s="154" t="s">
        <v>2858</v>
      </c>
      <c r="J17" s="151"/>
      <c r="K17" s="152">
        <v>-113</v>
      </c>
      <c r="L17" s="155">
        <f t="shared" si="1"/>
        <v>-113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9" t="s">
        <v>198</v>
      </c>
      <c r="B18" s="169"/>
      <c r="C18" s="169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7" t="s">
        <v>2811</v>
      </c>
      <c r="B19" s="169"/>
      <c r="C19" s="169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69"/>
      <c r="I20" s="170" t="s">
        <v>0</v>
      </c>
      <c r="J20" s="171">
        <f>SUM('06-10'!$J$22:$J$165)</f>
        <v>-990</v>
      </c>
      <c r="K20" s="172">
        <f>SUM('06-10'!$K$22:$K$165)</f>
        <v>-3268</v>
      </c>
      <c r="L20" s="173">
        <f>SUM('06-10'!$L$22:$L$165)</f>
        <v>-3278.9999999999991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61" t="s">
        <v>9</v>
      </c>
      <c r="B21" s="161" t="s">
        <v>10</v>
      </c>
      <c r="C21" s="161" t="s">
        <v>11</v>
      </c>
      <c r="D21" s="161" t="s">
        <v>12</v>
      </c>
      <c r="E21" s="161" t="s">
        <v>10</v>
      </c>
      <c r="F21" s="161" t="s">
        <v>11</v>
      </c>
      <c r="G21" s="1"/>
      <c r="H21" s="169" t="s">
        <v>1</v>
      </c>
      <c r="I21" s="174" t="s">
        <v>2</v>
      </c>
      <c r="J21" s="175" t="s">
        <v>3</v>
      </c>
      <c r="K21" s="176" t="s">
        <v>4</v>
      </c>
      <c r="L21" s="162" t="s">
        <v>5</v>
      </c>
      <c r="M21" s="1"/>
      <c r="N21" s="161" t="s">
        <v>9</v>
      </c>
      <c r="O21" s="161" t="s">
        <v>10</v>
      </c>
      <c r="P21" s="161" t="s">
        <v>11</v>
      </c>
      <c r="Q21" s="161" t="s">
        <v>12</v>
      </c>
      <c r="R21" s="161" t="s">
        <v>10</v>
      </c>
      <c r="S21" s="161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156" t="s">
        <v>6</v>
      </c>
      <c r="I22" s="154" t="s">
        <v>2856</v>
      </c>
      <c r="J22" s="151"/>
      <c r="K22" s="152">
        <v>440</v>
      </c>
      <c r="L22" s="155">
        <f>'06-10'!$K22+('06-10'!$J22/90)</f>
        <v>440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156" t="s">
        <v>40</v>
      </c>
      <c r="I23" s="154" t="s">
        <v>95</v>
      </c>
      <c r="J23" s="151"/>
      <c r="K23" s="152">
        <v>-440</v>
      </c>
      <c r="L23" s="155">
        <f>'06-10'!$K23+('06-10'!$J23/90)</f>
        <v>-440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94</v>
      </c>
      <c r="S23" s="16">
        <f t="shared" si="5"/>
        <v>940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20</v>
      </c>
      <c r="F24" s="16">
        <f t="shared" si="3"/>
        <v>400</v>
      </c>
      <c r="G24" s="7"/>
      <c r="H24" s="156" t="s">
        <v>1796</v>
      </c>
      <c r="I24" s="154" t="s">
        <v>75</v>
      </c>
      <c r="J24" s="151"/>
      <c r="K24" s="152">
        <v>72</v>
      </c>
      <c r="L24" s="155">
        <f>'06-10'!$K24+('06-10'!$J24/90)</f>
        <v>72</v>
      </c>
      <c r="M24" s="3"/>
      <c r="N24" s="13">
        <v>10</v>
      </c>
      <c r="O24" s="1">
        <v>21</v>
      </c>
      <c r="P24" s="14">
        <f t="shared" si="4"/>
        <v>210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6</v>
      </c>
      <c r="F25" s="16">
        <f t="shared" si="3"/>
        <v>300</v>
      </c>
      <c r="G25" s="7"/>
      <c r="H25" s="156" t="s">
        <v>40</v>
      </c>
      <c r="I25" s="154" t="s">
        <v>95</v>
      </c>
      <c r="J25" s="151"/>
      <c r="K25" s="152">
        <v>-72</v>
      </c>
      <c r="L25" s="155">
        <f>'06-10'!$K25+('06-10'!$J25/90)</f>
        <v>-72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29</v>
      </c>
      <c r="F26" s="16">
        <f t="shared" si="3"/>
        <v>2900</v>
      </c>
      <c r="G26" s="7"/>
      <c r="H26" s="156" t="s">
        <v>6</v>
      </c>
      <c r="I26" s="154" t="s">
        <v>214</v>
      </c>
      <c r="J26" s="151">
        <v>-540</v>
      </c>
      <c r="K26" s="152">
        <v>40</v>
      </c>
      <c r="L26" s="155">
        <f>'06-10'!$K26+('06-10'!$J26/90)</f>
        <v>34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27</v>
      </c>
      <c r="C27" s="14">
        <f t="shared" si="2"/>
        <v>2700</v>
      </c>
      <c r="D27" s="161" t="s">
        <v>11</v>
      </c>
      <c r="E27" s="161"/>
      <c r="F27" s="163">
        <f>SUM(F22:F26)</f>
        <v>3605</v>
      </c>
      <c r="G27" s="7"/>
      <c r="H27" s="156" t="s">
        <v>6</v>
      </c>
      <c r="I27" s="154" t="s">
        <v>62</v>
      </c>
      <c r="J27" s="151">
        <v>-100</v>
      </c>
      <c r="K27" s="152">
        <v>10</v>
      </c>
      <c r="L27" s="155">
        <f>'06-10'!$K27+('06-10'!$J27/90)</f>
        <v>8.8888888888888893</v>
      </c>
      <c r="M27" s="3"/>
      <c r="N27" s="13">
        <v>100</v>
      </c>
      <c r="O27" s="1">
        <v>13</v>
      </c>
      <c r="P27" s="14">
        <f t="shared" si="4"/>
        <v>1300</v>
      </c>
      <c r="Q27" s="161" t="s">
        <v>11</v>
      </c>
      <c r="R27" s="161"/>
      <c r="S27" s="163">
        <f>SUM(S22:S26)</f>
        <v>6890</v>
      </c>
      <c r="T27" s="1"/>
      <c r="U27" s="1"/>
      <c r="V27" s="1"/>
      <c r="W27" s="1"/>
      <c r="X27" s="1"/>
      <c r="Y27" s="1"/>
      <c r="Z27" s="1"/>
    </row>
    <row r="28" spans="1:26" x14ac:dyDescent="0.3">
      <c r="A28" s="161" t="s">
        <v>11</v>
      </c>
      <c r="B28" s="161"/>
      <c r="C28" s="162">
        <f>SUM(C22:C27)</f>
        <v>3465</v>
      </c>
      <c r="D28" s="1"/>
      <c r="E28" s="1"/>
      <c r="F28" s="1"/>
      <c r="G28" s="1"/>
      <c r="H28" s="156" t="s">
        <v>6</v>
      </c>
      <c r="I28" s="154" t="s">
        <v>2857</v>
      </c>
      <c r="J28" s="151"/>
      <c r="K28" s="152">
        <v>55</v>
      </c>
      <c r="L28" s="155">
        <f>'06-10'!$K28+('06-10'!$J28/90)</f>
        <v>55</v>
      </c>
      <c r="M28" s="3"/>
      <c r="N28" s="161" t="s">
        <v>11</v>
      </c>
      <c r="O28" s="161"/>
      <c r="P28" s="162">
        <f>SUM(P22:P27)</f>
        <v>1547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64" t="s">
        <v>21</v>
      </c>
      <c r="E29" s="165"/>
      <c r="F29" s="163">
        <f t="array" aca="1" ref="F29" ca="1">INDIRECT("'"&amp;$A$19&amp;"'!J20")+J1</f>
        <v>1205</v>
      </c>
      <c r="G29" s="1"/>
      <c r="H29" s="156" t="s">
        <v>6</v>
      </c>
      <c r="I29" s="154" t="s">
        <v>130</v>
      </c>
      <c r="J29" s="151">
        <v>100</v>
      </c>
      <c r="K29" s="152"/>
      <c r="L29" s="155">
        <f>'06-10'!$K29+('06-10'!$J29/90)</f>
        <v>1.1111111111111112</v>
      </c>
      <c r="M29" s="3"/>
      <c r="N29" s="1"/>
      <c r="O29" s="1"/>
      <c r="P29" s="18"/>
      <c r="Q29" s="164" t="s">
        <v>21</v>
      </c>
      <c r="R29" s="165"/>
      <c r="S29" s="163">
        <f>SUM('06-10'!$J$22:$J$165)</f>
        <v>-990</v>
      </c>
      <c r="T29" s="1"/>
      <c r="U29" s="1"/>
      <c r="V29" s="1"/>
      <c r="W29" s="1"/>
      <c r="X29" s="1"/>
      <c r="Y29" s="1"/>
      <c r="Z29" s="1"/>
    </row>
    <row r="30" spans="1:26" x14ac:dyDescent="0.3">
      <c r="A30" s="164" t="s">
        <v>23</v>
      </c>
      <c r="B30" s="165"/>
      <c r="C30" s="162">
        <f t="array" aca="1" ref="C30" ca="1">INDIRECT("'"&amp;$A$19&amp;"'!K20")+K1</f>
        <v>2860</v>
      </c>
      <c r="D30" s="1"/>
      <c r="E30" s="1"/>
      <c r="F30" s="8"/>
      <c r="G30" s="1"/>
      <c r="H30" s="156" t="s">
        <v>6</v>
      </c>
      <c r="I30" s="154" t="s">
        <v>2859</v>
      </c>
      <c r="J30" s="151">
        <v>700</v>
      </c>
      <c r="K30" s="152"/>
      <c r="L30" s="155">
        <f>'06-10'!$K30+('06-10'!$J30/90)</f>
        <v>7.7777777777777777</v>
      </c>
      <c r="M30" s="3"/>
      <c r="N30" s="164" t="s">
        <v>23</v>
      </c>
      <c r="O30" s="165"/>
      <c r="P30" s="162">
        <f>SUM('06-10'!$K$22:$K$165)</f>
        <v>-3268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61" t="s">
        <v>25</v>
      </c>
      <c r="E31" s="161"/>
      <c r="F31" s="163">
        <f t="array" aca="1" ref="F31" ca="1">F27-F29-INDIRECT("'"&amp;$A$19&amp;"'!f27")</f>
        <v>0</v>
      </c>
      <c r="G31" s="1"/>
      <c r="H31" s="156" t="s">
        <v>6</v>
      </c>
      <c r="I31" s="154" t="s">
        <v>2860</v>
      </c>
      <c r="J31" s="151">
        <v>100</v>
      </c>
      <c r="K31" s="152"/>
      <c r="L31" s="155">
        <f>'06-10'!$K31+('06-10'!$J31/90)</f>
        <v>1.1111111111111112</v>
      </c>
      <c r="M31" s="3"/>
      <c r="N31" s="1"/>
      <c r="O31" s="1"/>
      <c r="P31" s="18"/>
      <c r="Q31" s="161" t="s">
        <v>25</v>
      </c>
      <c r="R31" s="161"/>
      <c r="S31" s="163">
        <f>S27-S29-F27</f>
        <v>4275</v>
      </c>
      <c r="T31" s="1"/>
      <c r="U31" s="1"/>
      <c r="V31" s="1"/>
      <c r="W31" s="1"/>
      <c r="X31" s="1"/>
      <c r="Y31" s="1"/>
      <c r="Z31" s="1"/>
    </row>
    <row r="32" spans="1:26" x14ac:dyDescent="0.3">
      <c r="A32" s="161" t="s">
        <v>25</v>
      </c>
      <c r="B32" s="161"/>
      <c r="C32" s="162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295</v>
      </c>
      <c r="J32" s="151"/>
      <c r="K32" s="152">
        <v>5</v>
      </c>
      <c r="L32" s="155">
        <f>'06-10'!$K32+('06-10'!$J32/90)</f>
        <v>5</v>
      </c>
      <c r="M32" s="3"/>
      <c r="N32" s="161" t="s">
        <v>25</v>
      </c>
      <c r="O32" s="161"/>
      <c r="P32" s="162">
        <f>P28-P30-C28</f>
        <v>1350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/>
      <c r="J33" s="151"/>
      <c r="K33" s="152">
        <v>288</v>
      </c>
      <c r="L33" s="155">
        <f>'06-10'!$K33+('06-10'!$J33/90)</f>
        <v>288</v>
      </c>
      <c r="M33" s="3"/>
      <c r="N33" s="166"/>
      <c r="O33" s="167"/>
      <c r="P33" s="168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40</v>
      </c>
      <c r="I34" s="154" t="s">
        <v>95</v>
      </c>
      <c r="J34" s="151"/>
      <c r="K34" s="152">
        <v>-288</v>
      </c>
      <c r="L34" s="155">
        <f>'06-10'!$K34+('06-10'!$J34/90)</f>
        <v>-288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1796</v>
      </c>
      <c r="I35" s="154" t="s">
        <v>75</v>
      </c>
      <c r="J35" s="151">
        <v>200</v>
      </c>
      <c r="K35" s="152">
        <v>33</v>
      </c>
      <c r="L35" s="155">
        <f>'06-10'!$K35+('06-10'!$J35/90)</f>
        <v>35.222222222222221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40</v>
      </c>
      <c r="I36" s="154" t="s">
        <v>95</v>
      </c>
      <c r="J36" s="151"/>
      <c r="K36" s="152">
        <v>-33</v>
      </c>
      <c r="L36" s="155">
        <f>'06-10'!$K36+('06-10'!$J36/90)</f>
        <v>-33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2861</v>
      </c>
      <c r="J37" s="151"/>
      <c r="K37" s="152">
        <v>130</v>
      </c>
      <c r="L37" s="155">
        <f>'06-10'!$K37+('06-10'!$J37/90)</f>
        <v>130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2362</v>
      </c>
      <c r="J38" s="151">
        <v>300</v>
      </c>
      <c r="K38" s="152"/>
      <c r="L38" s="155">
        <f>'06-10'!$K38+('06-10'!$J38/90)</f>
        <v>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2862</v>
      </c>
      <c r="J39" s="151">
        <v>180</v>
      </c>
      <c r="K39" s="152"/>
      <c r="L39" s="155">
        <f>'06-10'!$K39+('06-10'!$J39/90)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103</v>
      </c>
      <c r="J40" s="151"/>
      <c r="K40" s="152">
        <v>10</v>
      </c>
      <c r="L40" s="155">
        <f>'06-10'!$K40+('06-10'!$J40/90)</f>
        <v>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138</v>
      </c>
      <c r="J41" s="151">
        <v>450</v>
      </c>
      <c r="K41" s="152"/>
      <c r="L41" s="155">
        <f>'06-10'!$K41+('06-10'!$J41/90)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2863</v>
      </c>
      <c r="J42" s="151"/>
      <c r="K42" s="152">
        <v>20</v>
      </c>
      <c r="L42" s="155">
        <f>'06-10'!$K42+('06-10'!$J42/90)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121</v>
      </c>
      <c r="J43" s="151">
        <v>-100</v>
      </c>
      <c r="K43" s="152">
        <v>5</v>
      </c>
      <c r="L43" s="155">
        <f>'06-10'!$K43+('06-10'!$J43/90)</f>
        <v>3.8888888888888888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/>
      <c r="J44" s="151">
        <v>-175</v>
      </c>
      <c r="K44" s="152">
        <v>5</v>
      </c>
      <c r="L44" s="155">
        <f>'06-10'!$K44+('06-10'!$J44/90)</f>
        <v>3.0555555555555554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2864</v>
      </c>
      <c r="J45" s="151">
        <v>1750</v>
      </c>
      <c r="K45" s="152">
        <v>110</v>
      </c>
      <c r="L45" s="155">
        <f>'06-10'!$K45+('06-10'!$J45/90)</f>
        <v>129.44444444444446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819</v>
      </c>
      <c r="J46" s="151"/>
      <c r="K46" s="152">
        <v>15</v>
      </c>
      <c r="L46" s="155">
        <f>'06-10'!$K46+('06-10'!$J46/90)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>
        <v>100</v>
      </c>
      <c r="K47" s="152"/>
      <c r="L47" s="155">
        <f>'06-10'!$K47+('06-10'!$J47/90)</f>
        <v>1.1111111111111112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2865</v>
      </c>
      <c r="J48" s="151"/>
      <c r="K48" s="152">
        <v>215</v>
      </c>
      <c r="L48" s="155">
        <f>'06-10'!$K48+('06-10'!$J48/90)</f>
        <v>215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1796</v>
      </c>
      <c r="I49" s="154" t="s">
        <v>95</v>
      </c>
      <c r="J49" s="151"/>
      <c r="K49" s="152">
        <v>50</v>
      </c>
      <c r="L49" s="155">
        <f>'06-10'!$K49+('06-10'!$J49/90)</f>
        <v>50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40</v>
      </c>
      <c r="I50" s="154" t="s">
        <v>95</v>
      </c>
      <c r="J50" s="151"/>
      <c r="K50" s="152">
        <v>-50</v>
      </c>
      <c r="L50" s="155">
        <f>'06-10'!$K50+('06-10'!$J50/90)</f>
        <v>-50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2866</v>
      </c>
      <c r="J51" s="151">
        <v>-270</v>
      </c>
      <c r="K51" s="152">
        <v>130</v>
      </c>
      <c r="L51" s="155">
        <f>'06-10'!$K51+('06-10'!$J51/90)</f>
        <v>127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847</v>
      </c>
      <c r="J52" s="151">
        <v>-180</v>
      </c>
      <c r="K52" s="152">
        <v>20</v>
      </c>
      <c r="L52" s="155">
        <f>'06-10'!$K52+('06-10'!$J52/90)</f>
        <v>18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1763</v>
      </c>
      <c r="J53" s="151">
        <v>600</v>
      </c>
      <c r="K53" s="152"/>
      <c r="L53" s="155">
        <f>'06-10'!$K53+('06-10'!$J53/90)</f>
        <v>6.666666666666667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76</v>
      </c>
      <c r="J54" s="151">
        <v>180</v>
      </c>
      <c r="K54" s="152"/>
      <c r="L54" s="155">
        <f>'06-10'!$K54+('06-10'!$J54/90)</f>
        <v>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/>
      <c r="J55" s="151">
        <v>320</v>
      </c>
      <c r="K55" s="152"/>
      <c r="L55" s="155">
        <f>'06-10'!$K55+('06-10'!$J55/90)</f>
        <v>3.5555555555555554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95</v>
      </c>
      <c r="J56" s="151"/>
      <c r="K56" s="152">
        <v>40</v>
      </c>
      <c r="L56" s="155">
        <f>'06-10'!$K56+('06-10'!$J56/90)</f>
        <v>40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40</v>
      </c>
      <c r="I57" s="154" t="s">
        <v>95</v>
      </c>
      <c r="J57" s="151"/>
      <c r="K57" s="152">
        <v>-40</v>
      </c>
      <c r="L57" s="155">
        <f>'06-10'!$K57+('06-10'!$J57/90)</f>
        <v>-40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2867</v>
      </c>
      <c r="J58" s="151">
        <v>720</v>
      </c>
      <c r="K58" s="152"/>
      <c r="L58" s="155">
        <f>'06-10'!$K58+('06-10'!$J58/90)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40</v>
      </c>
      <c r="I59" s="154" t="s">
        <v>1051</v>
      </c>
      <c r="J59" s="151">
        <v>-770</v>
      </c>
      <c r="K59" s="152">
        <v>-250</v>
      </c>
      <c r="L59" s="155">
        <f>'06-10'!$K59+('06-10'!$J59/90)</f>
        <v>-258.55555555555554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40</v>
      </c>
      <c r="I60" s="154" t="s">
        <v>2868</v>
      </c>
      <c r="J60" s="151"/>
      <c r="K60" s="152">
        <v>-5</v>
      </c>
      <c r="L60" s="155">
        <f>'06-10'!$K60+('06-10'!$J60/90)</f>
        <v>-5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2869</v>
      </c>
      <c r="J61" s="151">
        <v>90</v>
      </c>
      <c r="K61" s="152"/>
      <c r="L61" s="155">
        <f>'06-10'!$K61+('06-10'!$J61/90)</f>
        <v>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40</v>
      </c>
      <c r="I62" s="154" t="s">
        <v>2870</v>
      </c>
      <c r="J62" s="151"/>
      <c r="K62" s="152">
        <v>-760</v>
      </c>
      <c r="L62" s="155">
        <f>'06-10'!$K62+('06-10'!$J62/90)</f>
        <v>-760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169</v>
      </c>
      <c r="J63" s="151">
        <v>220</v>
      </c>
      <c r="K63" s="152"/>
      <c r="L63" s="155">
        <f>'06-10'!$K63+('06-10'!$J63/90)</f>
        <v>2.4444444444444446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>
        <v>-370</v>
      </c>
      <c r="K64" s="152">
        <v>15</v>
      </c>
      <c r="L64" s="155">
        <f>'06-10'!$K64+('06-10'!$J64/90)</f>
        <v>10.888888888888889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2182</v>
      </c>
      <c r="J65" s="151">
        <v>-270</v>
      </c>
      <c r="K65" s="152">
        <v>10</v>
      </c>
      <c r="L65" s="155">
        <f>'06-10'!$K65+('06-10'!$J65/90)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2871</v>
      </c>
      <c r="J66" s="151">
        <v>250</v>
      </c>
      <c r="K66" s="152"/>
      <c r="L66" s="155">
        <f>'06-10'!$K66+('06-10'!$J66/90)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847</v>
      </c>
      <c r="J67" s="151">
        <v>400</v>
      </c>
      <c r="K67" s="152"/>
      <c r="L67" s="155">
        <f>'06-10'!$K67+('06-10'!$J67/90)</f>
        <v>4.4444444444444446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146</v>
      </c>
      <c r="J68" s="151">
        <v>-100</v>
      </c>
      <c r="K68" s="152">
        <v>10</v>
      </c>
      <c r="L68" s="155">
        <f>'06-10'!$K68+('06-10'!$J68/90)</f>
        <v>8.8888888888888893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154</v>
      </c>
      <c r="J69" s="151">
        <v>150</v>
      </c>
      <c r="K69" s="152"/>
      <c r="L69" s="155">
        <f>'06-10'!$K69+('06-10'!$J69/90)</f>
        <v>1.6666666666666667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>
        <v>-540</v>
      </c>
      <c r="K70" s="152">
        <v>20</v>
      </c>
      <c r="L70" s="155">
        <f>'06-10'!$K70+('06-10'!$J70/90)</f>
        <v>14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694</v>
      </c>
      <c r="J71" s="151">
        <v>620</v>
      </c>
      <c r="K71" s="152"/>
      <c r="L71" s="155">
        <f>'06-10'!$K71+('06-10'!$J71/90)</f>
        <v>6.8888888888888893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404</v>
      </c>
      <c r="J72" s="151">
        <v>-400</v>
      </c>
      <c r="K72" s="152">
        <v>20</v>
      </c>
      <c r="L72" s="155">
        <f>'06-10'!$K72+('06-10'!$J72/90)</f>
        <v>15.555555555555555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28</v>
      </c>
      <c r="I73" s="154" t="s">
        <v>35</v>
      </c>
      <c r="J73" s="151"/>
      <c r="K73" s="152">
        <v>-5</v>
      </c>
      <c r="L73" s="155">
        <f>'06-10'!$K73+('06-10'!$J73/90)</f>
        <v>-5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751</v>
      </c>
      <c r="J74" s="151"/>
      <c r="K74" s="152">
        <v>41</v>
      </c>
      <c r="L74" s="155">
        <f>'06-10'!$K74+('06-10'!$J74/90)</f>
        <v>41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2635</v>
      </c>
      <c r="J75" s="151"/>
      <c r="K75" s="152">
        <v>100</v>
      </c>
      <c r="L75" s="155">
        <f>'06-10'!$K75+('06-10'!$J75/90)</f>
        <v>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2872</v>
      </c>
      <c r="J76" s="151"/>
      <c r="K76" s="152">
        <v>15</v>
      </c>
      <c r="L76" s="155">
        <f>'06-10'!$K76+('06-10'!$J76/90)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1360</v>
      </c>
      <c r="J77" s="151">
        <v>200</v>
      </c>
      <c r="K77" s="152">
        <v>10</v>
      </c>
      <c r="L77" s="155">
        <f>'06-10'!$K77+('06-10'!$J77/90)</f>
        <v>12.222222222222221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2873</v>
      </c>
      <c r="J78" s="151">
        <v>190</v>
      </c>
      <c r="K78" s="152"/>
      <c r="L78" s="155">
        <f>'06-10'!$K78+('06-10'!$J78/90)</f>
        <v>2.1111111111111112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2874</v>
      </c>
      <c r="J79" s="151"/>
      <c r="K79" s="152">
        <v>5</v>
      </c>
      <c r="L79" s="155">
        <f>'06-10'!$K79+('06-10'!$J79/90)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2875</v>
      </c>
      <c r="J80" s="151"/>
      <c r="K80" s="152">
        <v>35</v>
      </c>
      <c r="L80" s="155">
        <f>'06-10'!$K80+('06-10'!$J80/90)</f>
        <v>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2876</v>
      </c>
      <c r="J81" s="151"/>
      <c r="K81" s="152">
        <v>11</v>
      </c>
      <c r="L81" s="155">
        <f>'06-10'!$K81+('06-10'!$J81/90)</f>
        <v>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1014</v>
      </c>
      <c r="J82" s="151">
        <v>-270</v>
      </c>
      <c r="K82" s="152">
        <v>50</v>
      </c>
      <c r="L82" s="155">
        <f>'06-10'!$K82+('06-10'!$J82/90)</f>
        <v>47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77</v>
      </c>
      <c r="J83" s="151">
        <v>50</v>
      </c>
      <c r="K83" s="152">
        <v>5</v>
      </c>
      <c r="L83" s="155">
        <f>'06-10'!$K83+('06-10'!$J83/90)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40</v>
      </c>
      <c r="I84" s="154" t="s">
        <v>2173</v>
      </c>
      <c r="J84" s="151">
        <v>-360</v>
      </c>
      <c r="K84" s="152">
        <v>-1840</v>
      </c>
      <c r="L84" s="155">
        <f>'06-10'!$K84+('06-10'!$J84/90)</f>
        <v>-1844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1796</v>
      </c>
      <c r="I85" s="154" t="s">
        <v>878</v>
      </c>
      <c r="J85" s="151"/>
      <c r="K85" s="152">
        <v>15</v>
      </c>
      <c r="L85" s="155">
        <f>'06-10'!$K85+('06-10'!$J85/90)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2877</v>
      </c>
      <c r="J86" s="151">
        <v>50</v>
      </c>
      <c r="K86" s="152"/>
      <c r="L86" s="155">
        <f>'06-10'!$K86+('06-10'!$J86/90)</f>
        <v>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275</v>
      </c>
      <c r="J87" s="151">
        <v>100</v>
      </c>
      <c r="K87" s="152">
        <v>5</v>
      </c>
      <c r="L87" s="155">
        <f>'06-10'!$K87+('06-10'!$J87/90)</f>
        <v>6.1111111111111107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/>
      <c r="J88" s="151">
        <v>-50</v>
      </c>
      <c r="K88" s="152">
        <v>60</v>
      </c>
      <c r="L88" s="155">
        <f>'06-10'!$K88+('06-10'!$J88/90)</f>
        <v>59.444444444444443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95</v>
      </c>
      <c r="J89" s="151"/>
      <c r="K89" s="152">
        <v>74</v>
      </c>
      <c r="L89" s="155">
        <f>'06-10'!$K89+('06-10'!$J89/90)</f>
        <v>74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40</v>
      </c>
      <c r="I90" s="154" t="s">
        <v>95</v>
      </c>
      <c r="J90" s="151"/>
      <c r="K90" s="152">
        <v>-74</v>
      </c>
      <c r="L90" s="155">
        <f>'06-10'!$K90+('06-10'!$J90/90)</f>
        <v>-74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1235</v>
      </c>
      <c r="J91" s="151"/>
      <c r="K91" s="152">
        <v>35</v>
      </c>
      <c r="L91" s="155">
        <f>'06-10'!$K91+('06-10'!$J91/90)</f>
        <v>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363</v>
      </c>
      <c r="J92" s="151"/>
      <c r="K92" s="152">
        <v>8</v>
      </c>
      <c r="L92" s="155">
        <f>'06-10'!$K92+('06-10'!$J92/90)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2878</v>
      </c>
      <c r="J93" s="151">
        <v>180</v>
      </c>
      <c r="K93" s="152">
        <v>10</v>
      </c>
      <c r="L93" s="155">
        <f>'06-10'!$K93+('06-10'!$J93/90)</f>
        <v>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1298</v>
      </c>
      <c r="J94" s="151">
        <v>200</v>
      </c>
      <c r="K94" s="152"/>
      <c r="L94" s="155">
        <f>'06-10'!$K94+('06-10'!$J94/90)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2879</v>
      </c>
      <c r="J95" s="151">
        <v>-200</v>
      </c>
      <c r="K95" s="152">
        <v>5</v>
      </c>
      <c r="L95" s="155">
        <f>'06-10'!$K95+('06-10'!$J95/90)</f>
        <v>2.7777777777777777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121</v>
      </c>
      <c r="J96" s="151">
        <v>100</v>
      </c>
      <c r="K96" s="152"/>
      <c r="L96" s="155">
        <f>'06-10'!$K96+('06-10'!$J96/90)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1981</v>
      </c>
      <c r="J97" s="151"/>
      <c r="K97" s="152">
        <v>65</v>
      </c>
      <c r="L97" s="155">
        <f>'06-10'!$K97+('06-10'!$J97/90)</f>
        <v>65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229</v>
      </c>
      <c r="J98" s="151">
        <v>-360</v>
      </c>
      <c r="K98" s="152">
        <v>-10</v>
      </c>
      <c r="L98" s="155">
        <f>'06-10'!$K98+('06-10'!$J98/90)</f>
        <v>-14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2880</v>
      </c>
      <c r="J99" s="151">
        <v>-220</v>
      </c>
      <c r="K99" s="152">
        <v>10</v>
      </c>
      <c r="L99" s="155">
        <f>'06-10'!$K99+('06-10'!$J99/90)</f>
        <v>7.5555555555555554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2881</v>
      </c>
      <c r="J100" s="151">
        <v>-150</v>
      </c>
      <c r="K100" s="152">
        <v>5</v>
      </c>
      <c r="L100" s="155">
        <f>'06-10'!$K100+('06-10'!$J100/90)</f>
        <v>3.333333333333333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>
        <v>50</v>
      </c>
      <c r="K101" s="152"/>
      <c r="L101" s="155">
        <f>'06-10'!$K101+('06-10'!$J101/90)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>
        <v>70</v>
      </c>
      <c r="K102" s="152"/>
      <c r="L102" s="155">
        <f>'06-10'!$K102+('06-10'!$J102/90)</f>
        <v>0.77777777777777779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154</v>
      </c>
      <c r="J103" s="151">
        <v>150</v>
      </c>
      <c r="K103" s="152"/>
      <c r="L103" s="155">
        <f>'06-10'!$K103+('06-10'!$J103/90)</f>
        <v>1.6666666666666667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156</v>
      </c>
      <c r="J104" s="151">
        <v>50</v>
      </c>
      <c r="K104" s="152">
        <v>5</v>
      </c>
      <c r="L104" s="155">
        <f>'06-10'!$K104+('06-10'!$J104/90)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2882</v>
      </c>
      <c r="J105" s="151">
        <v>-310</v>
      </c>
      <c r="K105" s="152">
        <v>15</v>
      </c>
      <c r="L105" s="155">
        <f>'06-10'!$K105+('06-10'!$J105/90)</f>
        <v>11.555555555555555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686</v>
      </c>
      <c r="J106" s="151"/>
      <c r="K106" s="152">
        <v>5</v>
      </c>
      <c r="L106" s="155">
        <f>'06-10'!$K106+('06-10'!$J106/90)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62</v>
      </c>
      <c r="J107" s="151">
        <v>100</v>
      </c>
      <c r="K107" s="152">
        <v>20</v>
      </c>
      <c r="L107" s="155">
        <f>'06-10'!$K107+('06-10'!$J107/90)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240</v>
      </c>
      <c r="J108" s="151"/>
      <c r="K108" s="152">
        <v>108</v>
      </c>
      <c r="L108" s="155">
        <f>'06-10'!$K108+('06-10'!$J108/90)</f>
        <v>108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754</v>
      </c>
      <c r="J109" s="151"/>
      <c r="K109" s="152">
        <v>39</v>
      </c>
      <c r="L109" s="155">
        <f>'06-10'!$K109+('06-10'!$J109/90)</f>
        <v>39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208</v>
      </c>
      <c r="J110" s="151">
        <v>70</v>
      </c>
      <c r="K110" s="152"/>
      <c r="L110" s="155">
        <f>'06-10'!$K110+('06-10'!$J110/90)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40</v>
      </c>
      <c r="I111" s="154" t="s">
        <v>2154</v>
      </c>
      <c r="J111" s="151">
        <v>180</v>
      </c>
      <c r="K111" s="152">
        <v>-445</v>
      </c>
      <c r="L111" s="155">
        <f>'06-10'!$K111+('06-10'!$J111/90)</f>
        <v>-443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56</v>
      </c>
      <c r="J112" s="151">
        <v>35</v>
      </c>
      <c r="K112" s="152">
        <v>-135</v>
      </c>
      <c r="L112" s="155">
        <f>'06-10'!$K112+('06-10'!$J112/90)</f>
        <v>-134.61111111111111</v>
      </c>
      <c r="M112" s="3"/>
      <c r="N112" s="45" t="s">
        <v>118</v>
      </c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1796</v>
      </c>
      <c r="I113" s="154" t="s">
        <v>2883</v>
      </c>
      <c r="J113" s="151">
        <v>270</v>
      </c>
      <c r="K113" s="152">
        <v>130</v>
      </c>
      <c r="L113" s="155">
        <f>'06-10'!$K113+('06-10'!$J113/90)</f>
        <v>133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2884</v>
      </c>
      <c r="J114" s="151">
        <v>-400</v>
      </c>
      <c r="K114" s="152">
        <v>10</v>
      </c>
      <c r="L114" s="155">
        <f>'06-10'!$K114+('06-10'!$J114/90)</f>
        <v>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40</v>
      </c>
      <c r="I115" s="154" t="s">
        <v>57</v>
      </c>
      <c r="J115" s="151">
        <v>2000</v>
      </c>
      <c r="K115" s="152"/>
      <c r="L115" s="155">
        <f>'06-10'!$K115+('06-10'!$J115/90)</f>
        <v>22.222222222222221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28</v>
      </c>
      <c r="I116" s="154" t="s">
        <v>43</v>
      </c>
      <c r="J116" s="151">
        <v>-2000</v>
      </c>
      <c r="K116" s="152"/>
      <c r="L116" s="155">
        <f>'06-10'!$K116+('06-10'!$J116/90)</f>
        <v>-22.222222222222221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39</v>
      </c>
      <c r="J117" s="151">
        <v>100</v>
      </c>
      <c r="K117" s="152">
        <v>50</v>
      </c>
      <c r="L117" s="155">
        <f>'06-10'!$K117+('06-10'!$J117/90)</f>
        <v>51.111111111111114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555</v>
      </c>
      <c r="J118" s="151">
        <v>-150</v>
      </c>
      <c r="K118" s="152"/>
      <c r="L118" s="155">
        <f>'06-10'!$K118+('06-10'!$J118/90)</f>
        <v>-1.6666666666666667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39</v>
      </c>
      <c r="J119" s="151">
        <v>360</v>
      </c>
      <c r="K119" s="152"/>
      <c r="L119" s="155">
        <f>'06-10'!$K119+('06-10'!$J119/90)</f>
        <v>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1366</v>
      </c>
      <c r="J120" s="151"/>
      <c r="K120" s="152">
        <v>22</v>
      </c>
      <c r="L120" s="155">
        <f>'06-10'!$K120+('06-10'!$J120/90)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40</v>
      </c>
      <c r="I121" s="154" t="s">
        <v>95</v>
      </c>
      <c r="J121" s="151"/>
      <c r="K121" s="152">
        <v>-22</v>
      </c>
      <c r="L121" s="155">
        <f>'06-10'!$K121+('06-10'!$J121/90)</f>
        <v>-22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>
        <v>50</v>
      </c>
      <c r="K122" s="152"/>
      <c r="L122" s="155">
        <f>'06-10'!$K122+('06-10'!$J122/90)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>
        <v>-330</v>
      </c>
      <c r="K123" s="152">
        <v>5</v>
      </c>
      <c r="L123" s="155">
        <f>'06-10'!$K123+('06-10'!$J123/90)</f>
        <v>1.3333333333333335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161</v>
      </c>
      <c r="J124" s="151">
        <v>-300</v>
      </c>
      <c r="K124" s="152">
        <v>30</v>
      </c>
      <c r="L124" s="155">
        <f>'06-10'!$K124+('06-10'!$J124/90)</f>
        <v>26.666666666666668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40</v>
      </c>
      <c r="I125" s="154" t="s">
        <v>2885</v>
      </c>
      <c r="J125" s="151"/>
      <c r="K125" s="152">
        <v>-170</v>
      </c>
      <c r="L125" s="155">
        <f>'06-10'!$K125+('06-10'!$J125/90)</f>
        <v>-170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 t="s">
        <v>1395</v>
      </c>
      <c r="J126" s="151"/>
      <c r="K126" s="152">
        <v>5</v>
      </c>
      <c r="L126" s="155">
        <f>'06-10'!$K126+('06-10'!$J126/90)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797</v>
      </c>
      <c r="J127" s="151">
        <v>300</v>
      </c>
      <c r="K127" s="152">
        <v>80</v>
      </c>
      <c r="L127" s="155">
        <f>'06-10'!$K127+('06-10'!$J127/90)</f>
        <v>83.333333333333329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1796</v>
      </c>
      <c r="I128" s="154" t="s">
        <v>997</v>
      </c>
      <c r="J128" s="151"/>
      <c r="K128" s="152">
        <v>220</v>
      </c>
      <c r="L128" s="155">
        <f>'06-10'!$K128+('06-10'!$J128/90)</f>
        <v>220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 t="s">
        <v>513</v>
      </c>
      <c r="J129" s="151"/>
      <c r="K129" s="152">
        <v>5</v>
      </c>
      <c r="L129" s="155">
        <f>'06-10'!$K129+('06-10'!$J129/90)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1454</v>
      </c>
      <c r="J130" s="151">
        <v>315</v>
      </c>
      <c r="K130" s="152"/>
      <c r="L130" s="155">
        <f>'06-10'!$K130+('06-10'!$J130/90)</f>
        <v>3.5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154</v>
      </c>
      <c r="J131" s="151">
        <v>-290</v>
      </c>
      <c r="K131" s="152">
        <v>5</v>
      </c>
      <c r="L131" s="155">
        <f>'06-10'!$K131+('06-10'!$J131/90)</f>
        <v>1.7777777777777777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 t="s">
        <v>2886</v>
      </c>
      <c r="J132" s="151">
        <v>1280</v>
      </c>
      <c r="K132" s="152">
        <v>10</v>
      </c>
      <c r="L132" s="155">
        <f>'06-10'!$K132+('06-10'!$J132/90)</f>
        <v>24.222222222222221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>
        <v>250</v>
      </c>
      <c r="K133" s="152"/>
      <c r="L133" s="155">
        <f>'06-10'!$K133+('06-10'!$J133/90)</f>
        <v>2.7777777777777777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1981</v>
      </c>
      <c r="J134" s="151"/>
      <c r="K134" s="152">
        <v>45</v>
      </c>
      <c r="L134" s="155">
        <f>'06-10'!$K134+('06-10'!$J134/90)</f>
        <v>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2887</v>
      </c>
      <c r="J135" s="151"/>
      <c r="K135" s="152">
        <v>200</v>
      </c>
      <c r="L135" s="155">
        <f>'06-10'!$K135+('06-10'!$J135/90)</f>
        <v>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2888</v>
      </c>
      <c r="J136" s="151"/>
      <c r="K136" s="152">
        <v>10</v>
      </c>
      <c r="L136" s="155">
        <f>'06-10'!$K136+('06-10'!$J136/90)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2889</v>
      </c>
      <c r="J137" s="151">
        <v>450</v>
      </c>
      <c r="K137" s="152">
        <v>50</v>
      </c>
      <c r="L137" s="155">
        <f>'06-10'!$K137+('06-10'!$J137/90)</f>
        <v>55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 t="s">
        <v>154</v>
      </c>
      <c r="J138" s="151">
        <v>200</v>
      </c>
      <c r="K138" s="152"/>
      <c r="L138" s="155">
        <f>'06-10'!$K138+('06-10'!$J138/90)</f>
        <v>2.2222222222222223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95</v>
      </c>
      <c r="J139" s="151"/>
      <c r="K139" s="152">
        <v>260</v>
      </c>
      <c r="L139" s="155">
        <f>'06-10'!$K139+('06-10'!$J139/90)</f>
        <v>260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40</v>
      </c>
      <c r="I140" s="154" t="s">
        <v>95</v>
      </c>
      <c r="J140" s="151"/>
      <c r="K140" s="152">
        <v>-260</v>
      </c>
      <c r="L140" s="155">
        <f>'06-10'!$K140+('06-10'!$J140/90)</f>
        <v>-260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578</v>
      </c>
      <c r="J141" s="151">
        <v>-315</v>
      </c>
      <c r="K141" s="152">
        <v>20</v>
      </c>
      <c r="L141" s="155">
        <f>'06-10'!$K141+('06-10'!$J141/90)</f>
        <v>16.5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980</v>
      </c>
      <c r="J142" s="151"/>
      <c r="K142" s="152">
        <v>10</v>
      </c>
      <c r="L142" s="155">
        <f>'06-10'!$K142+('06-10'!$J142/90)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 t="s">
        <v>651</v>
      </c>
      <c r="J143" s="151">
        <v>250</v>
      </c>
      <c r="K143" s="152"/>
      <c r="L143" s="155">
        <f>'06-10'!$K143+('06-10'!$J143/90)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 t="s">
        <v>229</v>
      </c>
      <c r="J144" s="151">
        <v>-250</v>
      </c>
      <c r="K144" s="152"/>
      <c r="L144" s="155">
        <f>'06-10'!$K144+('06-10'!$J144/90)</f>
        <v>-2.7777777777777777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 t="s">
        <v>205</v>
      </c>
      <c r="J145" s="151">
        <v>150</v>
      </c>
      <c r="K145" s="152"/>
      <c r="L145" s="155">
        <f>'06-10'!$K145+('06-10'!$J145/90)</f>
        <v>1.6666666666666667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>
        <v>80</v>
      </c>
      <c r="K146" s="152"/>
      <c r="L146" s="155">
        <f>'06-10'!$K146+('06-10'!$J146/90)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 t="s">
        <v>737</v>
      </c>
      <c r="J147" s="151"/>
      <c r="K147" s="152">
        <v>20</v>
      </c>
      <c r="L147" s="155">
        <f>'06-10'!$K147+('06-10'!$J147/90)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 t="s">
        <v>201</v>
      </c>
      <c r="J148" s="151">
        <v>400</v>
      </c>
      <c r="K148" s="152"/>
      <c r="L148" s="155">
        <f>'06-10'!$K148+('06-10'!$J148/90)</f>
        <v>4.4444444444444446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1796</v>
      </c>
      <c r="I149" s="154" t="s">
        <v>440</v>
      </c>
      <c r="J149" s="151"/>
      <c r="K149" s="152">
        <v>50</v>
      </c>
      <c r="L149" s="155">
        <f>'06-10'!$K149+('06-10'!$J149/90)</f>
        <v>50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 t="s">
        <v>132</v>
      </c>
      <c r="J150" s="151">
        <v>200</v>
      </c>
      <c r="K150" s="152"/>
      <c r="L150" s="155">
        <f>'06-10'!$K150+('06-10'!$J150/90)</f>
        <v>2.2222222222222223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 t="s">
        <v>1101</v>
      </c>
      <c r="J151" s="151">
        <v>500</v>
      </c>
      <c r="K151" s="152"/>
      <c r="L151" s="155">
        <f>'06-10'!$K151+('06-10'!$J151/90)</f>
        <v>5.5555555555555554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 t="s">
        <v>2890</v>
      </c>
      <c r="J152" s="151">
        <v>200</v>
      </c>
      <c r="K152" s="152"/>
      <c r="L152" s="155">
        <f>'06-10'!$K152+('06-10'!$J152/90)</f>
        <v>2.2222222222222223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 t="s">
        <v>121</v>
      </c>
      <c r="J153" s="151">
        <v>250</v>
      </c>
      <c r="K153" s="152"/>
      <c r="L153" s="155">
        <f>'06-10'!$K153+('06-10'!$J153/90)</f>
        <v>2.7777777777777777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28</v>
      </c>
      <c r="I154" s="154" t="s">
        <v>437</v>
      </c>
      <c r="J154" s="151">
        <v>-300</v>
      </c>
      <c r="K154" s="152"/>
      <c r="L154" s="155">
        <f>'06-10'!$K154+('06-10'!$J154/90)</f>
        <v>-3.3333333333333335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 t="s">
        <v>1228</v>
      </c>
      <c r="J155" s="151">
        <v>360</v>
      </c>
      <c r="K155" s="152"/>
      <c r="L155" s="155">
        <f>'06-10'!$K155+('06-10'!$J155/90)</f>
        <v>4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>
        <v>130</v>
      </c>
      <c r="K156" s="152"/>
      <c r="L156" s="155">
        <f>'06-10'!$K156+('06-10'!$J156/90)</f>
        <v>1.4444444444444444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1796</v>
      </c>
      <c r="I157" s="154" t="s">
        <v>881</v>
      </c>
      <c r="J157" s="151"/>
      <c r="K157" s="152">
        <v>350</v>
      </c>
      <c r="L157" s="155">
        <f>'06-10'!$K157+('06-10'!$J157/90)</f>
        <v>350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40</v>
      </c>
      <c r="I158" s="154" t="s">
        <v>95</v>
      </c>
      <c r="J158" s="151"/>
      <c r="K158" s="152">
        <v>-350</v>
      </c>
      <c r="L158" s="155">
        <f>'06-10'!$K158+('06-10'!$J158/90)</f>
        <v>-350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>
        <v>-220</v>
      </c>
      <c r="K159" s="152">
        <v>20</v>
      </c>
      <c r="L159" s="155">
        <f>'06-10'!$K159+('06-10'!$J159/90)</f>
        <v>17.555555555555557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40</v>
      </c>
      <c r="I160" s="154" t="s">
        <v>95</v>
      </c>
      <c r="J160" s="151">
        <v>-8000</v>
      </c>
      <c r="K160" s="152">
        <v>-2150</v>
      </c>
      <c r="L160" s="155">
        <f>'06-10'!$K160+('06-10'!$J160/90)</f>
        <v>-2238.8888888888887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40</v>
      </c>
      <c r="I161" s="154" t="s">
        <v>57</v>
      </c>
      <c r="J161" s="151"/>
      <c r="K161" s="152">
        <v>40</v>
      </c>
      <c r="L161" s="155">
        <f>'06-10'!$K161+('06-10'!$J161/90)</f>
        <v>40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28</v>
      </c>
      <c r="I162" s="154" t="s">
        <v>43</v>
      </c>
      <c r="J162" s="151"/>
      <c r="K162" s="152">
        <v>-40</v>
      </c>
      <c r="L162" s="155">
        <f>'06-10'!$K162+('06-10'!$J162/90)</f>
        <v>-40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'06-10'!$K163+('06-10'!$J163/90)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'06-10'!$K164+('06-10'!$J164/90)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'06-10'!$K165+('06-10'!$J165/90)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L165">
    <cfRule type="expression" dxfId="102" priority="1">
      <formula>$H22="جملة"</formula>
    </cfRule>
    <cfRule type="expression" dxfId="101" priority="2">
      <formula>$H22="مصاريف"</formula>
    </cfRule>
    <cfRule type="expression" dxfId="100" priority="3">
      <formula>$H22="سحب"</formula>
    </cfRule>
    <cfRule type="expression" dxfId="99" priority="4">
      <formula>$H22="بيع"</formula>
    </cfRule>
  </conditionalFormatting>
  <conditionalFormatting sqref="H3:L18">
    <cfRule type="expression" dxfId="98" priority="5">
      <formula>$H3="جملة"</formula>
    </cfRule>
    <cfRule type="expression" dxfId="97" priority="6">
      <formula>$H3="مصاريف"</formula>
    </cfRule>
    <cfRule type="expression" dxfId="96" priority="7">
      <formula>$H3="سحب"</formula>
    </cfRule>
    <cfRule type="expression" dxfId="95" priority="8">
      <formula>$H3="بيع"</formula>
    </cfRule>
  </conditionalFormatting>
  <dataValidations count="1">
    <dataValidation type="list" allowBlank="1" showInputMessage="1" showErrorMessage="1" sqref="H3:H18 H22:H165" xr:uid="{AE35A6E1-F0B0-48DA-9E10-5CB7547995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935C0-653B-401F-8783-8A3245C86A92}">
  <sheetPr>
    <pageSetUpPr fitToPage="1"/>
  </sheetPr>
  <dimension ref="A1:Z1000"/>
  <sheetViews>
    <sheetView rightToLeft="1" tabSelected="1" topLeftCell="A108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9"/>
      <c r="I1" s="170" t="s">
        <v>0</v>
      </c>
      <c r="J1" s="171">
        <f t="shared" ref="J1:L1" si="0">SUM(J3:J18)</f>
        <v>585</v>
      </c>
      <c r="K1" s="172">
        <f t="shared" si="0"/>
        <v>109</v>
      </c>
      <c r="L1" s="173">
        <f t="shared" si="0"/>
        <v>115.5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9" t="s">
        <v>1</v>
      </c>
      <c r="I2" s="174" t="s">
        <v>2</v>
      </c>
      <c r="J2" s="175" t="s">
        <v>3</v>
      </c>
      <c r="K2" s="176" t="s">
        <v>4</v>
      </c>
      <c r="L2" s="162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 t="s">
        <v>958</v>
      </c>
      <c r="J3" s="151"/>
      <c r="K3" s="152">
        <v>5</v>
      </c>
      <c r="L3" s="155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26</v>
      </c>
      <c r="J4" s="151"/>
      <c r="K4" s="152">
        <v>1</v>
      </c>
      <c r="L4" s="155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2892</v>
      </c>
      <c r="J5" s="151"/>
      <c r="K5" s="152">
        <v>3</v>
      </c>
      <c r="L5" s="155">
        <f t="shared" si="1"/>
        <v>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2893</v>
      </c>
      <c r="J6" s="151">
        <v>1170</v>
      </c>
      <c r="K6" s="152">
        <v>30</v>
      </c>
      <c r="L6" s="155">
        <f t="shared" si="1"/>
        <v>43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1796</v>
      </c>
      <c r="I7" s="154" t="s">
        <v>75</v>
      </c>
      <c r="J7" s="151">
        <v>-180</v>
      </c>
      <c r="K7" s="152">
        <v>50</v>
      </c>
      <c r="L7" s="155">
        <f t="shared" si="1"/>
        <v>48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28</v>
      </c>
      <c r="I8" s="154" t="s">
        <v>437</v>
      </c>
      <c r="J8" s="151">
        <v>-400</v>
      </c>
      <c r="K8" s="152"/>
      <c r="L8" s="155">
        <f t="shared" si="1"/>
        <v>-4.4444444444444446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2894</v>
      </c>
      <c r="J9" s="151">
        <v>200</v>
      </c>
      <c r="K9" s="152">
        <v>10</v>
      </c>
      <c r="L9" s="155">
        <f t="shared" si="1"/>
        <v>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 t="s">
        <v>56</v>
      </c>
      <c r="J10" s="151">
        <v>-205</v>
      </c>
      <c r="K10" s="152">
        <v>10</v>
      </c>
      <c r="L10" s="155">
        <f t="shared" si="1"/>
        <v>7.7222222222222223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9" t="s">
        <v>198</v>
      </c>
      <c r="B18" s="169"/>
      <c r="C18" s="169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7" t="s">
        <v>2852</v>
      </c>
      <c r="B19" s="169"/>
      <c r="C19" s="169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8" t="s">
        <v>7</v>
      </c>
      <c r="B20" s="179"/>
      <c r="C20" s="179"/>
      <c r="D20" s="179"/>
      <c r="E20" s="179"/>
      <c r="F20" s="179"/>
      <c r="G20" s="1"/>
      <c r="H20" s="169"/>
      <c r="I20" s="170" t="s">
        <v>0</v>
      </c>
      <c r="J20" s="171">
        <f>SUM('07-10'!$J$22:$J$361)</f>
        <v>3910</v>
      </c>
      <c r="K20" s="172">
        <f>SUM('07-10'!$K$22:$K$361)</f>
        <v>1675</v>
      </c>
      <c r="L20" s="173">
        <f>SUM('07-10'!$L$22:$L$361)</f>
        <v>1718.4444444444446</v>
      </c>
      <c r="M20" s="3"/>
      <c r="N20" s="178" t="s">
        <v>8</v>
      </c>
      <c r="O20" s="179"/>
      <c r="P20" s="179"/>
      <c r="Q20" s="179"/>
      <c r="R20" s="179"/>
      <c r="S20" s="179"/>
      <c r="T20" s="1"/>
      <c r="U20" s="1"/>
      <c r="V20" s="1"/>
      <c r="W20" s="1"/>
      <c r="X20" s="1"/>
      <c r="Y20" s="1"/>
      <c r="Z20" s="1"/>
    </row>
    <row r="21" spans="1:26" x14ac:dyDescent="0.3">
      <c r="A21" s="161" t="s">
        <v>9</v>
      </c>
      <c r="B21" s="161" t="s">
        <v>10</v>
      </c>
      <c r="C21" s="161" t="s">
        <v>11</v>
      </c>
      <c r="D21" s="161" t="s">
        <v>12</v>
      </c>
      <c r="E21" s="161" t="s">
        <v>10</v>
      </c>
      <c r="F21" s="161" t="s">
        <v>11</v>
      </c>
      <c r="G21" s="1"/>
      <c r="H21" s="169" t="s">
        <v>1</v>
      </c>
      <c r="I21" s="174" t="s">
        <v>2</v>
      </c>
      <c r="J21" s="175" t="s">
        <v>3</v>
      </c>
      <c r="K21" s="176" t="s">
        <v>4</v>
      </c>
      <c r="L21" s="162" t="s">
        <v>5</v>
      </c>
      <c r="M21" s="1"/>
      <c r="N21" s="161" t="s">
        <v>9</v>
      </c>
      <c r="O21" s="161" t="s">
        <v>10</v>
      </c>
      <c r="P21" s="161" t="s">
        <v>11</v>
      </c>
      <c r="Q21" s="161" t="s">
        <v>12</v>
      </c>
      <c r="R21" s="161" t="s">
        <v>10</v>
      </c>
      <c r="S21" s="161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156" t="s">
        <v>6</v>
      </c>
      <c r="I22" s="154" t="s">
        <v>2635</v>
      </c>
      <c r="J22" s="151">
        <v>-180</v>
      </c>
      <c r="K22" s="152">
        <v>80</v>
      </c>
      <c r="L22" s="155">
        <f>'07-10'!$K22+('07-10'!$J22/90)</f>
        <v>78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84</v>
      </c>
      <c r="F23" s="16">
        <f t="shared" si="3"/>
        <v>840</v>
      </c>
      <c r="G23" s="7"/>
      <c r="H23" s="156" t="s">
        <v>6</v>
      </c>
      <c r="I23" s="154" t="s">
        <v>187</v>
      </c>
      <c r="J23" s="151">
        <v>100</v>
      </c>
      <c r="K23" s="152"/>
      <c r="L23" s="155">
        <f>'07-10'!$K23+('07-10'!$J23/90)</f>
        <v>1.1111111111111112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65</v>
      </c>
      <c r="S23" s="16">
        <f t="shared" si="5"/>
        <v>650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/>
      <c r="F24" s="16">
        <f t="shared" si="3"/>
        <v>0</v>
      </c>
      <c r="G24" s="7"/>
      <c r="H24" s="156" t="s">
        <v>6</v>
      </c>
      <c r="I24" s="154" t="s">
        <v>1254</v>
      </c>
      <c r="J24" s="151">
        <v>300</v>
      </c>
      <c r="K24" s="152"/>
      <c r="L24" s="155">
        <f>'07-10'!$K24+('07-10'!$J24/90)</f>
        <v>3.3333333333333335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156" t="s">
        <v>6</v>
      </c>
      <c r="I25" s="154" t="s">
        <v>2895</v>
      </c>
      <c r="J25" s="151">
        <v>-400</v>
      </c>
      <c r="K25" s="152">
        <v>10</v>
      </c>
      <c r="L25" s="155">
        <f>'07-10'!$K25+('07-10'!$J25/90)</f>
        <v>5.5555555555555554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23</v>
      </c>
      <c r="F26" s="16">
        <f t="shared" si="3"/>
        <v>2300</v>
      </c>
      <c r="G26" s="7"/>
      <c r="H26" s="156" t="s">
        <v>6</v>
      </c>
      <c r="I26" s="154" t="s">
        <v>2896</v>
      </c>
      <c r="J26" s="151">
        <v>-100</v>
      </c>
      <c r="K26" s="152">
        <v>24</v>
      </c>
      <c r="L26" s="155">
        <f>'07-10'!$K26+('07-10'!$J26/90)</f>
        <v>22.888888888888889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54</v>
      </c>
      <c r="S26" s="16">
        <f t="shared" si="5"/>
        <v>5400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61" t="s">
        <v>11</v>
      </c>
      <c r="E27" s="161"/>
      <c r="F27" s="163">
        <f>SUM(F22:F26)</f>
        <v>3200</v>
      </c>
      <c r="G27" s="7"/>
      <c r="H27" s="156" t="s">
        <v>6</v>
      </c>
      <c r="I27" s="154" t="s">
        <v>2897</v>
      </c>
      <c r="J27" s="151">
        <v>-450</v>
      </c>
      <c r="K27" s="152">
        <v>20</v>
      </c>
      <c r="L27" s="155">
        <f>'07-10'!$K27+('07-10'!$J27/90)</f>
        <v>15</v>
      </c>
      <c r="M27" s="3"/>
      <c r="N27" s="13">
        <v>100</v>
      </c>
      <c r="O27" s="1">
        <v>5</v>
      </c>
      <c r="P27" s="14">
        <f t="shared" si="4"/>
        <v>500</v>
      </c>
      <c r="Q27" s="161" t="s">
        <v>11</v>
      </c>
      <c r="R27" s="161"/>
      <c r="S27" s="163">
        <f>SUM(S22:S26)</f>
        <v>6180</v>
      </c>
      <c r="T27" s="1"/>
      <c r="U27" s="1"/>
      <c r="V27" s="1"/>
      <c r="W27" s="1"/>
      <c r="X27" s="1"/>
      <c r="Y27" s="1"/>
      <c r="Z27" s="1"/>
    </row>
    <row r="28" spans="1:26" x14ac:dyDescent="0.3">
      <c r="A28" s="161" t="s">
        <v>11</v>
      </c>
      <c r="B28" s="161"/>
      <c r="C28" s="162">
        <f>SUM(C22:C27)</f>
        <v>306</v>
      </c>
      <c r="D28" s="1"/>
      <c r="E28" s="1"/>
      <c r="F28" s="1"/>
      <c r="G28" s="1"/>
      <c r="H28" s="156" t="s">
        <v>28</v>
      </c>
      <c r="I28" s="154" t="s">
        <v>35</v>
      </c>
      <c r="J28" s="151">
        <v>-300</v>
      </c>
      <c r="K28" s="152"/>
      <c r="L28" s="155">
        <f>'07-10'!$K28+('07-10'!$J28/90)</f>
        <v>-3.3333333333333335</v>
      </c>
      <c r="M28" s="3"/>
      <c r="N28" s="161" t="s">
        <v>11</v>
      </c>
      <c r="O28" s="161"/>
      <c r="P28" s="162">
        <f>SUM(P22:P27)</f>
        <v>1491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64" t="s">
        <v>21</v>
      </c>
      <c r="E29" s="165"/>
      <c r="F29" s="163">
        <f t="array" aca="1" ref="F29" ca="1">INDIRECT("'"&amp;$A$19&amp;"'!J20")+J1</f>
        <v>-405</v>
      </c>
      <c r="G29" s="1"/>
      <c r="H29" s="156" t="s">
        <v>6</v>
      </c>
      <c r="I29" s="154" t="s">
        <v>229</v>
      </c>
      <c r="J29" s="151">
        <v>-130</v>
      </c>
      <c r="K29" s="152"/>
      <c r="L29" s="155">
        <f>'07-10'!$K29+('07-10'!$J29/90)</f>
        <v>-1.4444444444444444</v>
      </c>
      <c r="M29" s="3"/>
      <c r="N29" s="1"/>
      <c r="O29" s="1"/>
      <c r="P29" s="18"/>
      <c r="Q29" s="164" t="s">
        <v>21</v>
      </c>
      <c r="R29" s="165"/>
      <c r="S29" s="163">
        <f>SUM('07-10'!$J$22:$J$361)</f>
        <v>3910</v>
      </c>
      <c r="T29" s="1"/>
      <c r="U29" s="1"/>
      <c r="V29" s="1"/>
      <c r="W29" s="1"/>
      <c r="X29" s="1"/>
      <c r="Y29" s="1"/>
      <c r="Z29" s="1"/>
    </row>
    <row r="30" spans="1:26" x14ac:dyDescent="0.3">
      <c r="A30" s="164" t="s">
        <v>23</v>
      </c>
      <c r="B30" s="165"/>
      <c r="C30" s="162">
        <f t="array" aca="1" ref="C30" ca="1">INDIRECT("'"&amp;$A$19&amp;"'!K20")+K1</f>
        <v>-3159</v>
      </c>
      <c r="D30" s="1"/>
      <c r="E30" s="1"/>
      <c r="F30" s="8"/>
      <c r="G30" s="1"/>
      <c r="H30" s="156" t="s">
        <v>6</v>
      </c>
      <c r="I30" s="154" t="s">
        <v>39</v>
      </c>
      <c r="J30" s="151">
        <v>400</v>
      </c>
      <c r="K30" s="152">
        <v>10</v>
      </c>
      <c r="L30" s="155">
        <f>'07-10'!$K30+('07-10'!$J30/90)</f>
        <v>14.444444444444445</v>
      </c>
      <c r="M30" s="3"/>
      <c r="N30" s="164" t="s">
        <v>23</v>
      </c>
      <c r="O30" s="165"/>
      <c r="P30" s="162">
        <f>SUM('07-10'!$K$22:$K$361)</f>
        <v>1675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61" t="s">
        <v>25</v>
      </c>
      <c r="E31" s="161"/>
      <c r="F31" s="163">
        <f t="array" aca="1" ref="F31" ca="1">F27-F29-INDIRECT("'"&amp;$A$19&amp;"'!f27")</f>
        <v>0</v>
      </c>
      <c r="G31" s="1"/>
      <c r="H31" s="156" t="s">
        <v>6</v>
      </c>
      <c r="I31" s="154"/>
      <c r="J31" s="151">
        <v>70</v>
      </c>
      <c r="K31" s="152"/>
      <c r="L31" s="155">
        <f>'07-10'!$K31+('07-10'!$J31/90)</f>
        <v>0.77777777777777779</v>
      </c>
      <c r="M31" s="3"/>
      <c r="N31" s="1"/>
      <c r="O31" s="1"/>
      <c r="P31" s="18"/>
      <c r="Q31" s="161" t="s">
        <v>25</v>
      </c>
      <c r="R31" s="161"/>
      <c r="S31" s="163">
        <f>S27-S29-F27</f>
        <v>-930</v>
      </c>
      <c r="T31" s="1"/>
      <c r="U31" s="1"/>
      <c r="V31" s="1"/>
      <c r="W31" s="1"/>
      <c r="X31" s="1"/>
      <c r="Y31" s="1"/>
      <c r="Z31" s="1"/>
    </row>
    <row r="32" spans="1:26" x14ac:dyDescent="0.3">
      <c r="A32" s="161" t="s">
        <v>25</v>
      </c>
      <c r="B32" s="161"/>
      <c r="C32" s="162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341</v>
      </c>
      <c r="J32" s="151"/>
      <c r="K32" s="152">
        <v>3</v>
      </c>
      <c r="L32" s="155">
        <f>'07-10'!$K32+('07-10'!$J32/90)</f>
        <v>3</v>
      </c>
      <c r="M32" s="3"/>
      <c r="N32" s="161" t="s">
        <v>25</v>
      </c>
      <c r="O32" s="161"/>
      <c r="P32" s="162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843</v>
      </c>
      <c r="J33" s="151"/>
      <c r="K33" s="152">
        <v>172</v>
      </c>
      <c r="L33" s="155">
        <f>'07-10'!$K33+('07-10'!$J33/90)</f>
        <v>172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2898</v>
      </c>
      <c r="J34" s="151">
        <v>250</v>
      </c>
      <c r="K34" s="152"/>
      <c r="L34" s="155">
        <f>'07-10'!$K34+('07-10'!$J34/90)</f>
        <v>2.7777777777777777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>
        <v>40</v>
      </c>
      <c r="K35" s="152"/>
      <c r="L35" s="155">
        <f>'07-10'!$K35+('07-10'!$J35/90)</f>
        <v>0.44444444444444442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229</v>
      </c>
      <c r="J36" s="151">
        <v>-720</v>
      </c>
      <c r="K36" s="152"/>
      <c r="L36" s="155">
        <f>'07-10'!$K36+('07-10'!$J36/90)</f>
        <v>-8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100</v>
      </c>
      <c r="J37" s="151">
        <v>550</v>
      </c>
      <c r="K37" s="152"/>
      <c r="L37" s="155">
        <f>'07-10'!$K37+('07-10'!$J37/90)</f>
        <v>6.1111111111111107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2899</v>
      </c>
      <c r="J38" s="151">
        <v>-225</v>
      </c>
      <c r="K38" s="152">
        <v>10</v>
      </c>
      <c r="L38" s="155">
        <f>'07-10'!$K38+('07-10'!$J38/90)</f>
        <v>7.5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905</v>
      </c>
      <c r="J39" s="151">
        <v>120</v>
      </c>
      <c r="K39" s="152"/>
      <c r="L39" s="155">
        <f>'07-10'!$K39+('07-10'!$J39/90)</f>
        <v>1.3333333333333333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16</v>
      </c>
      <c r="J40" s="151"/>
      <c r="K40" s="152">
        <v>5</v>
      </c>
      <c r="L40" s="155">
        <f>'07-10'!$K40+('07-10'!$J40/90)</f>
        <v>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1302</v>
      </c>
      <c r="J41" s="151">
        <v>200</v>
      </c>
      <c r="K41" s="152">
        <v>11</v>
      </c>
      <c r="L41" s="155">
        <f>'07-10'!$K41+('07-10'!$J41/90)</f>
        <v>13.222222222222221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1206</v>
      </c>
      <c r="J42" s="151"/>
      <c r="K42" s="152">
        <v>2</v>
      </c>
      <c r="L42" s="155">
        <f>'07-10'!$K42+('07-10'!$J42/90)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2900</v>
      </c>
      <c r="J43" s="151">
        <v>200</v>
      </c>
      <c r="K43" s="152"/>
      <c r="L43" s="155">
        <f>'07-10'!$K43+('07-10'!$J43/90)</f>
        <v>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2901</v>
      </c>
      <c r="J44" s="151">
        <v>-280</v>
      </c>
      <c r="K44" s="152">
        <v>40</v>
      </c>
      <c r="L44" s="155">
        <f>'07-10'!$K44+('07-10'!$J44/90)</f>
        <v>36.888888888888886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/>
      <c r="J45" s="151"/>
      <c r="K45" s="152"/>
      <c r="L45" s="155">
        <f>'07-10'!$K45+('07-10'!$J45/90)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1366</v>
      </c>
      <c r="J46" s="151">
        <v>250</v>
      </c>
      <c r="K46" s="152"/>
      <c r="L46" s="155">
        <f>'07-10'!$K46+('07-10'!$J46/90)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2902</v>
      </c>
      <c r="J47" s="151">
        <v>20</v>
      </c>
      <c r="K47" s="152"/>
      <c r="L47" s="155">
        <f>'07-10'!$K47+('07-10'!$J47/90)</f>
        <v>0.22222222222222221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1796</v>
      </c>
      <c r="I48" s="154" t="s">
        <v>1482</v>
      </c>
      <c r="J48" s="151"/>
      <c r="K48" s="152">
        <v>300</v>
      </c>
      <c r="L48" s="155">
        <f>'07-10'!$K48+('07-10'!$J48/90)</f>
        <v>300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2903</v>
      </c>
      <c r="J49" s="151">
        <v>-450</v>
      </c>
      <c r="K49" s="152">
        <v>40</v>
      </c>
      <c r="L49" s="155">
        <f>'07-10'!$K49+('07-10'!$J49/90)</f>
        <v>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229</v>
      </c>
      <c r="J50" s="151">
        <v>-360</v>
      </c>
      <c r="K50" s="152">
        <v>-10</v>
      </c>
      <c r="L50" s="155">
        <f>'07-10'!$K50+('07-10'!$J50/90)</f>
        <v>-14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404</v>
      </c>
      <c r="J51" s="151">
        <v>90</v>
      </c>
      <c r="K51" s="152">
        <v>11</v>
      </c>
      <c r="L51" s="155">
        <f>'07-10'!$K51+('07-10'!$J51/90)</f>
        <v>12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40</v>
      </c>
      <c r="I52" s="154" t="s">
        <v>95</v>
      </c>
      <c r="J52" s="151"/>
      <c r="K52" s="152">
        <v>-600</v>
      </c>
      <c r="L52" s="155">
        <f>'07-10'!$K52+('07-10'!$J52/90)</f>
        <v>-600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2904</v>
      </c>
      <c r="J53" s="151">
        <v>300</v>
      </c>
      <c r="K53" s="152">
        <v>20</v>
      </c>
      <c r="L53" s="155">
        <f>'07-10'!$K53+('07-10'!$J53/90)</f>
        <v>23.333333333333332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1807</v>
      </c>
      <c r="J54" s="151">
        <v>-720</v>
      </c>
      <c r="K54" s="152">
        <v>20</v>
      </c>
      <c r="L54" s="155">
        <f>'07-10'!$K54+('07-10'!$J54/90)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26</v>
      </c>
      <c r="J55" s="151"/>
      <c r="K55" s="152">
        <v>1</v>
      </c>
      <c r="L55" s="155">
        <f>'07-10'!$K55+('07-10'!$J55/90)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2905</v>
      </c>
      <c r="J56" s="151">
        <v>100</v>
      </c>
      <c r="K56" s="152"/>
      <c r="L56" s="155">
        <f>'07-10'!$K56+('07-10'!$J56/90)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1101</v>
      </c>
      <c r="J57" s="151"/>
      <c r="K57" s="152">
        <v>10</v>
      </c>
      <c r="L57" s="155">
        <f>'07-10'!$K57+('07-10'!$J57/90)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470</v>
      </c>
      <c r="J58" s="151">
        <v>540</v>
      </c>
      <c r="K58" s="152"/>
      <c r="L58" s="155">
        <f>'07-10'!$K58+('07-10'!$J58/90)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2906</v>
      </c>
      <c r="J59" s="151">
        <v>-270</v>
      </c>
      <c r="K59" s="152">
        <v>10</v>
      </c>
      <c r="L59" s="155">
        <f>'07-10'!$K59+('07-10'!$J59/90)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2015</v>
      </c>
      <c r="J60" s="151"/>
      <c r="K60" s="152">
        <f>919+547</f>
        <v>1466</v>
      </c>
      <c r="L60" s="155">
        <f>'07-10'!$K60+('07-10'!$J60/90)</f>
        <v>1466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40</v>
      </c>
      <c r="I61" s="154" t="s">
        <v>95</v>
      </c>
      <c r="J61" s="151"/>
      <c r="K61" s="152">
        <v>-1466</v>
      </c>
      <c r="L61" s="155">
        <f>'07-10'!$K61+('07-10'!$J61/90)</f>
        <v>-1466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1796</v>
      </c>
      <c r="I62" s="154" t="s">
        <v>1661</v>
      </c>
      <c r="J62" s="151"/>
      <c r="K62" s="152">
        <v>30</v>
      </c>
      <c r="L62" s="155">
        <f>'07-10'!$K62+('07-10'!$J62/90)</f>
        <v>30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73</v>
      </c>
      <c r="J63" s="151">
        <v>-400</v>
      </c>
      <c r="K63" s="152">
        <v>40</v>
      </c>
      <c r="L63" s="155">
        <f>'07-10'!$K63+('07-10'!$J63/90)</f>
        <v>35.555555555555557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2907</v>
      </c>
      <c r="J64" s="151">
        <v>200</v>
      </c>
      <c r="K64" s="152"/>
      <c r="L64" s="155">
        <f>'07-10'!$K64+('07-10'!$J64/90)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154</v>
      </c>
      <c r="J65" s="151">
        <v>200</v>
      </c>
      <c r="K65" s="152"/>
      <c r="L65" s="155">
        <f>'07-10'!$K65+('07-10'!$J65/90)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76</v>
      </c>
      <c r="J66" s="151">
        <v>350</v>
      </c>
      <c r="K66" s="152"/>
      <c r="L66" s="155">
        <f>'07-10'!$K66+('07-10'!$J66/90)</f>
        <v>3.8888888888888888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40</v>
      </c>
      <c r="I67" s="154" t="s">
        <v>900</v>
      </c>
      <c r="J67" s="151"/>
      <c r="K67" s="152">
        <v>-100</v>
      </c>
      <c r="L67" s="155">
        <f>'07-10'!$K67+('07-10'!$J67/90)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>
        <v>300</v>
      </c>
      <c r="K68" s="152"/>
      <c r="L68" s="155">
        <f>'07-10'!$K68+('07-10'!$J68/90)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699</v>
      </c>
      <c r="J69" s="151">
        <v>180</v>
      </c>
      <c r="K69" s="152">
        <v>70</v>
      </c>
      <c r="L69" s="155">
        <f>'07-10'!$K69+('07-10'!$J69/90)</f>
        <v>72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513</v>
      </c>
      <c r="J70" s="151">
        <v>-670</v>
      </c>
      <c r="K70" s="152">
        <v>10</v>
      </c>
      <c r="L70" s="155">
        <f>'07-10'!$K70+('07-10'!$J70/90)</f>
        <v>2.5555555555555554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2908</v>
      </c>
      <c r="J71" s="151"/>
      <c r="K71" s="152">
        <v>12</v>
      </c>
      <c r="L71" s="155">
        <f>'07-10'!$K71+('07-10'!$J71/90)</f>
        <v>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2909</v>
      </c>
      <c r="J72" s="151">
        <v>200</v>
      </c>
      <c r="K72" s="152">
        <v>30</v>
      </c>
      <c r="L72" s="155">
        <f>'07-10'!$K72+('07-10'!$J72/90)</f>
        <v>32.222222222222221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1019</v>
      </c>
      <c r="J73" s="151">
        <v>90</v>
      </c>
      <c r="K73" s="152"/>
      <c r="L73" s="155">
        <f>'07-10'!$K73+('07-10'!$J73/90)</f>
        <v>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28</v>
      </c>
      <c r="I74" s="154" t="s">
        <v>335</v>
      </c>
      <c r="J74" s="151">
        <v>-60</v>
      </c>
      <c r="K74" s="152"/>
      <c r="L74" s="155">
        <f>'07-10'!$K74+('07-10'!$J74/90)</f>
        <v>-0.66666666666666663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2910</v>
      </c>
      <c r="J75" s="151"/>
      <c r="K75" s="152">
        <v>15</v>
      </c>
      <c r="L75" s="155">
        <f>'07-10'!$K75+('07-10'!$J75/90)</f>
        <v>15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2911</v>
      </c>
      <c r="J76" s="151"/>
      <c r="K76" s="152">
        <v>8</v>
      </c>
      <c r="L76" s="155">
        <f>'07-10'!$K76+('07-10'!$J76/90)</f>
        <v>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759</v>
      </c>
      <c r="J77" s="151"/>
      <c r="K77" s="152">
        <v>2</v>
      </c>
      <c r="L77" s="155">
        <f>'07-10'!$K77+('07-10'!$J77/90)</f>
        <v>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1298</v>
      </c>
      <c r="J78" s="151">
        <v>100</v>
      </c>
      <c r="K78" s="152"/>
      <c r="L78" s="155">
        <f>'07-10'!$K78+('07-10'!$J78/90)</f>
        <v>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1796</v>
      </c>
      <c r="I79" s="154" t="s">
        <v>1520</v>
      </c>
      <c r="J79" s="151"/>
      <c r="K79" s="152">
        <v>80</v>
      </c>
      <c r="L79" s="155">
        <f>'07-10'!$K79+('07-10'!$J79/90)</f>
        <v>80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40</v>
      </c>
      <c r="I80" s="154" t="s">
        <v>95</v>
      </c>
      <c r="J80" s="151"/>
      <c r="K80" s="152">
        <v>-50</v>
      </c>
      <c r="L80" s="155">
        <f>'07-10'!$K80+('07-10'!$J80/90)</f>
        <v>-50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154</v>
      </c>
      <c r="J81" s="151">
        <v>300</v>
      </c>
      <c r="K81" s="152"/>
      <c r="L81" s="155">
        <f>'07-10'!$K81+('07-10'!$J81/90)</f>
        <v>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1796</v>
      </c>
      <c r="I82" s="154" t="s">
        <v>119</v>
      </c>
      <c r="J82" s="151"/>
      <c r="K82" s="152">
        <v>1000</v>
      </c>
      <c r="L82" s="155">
        <f>'07-10'!$K82+('07-10'!$J82/90)</f>
        <v>1000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40</v>
      </c>
      <c r="I83" s="154" t="s">
        <v>95</v>
      </c>
      <c r="J83" s="151"/>
      <c r="K83" s="152">
        <v>-1000</v>
      </c>
      <c r="L83" s="155">
        <f>'07-10'!$K83+('07-10'!$J83/90)</f>
        <v>-1000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1796</v>
      </c>
      <c r="I84" s="154" t="s">
        <v>997</v>
      </c>
      <c r="J84" s="151"/>
      <c r="K84" s="152">
        <v>30</v>
      </c>
      <c r="L84" s="155">
        <f>'07-10'!$K84+('07-10'!$J84/90)</f>
        <v>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2912</v>
      </c>
      <c r="J85" s="151">
        <v>1800</v>
      </c>
      <c r="K85" s="152"/>
      <c r="L85" s="155">
        <f>'07-10'!$K85+('07-10'!$J85/90)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>
        <v>-150</v>
      </c>
      <c r="K86" s="152">
        <v>5</v>
      </c>
      <c r="L86" s="155">
        <f>'07-10'!$K86+('07-10'!$J86/90)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>
        <v>180</v>
      </c>
      <c r="K87" s="152"/>
      <c r="L87" s="155">
        <f>'07-10'!$K87+('07-10'!$J87/90)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643</v>
      </c>
      <c r="J88" s="151">
        <v>50</v>
      </c>
      <c r="K88" s="152">
        <v>20</v>
      </c>
      <c r="L88" s="155">
        <f>'07-10'!$K88+('07-10'!$J88/90)</f>
        <v>20.555555555555557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39</v>
      </c>
      <c r="J89" s="151"/>
      <c r="K89" s="152">
        <v>48</v>
      </c>
      <c r="L89" s="155">
        <f>'07-10'!$K89+('07-10'!$J89/90)</f>
        <v>48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1796</v>
      </c>
      <c r="I90" s="154" t="s">
        <v>1482</v>
      </c>
      <c r="J90" s="151"/>
      <c r="K90" s="152">
        <v>100</v>
      </c>
      <c r="L90" s="155">
        <f>'07-10'!$K90+('07-10'!$J90/90)</f>
        <v>100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154</v>
      </c>
      <c r="J91" s="151">
        <v>-225</v>
      </c>
      <c r="K91" s="152">
        <v>10</v>
      </c>
      <c r="L91" s="155">
        <f>'07-10'!$K91+('07-10'!$J91/90)</f>
        <v>7.5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1796</v>
      </c>
      <c r="I92" s="154" t="s">
        <v>373</v>
      </c>
      <c r="J92" s="151">
        <v>200</v>
      </c>
      <c r="K92" s="152">
        <v>240</v>
      </c>
      <c r="L92" s="155">
        <f>'07-10'!$K92+('07-10'!$J92/90)</f>
        <v>242.22222222222223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2913</v>
      </c>
      <c r="J93" s="151">
        <v>900</v>
      </c>
      <c r="K93" s="152"/>
      <c r="L93" s="155">
        <f>'07-10'!$K93+('07-10'!$J93/90)</f>
        <v>10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33</v>
      </c>
      <c r="J94" s="151">
        <v>-410</v>
      </c>
      <c r="K94" s="152">
        <v>5</v>
      </c>
      <c r="L94" s="155">
        <f>'07-10'!$K94+('07-10'!$J94/90)</f>
        <v>0.44444444444444464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874</v>
      </c>
      <c r="J95" s="151">
        <v>40</v>
      </c>
      <c r="K95" s="152">
        <v>15</v>
      </c>
      <c r="L95" s="155">
        <f>'07-10'!$K95+('07-10'!$J95/90)</f>
        <v>15.444444444444445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>
        <v>-200</v>
      </c>
      <c r="K96" s="152">
        <v>5</v>
      </c>
      <c r="L96" s="155">
        <f>'07-10'!$K96+('07-10'!$J96/90)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2319</v>
      </c>
      <c r="J97" s="151"/>
      <c r="K97" s="152">
        <v>5</v>
      </c>
      <c r="L97" s="155">
        <f>'07-10'!$K97+('07-10'!$J97/90)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>
        <v>20</v>
      </c>
      <c r="K98" s="152"/>
      <c r="L98" s="155">
        <f>'07-10'!$K98+('07-10'!$J98/90)</f>
        <v>0.22222222222222221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/>
      <c r="J99" s="151">
        <v>-200</v>
      </c>
      <c r="K99" s="152">
        <v>5</v>
      </c>
      <c r="L99" s="155">
        <f>'07-10'!$K99+('07-10'!$J99/90)</f>
        <v>2.7777777777777777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1796</v>
      </c>
      <c r="I100" s="154" t="s">
        <v>457</v>
      </c>
      <c r="J100" s="151"/>
      <c r="K100" s="152">
        <v>50</v>
      </c>
      <c r="L100" s="155">
        <f>'07-10'!$K100+('07-10'!$J100/90)</f>
        <v>50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40</v>
      </c>
      <c r="I101" s="154" t="s">
        <v>95</v>
      </c>
      <c r="J101" s="151"/>
      <c r="K101" s="152">
        <v>-50</v>
      </c>
      <c r="L101" s="155">
        <f>'07-10'!$K101+('07-10'!$J101/90)</f>
        <v>-50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>
        <v>180</v>
      </c>
      <c r="K102" s="152"/>
      <c r="L102" s="155">
        <f>'07-10'!$K102+('07-10'!$J102/90)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1796</v>
      </c>
      <c r="I103" s="154" t="s">
        <v>292</v>
      </c>
      <c r="J103" s="151">
        <v>450</v>
      </c>
      <c r="K103" s="152">
        <v>295</v>
      </c>
      <c r="L103" s="155">
        <f>'07-10'!$K103+('07-10'!$J103/90)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2914</v>
      </c>
      <c r="J104" s="151">
        <v>-20</v>
      </c>
      <c r="K104" s="152">
        <v>15</v>
      </c>
      <c r="L104" s="155">
        <f>'07-10'!$K104+('07-10'!$J104/90)</f>
        <v>14.777777777777779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507</v>
      </c>
      <c r="J105" s="151">
        <v>350</v>
      </c>
      <c r="K105" s="152"/>
      <c r="L105" s="155">
        <f>'07-10'!$K105+('07-10'!$J105/90)</f>
        <v>3.8888888888888888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2915</v>
      </c>
      <c r="J106" s="151">
        <v>190</v>
      </c>
      <c r="K106" s="152"/>
      <c r="L106" s="155">
        <f>'07-10'!$K106+('07-10'!$J106/90)</f>
        <v>2.1111111111111112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/>
      <c r="K107" s="152">
        <v>2</v>
      </c>
      <c r="L107" s="155">
        <f>'07-10'!$K107+('07-10'!$J107/90)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76</v>
      </c>
      <c r="J108" s="151">
        <v>100</v>
      </c>
      <c r="K108" s="152">
        <v>1</v>
      </c>
      <c r="L108" s="155">
        <f>'07-10'!$K108+('07-10'!$J108/90)</f>
        <v>2.1111111111111112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>
        <v>-50</v>
      </c>
      <c r="K109" s="152">
        <v>38</v>
      </c>
      <c r="L109" s="155">
        <f>'07-10'!$K109+('07-10'!$J109/90)</f>
        <v>37.444444444444443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154</v>
      </c>
      <c r="J110" s="151">
        <v>-270</v>
      </c>
      <c r="K110" s="152">
        <v>20</v>
      </c>
      <c r="L110" s="155">
        <f>'07-10'!$K110+('07-10'!$J110/90)</f>
        <v>17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28</v>
      </c>
      <c r="I111" s="154" t="s">
        <v>2916</v>
      </c>
      <c r="J111" s="151">
        <v>-100</v>
      </c>
      <c r="K111" s="152"/>
      <c r="L111" s="155">
        <f>'07-10'!$K111+('07-10'!$J111/90)</f>
        <v>-1.1111111111111112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56</v>
      </c>
      <c r="J112" s="151">
        <v>410</v>
      </c>
      <c r="K112" s="152">
        <v>-10</v>
      </c>
      <c r="L112" s="155">
        <f>'07-10'!$K112+('07-10'!$J112/90)</f>
        <v>-5.4444444444444446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333</v>
      </c>
      <c r="J113" s="151">
        <v>100</v>
      </c>
      <c r="K113" s="152">
        <v>10</v>
      </c>
      <c r="L113" s="155">
        <f>'07-10'!$K113+('07-10'!$J113/90)</f>
        <v>11.111111111111111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2917</v>
      </c>
      <c r="J114" s="151">
        <v>250</v>
      </c>
      <c r="K114" s="152"/>
      <c r="L114" s="155">
        <f>'07-10'!$K114+('07-10'!$J114/90)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1228</v>
      </c>
      <c r="J115" s="151">
        <v>-270</v>
      </c>
      <c r="K115" s="152">
        <v>90</v>
      </c>
      <c r="L115" s="155">
        <f>'07-10'!$K115+('07-10'!$J115/90)</f>
        <v>87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28</v>
      </c>
      <c r="I116" s="154" t="s">
        <v>437</v>
      </c>
      <c r="J116" s="151">
        <v>-300</v>
      </c>
      <c r="K116" s="152"/>
      <c r="L116" s="155">
        <f>'07-10'!$K116+('07-10'!$J116/90)</f>
        <v>-3.3333333333333335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1073</v>
      </c>
      <c r="J117" s="151">
        <v>300</v>
      </c>
      <c r="K117" s="152">
        <v>140</v>
      </c>
      <c r="L117" s="155">
        <f>'07-10'!$K117+('07-10'!$J117/90)</f>
        <v>143.33333333333334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354</v>
      </c>
      <c r="J118" s="151">
        <v>300</v>
      </c>
      <c r="K118" s="152"/>
      <c r="L118" s="155">
        <f>'07-10'!$K118+('07-10'!$J118/90)</f>
        <v>3.3333333333333335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2763</v>
      </c>
      <c r="J119" s="151"/>
      <c r="K119" s="152">
        <v>150</v>
      </c>
      <c r="L119" s="155">
        <f>'07-10'!$K119+('07-10'!$J119/90)</f>
        <v>150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>
        <v>200</v>
      </c>
      <c r="K120" s="152"/>
      <c r="L120" s="155">
        <f>'07-10'!$K120+('07-10'!$J120/90)</f>
        <v>2.2222222222222223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 t="s">
        <v>141</v>
      </c>
      <c r="J121" s="151">
        <v>350</v>
      </c>
      <c r="K121" s="152">
        <v>100</v>
      </c>
      <c r="L121" s="155">
        <f>'07-10'!$K121+('07-10'!$J121/90)</f>
        <v>103.88888888888889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/>
      <c r="K122" s="152"/>
      <c r="L122" s="155">
        <f>'07-10'!$K122+('07-10'!$J122/90)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/>
      <c r="K123" s="152"/>
      <c r="L123" s="155">
        <f>'07-10'!$K123+('07-10'!$J123/90)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/>
      <c r="J124" s="151"/>
      <c r="K124" s="152"/>
      <c r="L124" s="155">
        <f>'07-10'!$K124+('07-10'!$J124/90)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/>
      <c r="K125" s="152"/>
      <c r="L125" s="155">
        <f>'07-10'!$K125+('07-10'!$J125/90)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/>
      <c r="K126" s="152"/>
      <c r="L126" s="155">
        <f>'07-10'!$K126+('07-10'!$J126/90)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/>
      <c r="K127" s="152"/>
      <c r="L127" s="155">
        <f>'07-10'!$K127+('07-10'!$J127/90)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/>
      <c r="K128" s="152"/>
      <c r="L128" s="155">
        <f>'07-10'!$K128+('07-10'!$J128/90)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/>
      <c r="L129" s="155">
        <f>'07-10'!$K129+('07-10'!$J129/90)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/>
      <c r="K130" s="152"/>
      <c r="L130" s="155">
        <f>'07-10'!$K130+('07-10'!$J130/90)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/>
      <c r="K131" s="152"/>
      <c r="L131" s="155">
        <f>'07-10'!$K131+('07-10'!$J131/90)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/>
      <c r="K132" s="152"/>
      <c r="L132" s="155">
        <f>'07-10'!$K132+('07-10'!$J132/90)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/>
      <c r="L133" s="155">
        <f>'07-10'!$K133+('07-10'!$J133/90)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/>
      <c r="J134" s="151"/>
      <c r="K134" s="152"/>
      <c r="L134" s="155">
        <f>'07-10'!$K134+('07-10'!$J134/90)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/>
      <c r="K135" s="152"/>
      <c r="L135" s="155">
        <f>'07-10'!$K135+('07-10'!$J135/90)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/>
      <c r="J136" s="151"/>
      <c r="K136" s="152"/>
      <c r="L136" s="155">
        <f>'07-10'!$K136+('07-10'!$J136/90)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/>
      <c r="K137" s="152"/>
      <c r="L137" s="155">
        <f>'07-10'!$K137+('07-10'!$J137/90)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/>
      <c r="K138" s="152"/>
      <c r="L138" s="155">
        <f>'07-10'!$K138+('07-10'!$J138/90)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/>
      <c r="K139" s="152"/>
      <c r="L139" s="155">
        <f>'07-10'!$K139+('07-10'!$J139/90)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/>
      <c r="K140" s="152"/>
      <c r="L140" s="155">
        <f>'07-10'!$K140+('07-10'!$J140/90)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/>
      <c r="K141" s="152"/>
      <c r="L141" s="155">
        <f>'07-10'!$K141+('07-10'!$J141/90)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/>
      <c r="J142" s="151"/>
      <c r="K142" s="152"/>
      <c r="L142" s="155">
        <f>'07-10'!$K142+('07-10'!$J142/90)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/>
      <c r="K143" s="152"/>
      <c r="L143" s="155">
        <f>'07-10'!$K143+('07-10'!$J143/90)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/>
      <c r="K144" s="152"/>
      <c r="L144" s="155">
        <f>'07-10'!$K144+('07-10'!$J144/90)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'07-10'!$K145+('07-10'!$J145/90)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'07-10'!$K146+('07-10'!$J146/90)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'07-10'!$K147+('07-10'!$J147/90)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'07-10'!$K148+('07-10'!$J148/90)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/>
      <c r="K149" s="152"/>
      <c r="L149" s="155">
        <f>'07-10'!$K149+('07-10'!$J149/90)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/>
      <c r="J150" s="151"/>
      <c r="K150" s="152"/>
      <c r="L150" s="155">
        <f>'07-10'!$K150+('07-10'!$J150/90)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/>
      <c r="K151" s="152"/>
      <c r="L151" s="155">
        <f>'07-10'!$K151+('07-10'!$J151/90)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/>
      <c r="J152" s="151"/>
      <c r="K152" s="152"/>
      <c r="L152" s="155">
        <f>'07-10'!$K152+('07-10'!$J152/90)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/>
      <c r="K153" s="152"/>
      <c r="L153" s="155">
        <f>'07-10'!$K153+('07-10'!$J153/90)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'07-10'!$K154+('07-10'!$J154/90)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/>
      <c r="K155" s="152"/>
      <c r="L155" s="155">
        <f>'07-10'!$K155+('07-10'!$J155/90)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/>
      <c r="K156" s="152"/>
      <c r="L156" s="155">
        <f>'07-10'!$K156+('07-10'!$J156/90)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/>
      <c r="K157" s="152"/>
      <c r="L157" s="155">
        <f>'07-10'!$K157+('07-10'!$J157/90)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/>
      <c r="J158" s="151"/>
      <c r="K158" s="152"/>
      <c r="L158" s="155">
        <f>'07-10'!$K158+('07-10'!$J158/90)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/>
      <c r="K159" s="152"/>
      <c r="L159" s="155">
        <f>'07-10'!$K159+('07-10'!$J159/90)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/>
      <c r="K160" s="152"/>
      <c r="L160" s="155">
        <f>'07-10'!$K160+('07-10'!$J160/90)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'07-10'!$K161+('07-10'!$J161/90)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'07-10'!$K162+('07-10'!$J162/90)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'07-10'!$K163+('07-10'!$J163/90)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'07-10'!$K164+('07-10'!$J164/90)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'07-10'!$K165+('07-10'!$J165/90)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/>
      <c r="K166" s="152"/>
      <c r="L166" s="155">
        <f>'07-10'!$K166+('07-10'!$J166/90)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/>
      <c r="J167" s="151"/>
      <c r="K167" s="152"/>
      <c r="L167" s="155">
        <f>'07-10'!$K167+('07-10'!$J167/90)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/>
      <c r="J168" s="151"/>
      <c r="K168" s="152"/>
      <c r="L168" s="155">
        <f>'07-10'!$K168+('07-10'!$J168/90)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/>
      <c r="K169" s="152"/>
      <c r="L169" s="155">
        <f>'07-10'!$K169+('07-10'!$J169/90)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'07-10'!$K170+('07-10'!$J170/90)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'07-10'!$K171+('07-10'!$J171/90)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'07-10'!$K172+('07-10'!$J172/90)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56" t="s">
        <v>6</v>
      </c>
      <c r="I173" s="154"/>
      <c r="J173" s="151"/>
      <c r="K173" s="152"/>
      <c r="L173" s="155">
        <f>'07-10'!$K173+('07-10'!$J173/90)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56" t="s">
        <v>6</v>
      </c>
      <c r="I174" s="154"/>
      <c r="J174" s="151"/>
      <c r="K174" s="152"/>
      <c r="L174" s="155">
        <f>'07-10'!$K174+('07-10'!$J174/90)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56" t="s">
        <v>6</v>
      </c>
      <c r="I175" s="154"/>
      <c r="J175" s="151"/>
      <c r="K175" s="152"/>
      <c r="L175" s="155">
        <f>'07-10'!$K175+('07-10'!$J175/90)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56" t="s">
        <v>6</v>
      </c>
      <c r="I176" s="154"/>
      <c r="J176" s="151"/>
      <c r="K176" s="152"/>
      <c r="L176" s="155">
        <f>'07-10'!$K176+('07-10'!$J176/90)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56" t="s">
        <v>6</v>
      </c>
      <c r="I177" s="154"/>
      <c r="J177" s="151"/>
      <c r="K177" s="152"/>
      <c r="L177" s="155">
        <f>'07-10'!$K177+('07-10'!$J177/90)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56" t="s">
        <v>6</v>
      </c>
      <c r="I178" s="154"/>
      <c r="J178" s="151"/>
      <c r="K178" s="152"/>
      <c r="L178" s="155">
        <f>'07-10'!$K178+('07-10'!$J178/90)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56" t="s">
        <v>6</v>
      </c>
      <c r="I179" s="154"/>
      <c r="J179" s="151"/>
      <c r="K179" s="152"/>
      <c r="L179" s="155">
        <f>'07-10'!$K179+('07-10'!$J179/90)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56" t="s">
        <v>6</v>
      </c>
      <c r="I180" s="154"/>
      <c r="J180" s="151"/>
      <c r="K180" s="152"/>
      <c r="L180" s="155">
        <f>'07-10'!$K180+('07-10'!$J180/90)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56" t="s">
        <v>6</v>
      </c>
      <c r="I181" s="154"/>
      <c r="J181" s="151"/>
      <c r="K181" s="152"/>
      <c r="L181" s="155">
        <f>'07-10'!$K181+('07-10'!$J181/90)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56" t="s">
        <v>6</v>
      </c>
      <c r="I182" s="154"/>
      <c r="J182" s="151"/>
      <c r="K182" s="152"/>
      <c r="L182" s="155">
        <f>'07-10'!$K182+('07-10'!$J182/90)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56" t="s">
        <v>6</v>
      </c>
      <c r="I183" s="154"/>
      <c r="J183" s="151"/>
      <c r="K183" s="152"/>
      <c r="L183" s="155">
        <f>'07-10'!$K183+('07-10'!$J183/90)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56" t="s">
        <v>6</v>
      </c>
      <c r="I184" s="154"/>
      <c r="J184" s="151"/>
      <c r="K184" s="152"/>
      <c r="L184" s="155">
        <f>'07-10'!$K184+('07-10'!$J184/90)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56" t="s">
        <v>6</v>
      </c>
      <c r="I185" s="154"/>
      <c r="J185" s="151"/>
      <c r="K185" s="152"/>
      <c r="L185" s="155">
        <f>'07-10'!$K185+('07-10'!$J185/90)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56" t="s">
        <v>6</v>
      </c>
      <c r="I186" s="154"/>
      <c r="J186" s="151"/>
      <c r="K186" s="152"/>
      <c r="L186" s="155">
        <f>'07-10'!$K186+('07-10'!$J186/90)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56" t="s">
        <v>6</v>
      </c>
      <c r="I187" s="154"/>
      <c r="J187" s="151"/>
      <c r="K187" s="152"/>
      <c r="L187" s="155">
        <f>'07-10'!$K187+('07-10'!$J187/90)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56" t="s">
        <v>6</v>
      </c>
      <c r="I188" s="154"/>
      <c r="J188" s="151"/>
      <c r="K188" s="152"/>
      <c r="L188" s="155">
        <f>'07-10'!$K188+('07-10'!$J188/90)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56" t="s">
        <v>6</v>
      </c>
      <c r="I189" s="154"/>
      <c r="J189" s="151"/>
      <c r="K189" s="152"/>
      <c r="L189" s="155">
        <f>'07-10'!$K189+('07-10'!$J189/90)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56" t="s">
        <v>6</v>
      </c>
      <c r="I190" s="154"/>
      <c r="J190" s="151"/>
      <c r="K190" s="152"/>
      <c r="L190" s="155">
        <f>'07-10'!$K190+('07-10'!$J190/90)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56" t="s">
        <v>6</v>
      </c>
      <c r="I191" s="154"/>
      <c r="J191" s="151"/>
      <c r="K191" s="152"/>
      <c r="L191" s="155">
        <f>'07-10'!$K191+('07-10'!$J191/90)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56" t="s">
        <v>6</v>
      </c>
      <c r="I192" s="154"/>
      <c r="J192" s="151"/>
      <c r="K192" s="152"/>
      <c r="L192" s="155">
        <f>'07-10'!$K192+('07-10'!$J192/90)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56" t="s">
        <v>6</v>
      </c>
      <c r="I193" s="154"/>
      <c r="J193" s="151"/>
      <c r="K193" s="152"/>
      <c r="L193" s="155">
        <f>'07-10'!$K193+('07-10'!$J193/90)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56" t="s">
        <v>6</v>
      </c>
      <c r="I194" s="154"/>
      <c r="J194" s="151"/>
      <c r="K194" s="152"/>
      <c r="L194" s="155">
        <f>'07-10'!$K194+('07-10'!$J194/90)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56" t="s">
        <v>6</v>
      </c>
      <c r="I195" s="154"/>
      <c r="J195" s="151"/>
      <c r="K195" s="152"/>
      <c r="L195" s="155">
        <f>'07-10'!$K195+('07-10'!$J195/90)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56" t="s">
        <v>6</v>
      </c>
      <c r="I196" s="154"/>
      <c r="J196" s="151"/>
      <c r="K196" s="152"/>
      <c r="L196" s="155">
        <f>'07-10'!$K196+('07-10'!$J196/90)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56" t="s">
        <v>6</v>
      </c>
      <c r="I197" s="154"/>
      <c r="J197" s="151"/>
      <c r="K197" s="152"/>
      <c r="L197" s="155">
        <f>'07-10'!$K197+('07-10'!$J197/90)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56" t="s">
        <v>6</v>
      </c>
      <c r="I198" s="154"/>
      <c r="J198" s="151"/>
      <c r="K198" s="152"/>
      <c r="L198" s="155">
        <f>'07-10'!$K198+('07-10'!$J198/90)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56" t="s">
        <v>6</v>
      </c>
      <c r="I199" s="154"/>
      <c r="J199" s="151"/>
      <c r="K199" s="152"/>
      <c r="L199" s="155">
        <f>'07-10'!$K199+('07-10'!$J199/90)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56" t="s">
        <v>6</v>
      </c>
      <c r="I200" s="154"/>
      <c r="J200" s="151"/>
      <c r="K200" s="152"/>
      <c r="L200" s="155">
        <f>'07-10'!$K200+('07-10'!$J200/90)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56" t="s">
        <v>6</v>
      </c>
      <c r="I201" s="154"/>
      <c r="J201" s="151"/>
      <c r="K201" s="152"/>
      <c r="L201" s="155">
        <f>'07-10'!$K201+('07-10'!$J201/90)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56" t="s">
        <v>6</v>
      </c>
      <c r="I202" s="154"/>
      <c r="J202" s="151"/>
      <c r="K202" s="152"/>
      <c r="L202" s="155">
        <f>'07-10'!$K202+('07-10'!$J202/90)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56" t="s">
        <v>6</v>
      </c>
      <c r="I203" s="154"/>
      <c r="J203" s="151"/>
      <c r="K203" s="152"/>
      <c r="L203" s="155">
        <f>'07-10'!$K203+('07-10'!$J203/90)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56" t="s">
        <v>6</v>
      </c>
      <c r="I204" s="154"/>
      <c r="J204" s="151"/>
      <c r="K204" s="152"/>
      <c r="L204" s="155">
        <f>'07-10'!$K204+('07-10'!$J204/90)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56" t="s">
        <v>6</v>
      </c>
      <c r="I205" s="154"/>
      <c r="J205" s="151"/>
      <c r="K205" s="152"/>
      <c r="L205" s="155">
        <f>'07-10'!$K205+('07-10'!$J205/90)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56" t="s">
        <v>6</v>
      </c>
      <c r="I206" s="154"/>
      <c r="J206" s="151"/>
      <c r="K206" s="152"/>
      <c r="L206" s="155">
        <f>'07-10'!$K206+('07-10'!$J206/90)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56" t="s">
        <v>6</v>
      </c>
      <c r="I207" s="154"/>
      <c r="J207" s="151"/>
      <c r="K207" s="152"/>
      <c r="L207" s="155">
        <f>'07-10'!$K207+('07-10'!$J207/90)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56" t="s">
        <v>6</v>
      </c>
      <c r="I208" s="154"/>
      <c r="J208" s="151"/>
      <c r="K208" s="152"/>
      <c r="L208" s="155">
        <f>'07-10'!$K208+('07-10'!$J208/90)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56" t="s">
        <v>6</v>
      </c>
      <c r="I209" s="154"/>
      <c r="J209" s="151"/>
      <c r="K209" s="152"/>
      <c r="L209" s="155">
        <f>'07-10'!$K209+('07-10'!$J209/90)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56" t="s">
        <v>6</v>
      </c>
      <c r="I210" s="154"/>
      <c r="J210" s="151"/>
      <c r="K210" s="152"/>
      <c r="L210" s="155">
        <f>'07-10'!$K210+('07-10'!$J210/90)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56" t="s">
        <v>6</v>
      </c>
      <c r="I211" s="154"/>
      <c r="J211" s="151"/>
      <c r="K211" s="152"/>
      <c r="L211" s="155">
        <f>'07-10'!$K211+('07-10'!$J211/90)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56" t="s">
        <v>6</v>
      </c>
      <c r="I212" s="154"/>
      <c r="J212" s="151"/>
      <c r="K212" s="152"/>
      <c r="L212" s="155">
        <f>'07-10'!$K212+('07-10'!$J212/90)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56" t="s">
        <v>6</v>
      </c>
      <c r="I213" s="154"/>
      <c r="J213" s="151"/>
      <c r="K213" s="152"/>
      <c r="L213" s="155">
        <f>'07-10'!$K213+('07-10'!$J213/90)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56" t="s">
        <v>6</v>
      </c>
      <c r="I214" s="154"/>
      <c r="J214" s="151"/>
      <c r="K214" s="152"/>
      <c r="L214" s="155">
        <f>'07-10'!$K214+('07-10'!$J214/90)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56" t="s">
        <v>6</v>
      </c>
      <c r="I215" s="154"/>
      <c r="J215" s="151"/>
      <c r="K215" s="152"/>
      <c r="L215" s="155">
        <f>'07-10'!$K215+('07-10'!$J215/90)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56" t="s">
        <v>6</v>
      </c>
      <c r="I216" s="154"/>
      <c r="J216" s="151"/>
      <c r="K216" s="152"/>
      <c r="L216" s="155">
        <f>'07-10'!$K216+('07-10'!$J216/90)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56" t="s">
        <v>6</v>
      </c>
      <c r="I217" s="154"/>
      <c r="J217" s="151"/>
      <c r="K217" s="152"/>
      <c r="L217" s="155">
        <f>'07-10'!$K217+('07-10'!$J217/90)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56" t="s">
        <v>6</v>
      </c>
      <c r="I218" s="154"/>
      <c r="J218" s="151"/>
      <c r="K218" s="152"/>
      <c r="L218" s="155">
        <f>'07-10'!$K218+('07-10'!$J218/90)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56" t="s">
        <v>6</v>
      </c>
      <c r="I219" s="154"/>
      <c r="J219" s="151"/>
      <c r="K219" s="152"/>
      <c r="L219" s="155">
        <f>'07-10'!$K219+('07-10'!$J219/90)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56" t="s">
        <v>6</v>
      </c>
      <c r="I220" s="154"/>
      <c r="J220" s="151"/>
      <c r="K220" s="152"/>
      <c r="L220" s="155">
        <f>'07-10'!$K220+('07-10'!$J220/90)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56" t="s">
        <v>6</v>
      </c>
      <c r="I221" s="154"/>
      <c r="J221" s="151"/>
      <c r="K221" s="152"/>
      <c r="L221" s="155">
        <f>'07-10'!$K221+('07-10'!$J221/90)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56" t="s">
        <v>6</v>
      </c>
      <c r="I222" s="154"/>
      <c r="J222" s="151"/>
      <c r="K222" s="152"/>
      <c r="L222" s="155">
        <f>'07-10'!$K222+('07-10'!$J222/90)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56" t="s">
        <v>6</v>
      </c>
      <c r="I223" s="154"/>
      <c r="J223" s="151"/>
      <c r="K223" s="152"/>
      <c r="L223" s="155">
        <f>'07-10'!$K223+('07-10'!$J223/90)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56" t="s">
        <v>6</v>
      </c>
      <c r="I224" s="154"/>
      <c r="J224" s="151"/>
      <c r="K224" s="152"/>
      <c r="L224" s="155">
        <f>'07-10'!$K224+('07-10'!$J224/90)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56" t="s">
        <v>6</v>
      </c>
      <c r="I225" s="154"/>
      <c r="J225" s="151"/>
      <c r="K225" s="152"/>
      <c r="L225" s="155">
        <f>'07-10'!$K225+('07-10'!$J225/90)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56" t="s">
        <v>6</v>
      </c>
      <c r="I226" s="154"/>
      <c r="J226" s="151"/>
      <c r="K226" s="152"/>
      <c r="L226" s="155">
        <f>'07-10'!$K226+('07-10'!$J226/90)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56" t="s">
        <v>6</v>
      </c>
      <c r="I227" s="154"/>
      <c r="J227" s="151"/>
      <c r="K227" s="152"/>
      <c r="L227" s="155">
        <f>'07-10'!$K227+('07-10'!$J227/90)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56" t="s">
        <v>6</v>
      </c>
      <c r="I228" s="154"/>
      <c r="J228" s="151"/>
      <c r="K228" s="152"/>
      <c r="L228" s="155">
        <f>'07-10'!$K228+('07-10'!$J228/90)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56" t="s">
        <v>6</v>
      </c>
      <c r="I229" s="154"/>
      <c r="J229" s="151"/>
      <c r="K229" s="152"/>
      <c r="L229" s="155">
        <f>'07-10'!$K229+('07-10'!$J229/90)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56" t="s">
        <v>6</v>
      </c>
      <c r="I230" s="154"/>
      <c r="J230" s="151"/>
      <c r="K230" s="152"/>
      <c r="L230" s="155">
        <f>'07-10'!$K230+('07-10'!$J230/90)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56" t="s">
        <v>6</v>
      </c>
      <c r="I231" s="154"/>
      <c r="J231" s="151"/>
      <c r="K231" s="152"/>
      <c r="L231" s="155">
        <f>'07-10'!$K231+('07-10'!$J231/90)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56" t="s">
        <v>6</v>
      </c>
      <c r="I232" s="154"/>
      <c r="J232" s="151"/>
      <c r="K232" s="152"/>
      <c r="L232" s="155">
        <f>'07-10'!$K232+('07-10'!$J232/90)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56" t="s">
        <v>6</v>
      </c>
      <c r="I233" s="154"/>
      <c r="J233" s="151"/>
      <c r="K233" s="152"/>
      <c r="L233" s="155">
        <f>'07-10'!$K233+('07-10'!$J233/90)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56" t="s">
        <v>6</v>
      </c>
      <c r="I234" s="154"/>
      <c r="J234" s="151"/>
      <c r="K234" s="152"/>
      <c r="L234" s="155">
        <f>'07-10'!$K234+('07-10'!$J234/90)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56" t="s">
        <v>6</v>
      </c>
      <c r="I235" s="154"/>
      <c r="J235" s="151"/>
      <c r="K235" s="152"/>
      <c r="L235" s="155">
        <f>'07-10'!$K235+('07-10'!$J235/90)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56" t="s">
        <v>6</v>
      </c>
      <c r="I236" s="154"/>
      <c r="J236" s="151"/>
      <c r="K236" s="152"/>
      <c r="L236" s="155">
        <f>'07-10'!$K236+('07-10'!$J236/90)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56" t="s">
        <v>6</v>
      </c>
      <c r="I237" s="154"/>
      <c r="J237" s="151"/>
      <c r="K237" s="152"/>
      <c r="L237" s="155">
        <f>'07-10'!$K237+('07-10'!$J237/90)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56" t="s">
        <v>6</v>
      </c>
      <c r="I238" s="154"/>
      <c r="J238" s="151"/>
      <c r="K238" s="152"/>
      <c r="L238" s="155">
        <f>'07-10'!$K238+('07-10'!$J238/90)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56" t="s">
        <v>6</v>
      </c>
      <c r="I239" s="154"/>
      <c r="J239" s="151"/>
      <c r="K239" s="152"/>
      <c r="L239" s="155">
        <f>'07-10'!$K239+('07-10'!$J239/90)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56" t="s">
        <v>6</v>
      </c>
      <c r="I240" s="154"/>
      <c r="J240" s="151"/>
      <c r="K240" s="152"/>
      <c r="L240" s="155">
        <f>'07-10'!$K240+('07-10'!$J240/90)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56" t="s">
        <v>6</v>
      </c>
      <c r="I241" s="154"/>
      <c r="J241" s="151"/>
      <c r="K241" s="152"/>
      <c r="L241" s="155">
        <f>'07-10'!$K241+('07-10'!$J241/90)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56" t="s">
        <v>6</v>
      </c>
      <c r="I242" s="154"/>
      <c r="J242" s="151"/>
      <c r="K242" s="152"/>
      <c r="L242" s="155">
        <f>'07-10'!$K242+('07-10'!$J242/90)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56" t="s">
        <v>6</v>
      </c>
      <c r="I243" s="154"/>
      <c r="J243" s="151"/>
      <c r="K243" s="152"/>
      <c r="L243" s="155">
        <f>'07-10'!$K243+('07-10'!$J243/90)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56" t="s">
        <v>6</v>
      </c>
      <c r="I244" s="154"/>
      <c r="J244" s="151"/>
      <c r="K244" s="152"/>
      <c r="L244" s="155">
        <f>'07-10'!$K244+('07-10'!$J244/90)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56" t="s">
        <v>6</v>
      </c>
      <c r="I245" s="154"/>
      <c r="J245" s="151"/>
      <c r="K245" s="152"/>
      <c r="L245" s="155">
        <f>'07-10'!$K245+('07-10'!$J245/90)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56" t="s">
        <v>6</v>
      </c>
      <c r="I246" s="154"/>
      <c r="J246" s="151"/>
      <c r="K246" s="152"/>
      <c r="L246" s="155">
        <f>'07-10'!$K246+('07-10'!$J246/90)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56" t="s">
        <v>6</v>
      </c>
      <c r="I247" s="154"/>
      <c r="J247" s="151"/>
      <c r="K247" s="152"/>
      <c r="L247" s="155">
        <f>'07-10'!$K247+('07-10'!$J247/90)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56" t="s">
        <v>6</v>
      </c>
      <c r="I248" s="154"/>
      <c r="J248" s="151"/>
      <c r="K248" s="152"/>
      <c r="L248" s="155">
        <f>'07-10'!$K248+('07-10'!$J248/90)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56" t="s">
        <v>6</v>
      </c>
      <c r="I249" s="154"/>
      <c r="J249" s="151"/>
      <c r="K249" s="152"/>
      <c r="L249" s="155">
        <f>'07-10'!$K249+('07-10'!$J249/90)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56" t="s">
        <v>6</v>
      </c>
      <c r="I250" s="154"/>
      <c r="J250" s="151"/>
      <c r="K250" s="152"/>
      <c r="L250" s="155">
        <f>'07-10'!$K250+('07-10'!$J250/90)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56" t="s">
        <v>6</v>
      </c>
      <c r="I251" s="154"/>
      <c r="J251" s="151"/>
      <c r="K251" s="152"/>
      <c r="L251" s="155">
        <f>'07-10'!$K251+('07-10'!$J251/90)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56" t="s">
        <v>6</v>
      </c>
      <c r="I252" s="154"/>
      <c r="J252" s="151"/>
      <c r="K252" s="152"/>
      <c r="L252" s="155">
        <f>'07-10'!$K252+('07-10'!$J252/90)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56" t="s">
        <v>6</v>
      </c>
      <c r="I253" s="154"/>
      <c r="J253" s="151"/>
      <c r="K253" s="152"/>
      <c r="L253" s="155">
        <f>'07-10'!$K253+('07-10'!$J253/90)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56" t="s">
        <v>6</v>
      </c>
      <c r="I254" s="154"/>
      <c r="J254" s="151"/>
      <c r="K254" s="152"/>
      <c r="L254" s="155">
        <f>'07-10'!$K254+('07-10'!$J254/90)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56" t="s">
        <v>6</v>
      </c>
      <c r="I255" s="154"/>
      <c r="J255" s="151"/>
      <c r="K255" s="152"/>
      <c r="L255" s="155">
        <f>'07-10'!$K255+('07-10'!$J255/90)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56" t="s">
        <v>6</v>
      </c>
      <c r="I256" s="154"/>
      <c r="J256" s="151"/>
      <c r="K256" s="152"/>
      <c r="L256" s="155">
        <f>'07-10'!$K256+('07-10'!$J256/90)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56" t="s">
        <v>6</v>
      </c>
      <c r="I257" s="154"/>
      <c r="J257" s="151"/>
      <c r="K257" s="152"/>
      <c r="L257" s="155">
        <f>'07-10'!$K257+('07-10'!$J257/90)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56" t="s">
        <v>6</v>
      </c>
      <c r="I258" s="154"/>
      <c r="J258" s="151"/>
      <c r="K258" s="152"/>
      <c r="L258" s="155">
        <f>'07-10'!$K258+('07-10'!$J258/90)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56" t="s">
        <v>6</v>
      </c>
      <c r="I259" s="154"/>
      <c r="J259" s="151"/>
      <c r="K259" s="152"/>
      <c r="L259" s="155">
        <f>'07-10'!$K259+('07-10'!$J259/90)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56" t="s">
        <v>6</v>
      </c>
      <c r="I260" s="154"/>
      <c r="J260" s="151"/>
      <c r="K260" s="152"/>
      <c r="L260" s="155">
        <f>'07-10'!$K260+('07-10'!$J260/90)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56" t="s">
        <v>6</v>
      </c>
      <c r="I261" s="154"/>
      <c r="J261" s="151"/>
      <c r="K261" s="152"/>
      <c r="L261" s="155">
        <f>'07-10'!$K261+('07-10'!$J261/90)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56" t="s">
        <v>6</v>
      </c>
      <c r="I262" s="154"/>
      <c r="J262" s="151"/>
      <c r="K262" s="152"/>
      <c r="L262" s="155">
        <f>'07-10'!$K262+('07-10'!$J262/90)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56" t="s">
        <v>6</v>
      </c>
      <c r="I263" s="154"/>
      <c r="J263" s="151"/>
      <c r="K263" s="152"/>
      <c r="L263" s="155">
        <f>'07-10'!$K263+('07-10'!$J263/90)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56" t="s">
        <v>6</v>
      </c>
      <c r="I264" s="154"/>
      <c r="J264" s="151"/>
      <c r="K264" s="152"/>
      <c r="L264" s="155">
        <f>'07-10'!$K264+('07-10'!$J264/90)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56" t="s">
        <v>6</v>
      </c>
      <c r="I265" s="154"/>
      <c r="J265" s="151"/>
      <c r="K265" s="152"/>
      <c r="L265" s="155">
        <f>'07-10'!$K265+('07-10'!$J265/90)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56" t="s">
        <v>6</v>
      </c>
      <c r="I266" s="154"/>
      <c r="J266" s="151"/>
      <c r="K266" s="152"/>
      <c r="L266" s="155">
        <f>'07-10'!$K266+('07-10'!$J266/90)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56" t="s">
        <v>6</v>
      </c>
      <c r="I267" s="154"/>
      <c r="J267" s="151"/>
      <c r="K267" s="152"/>
      <c r="L267" s="155">
        <f>'07-10'!$K267+('07-10'!$J267/90)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56" t="s">
        <v>6</v>
      </c>
      <c r="I268" s="154"/>
      <c r="J268" s="151"/>
      <c r="K268" s="152"/>
      <c r="L268" s="155">
        <f>'07-10'!$K268+('07-10'!$J268/90)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56" t="s">
        <v>6</v>
      </c>
      <c r="I269" s="154"/>
      <c r="J269" s="151"/>
      <c r="K269" s="152"/>
      <c r="L269" s="155">
        <f>'07-10'!$K269+('07-10'!$J269/90)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56" t="s">
        <v>6</v>
      </c>
      <c r="I270" s="154"/>
      <c r="J270" s="151"/>
      <c r="K270" s="152"/>
      <c r="L270" s="155">
        <f>'07-10'!$K270+('07-10'!$J270/90)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56" t="s">
        <v>6</v>
      </c>
      <c r="I271" s="154"/>
      <c r="J271" s="151"/>
      <c r="K271" s="152"/>
      <c r="L271" s="155">
        <f>'07-10'!$K271+('07-10'!$J271/90)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56" t="s">
        <v>6</v>
      </c>
      <c r="I272" s="154"/>
      <c r="J272" s="151"/>
      <c r="K272" s="152"/>
      <c r="L272" s="155">
        <f>'07-10'!$K272+('07-10'!$J272/90)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56" t="s">
        <v>6</v>
      </c>
      <c r="I273" s="154"/>
      <c r="J273" s="151"/>
      <c r="K273" s="152"/>
      <c r="L273" s="155">
        <f>'07-10'!$K273+('07-10'!$J273/90)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56" t="s">
        <v>6</v>
      </c>
      <c r="I274" s="154"/>
      <c r="J274" s="151"/>
      <c r="K274" s="152"/>
      <c r="L274" s="155">
        <f>'07-10'!$K274+('07-10'!$J274/90)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56" t="s">
        <v>6</v>
      </c>
      <c r="I275" s="154"/>
      <c r="J275" s="151"/>
      <c r="K275" s="152"/>
      <c r="L275" s="155">
        <f>'07-10'!$K275+('07-10'!$J275/90)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56" t="s">
        <v>6</v>
      </c>
      <c r="I276" s="154"/>
      <c r="J276" s="151"/>
      <c r="K276" s="152"/>
      <c r="L276" s="155">
        <f>'07-10'!$K276+('07-10'!$J276/90)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56" t="s">
        <v>6</v>
      </c>
      <c r="I277" s="154"/>
      <c r="J277" s="151"/>
      <c r="K277" s="152"/>
      <c r="L277" s="155">
        <f>'07-10'!$K277+('07-10'!$J277/90)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56" t="s">
        <v>6</v>
      </c>
      <c r="I278" s="154"/>
      <c r="J278" s="151"/>
      <c r="K278" s="152"/>
      <c r="L278" s="155">
        <f>'07-10'!$K278+('07-10'!$J278/90)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56" t="s">
        <v>6</v>
      </c>
      <c r="I279" s="154"/>
      <c r="J279" s="151"/>
      <c r="K279" s="152"/>
      <c r="L279" s="155">
        <f>'07-10'!$K279+('07-10'!$J279/90)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56" t="s">
        <v>6</v>
      </c>
      <c r="I280" s="154"/>
      <c r="J280" s="151"/>
      <c r="K280" s="152"/>
      <c r="L280" s="155">
        <f>'07-10'!$K280+('07-10'!$J280/90)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56" t="s">
        <v>6</v>
      </c>
      <c r="I281" s="154"/>
      <c r="J281" s="151"/>
      <c r="K281" s="152"/>
      <c r="L281" s="155">
        <f>'07-10'!$K281+('07-10'!$J281/90)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56" t="s">
        <v>6</v>
      </c>
      <c r="I282" s="154"/>
      <c r="J282" s="151"/>
      <c r="K282" s="152"/>
      <c r="L282" s="155">
        <f>'07-10'!$K282+('07-10'!$J282/90)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56" t="s">
        <v>6</v>
      </c>
      <c r="I283" s="154"/>
      <c r="J283" s="151"/>
      <c r="K283" s="152"/>
      <c r="L283" s="155">
        <f>'07-10'!$K283+('07-10'!$J283/90)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56" t="s">
        <v>6</v>
      </c>
      <c r="I284" s="154"/>
      <c r="J284" s="151"/>
      <c r="K284" s="152"/>
      <c r="L284" s="155">
        <f>'07-10'!$K284+('07-10'!$J284/90)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56" t="s">
        <v>6</v>
      </c>
      <c r="I285" s="154"/>
      <c r="J285" s="151"/>
      <c r="K285" s="152"/>
      <c r="L285" s="155">
        <f>'07-10'!$K285+('07-10'!$J285/90)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56" t="s">
        <v>6</v>
      </c>
      <c r="I286" s="154"/>
      <c r="J286" s="151"/>
      <c r="K286" s="152"/>
      <c r="L286" s="155">
        <f>'07-10'!$K286+('07-10'!$J286/90)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56" t="s">
        <v>6</v>
      </c>
      <c r="I287" s="154"/>
      <c r="J287" s="151"/>
      <c r="K287" s="152"/>
      <c r="L287" s="155">
        <f>'07-10'!$K287+('07-10'!$J287/90)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56" t="s">
        <v>6</v>
      </c>
      <c r="I288" s="154"/>
      <c r="J288" s="151"/>
      <c r="K288" s="152"/>
      <c r="L288" s="155">
        <f>'07-10'!$K288+('07-10'!$J288/90)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56" t="s">
        <v>6</v>
      </c>
      <c r="I289" s="154"/>
      <c r="J289" s="151"/>
      <c r="K289" s="152"/>
      <c r="L289" s="155">
        <f>'07-10'!$K289+('07-10'!$J289/90)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56" t="s">
        <v>6</v>
      </c>
      <c r="I290" s="154"/>
      <c r="J290" s="151"/>
      <c r="K290" s="152"/>
      <c r="L290" s="155">
        <f>'07-10'!$K290+('07-10'!$J290/90)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56" t="s">
        <v>6</v>
      </c>
      <c r="I291" s="154"/>
      <c r="J291" s="151"/>
      <c r="K291" s="152"/>
      <c r="L291" s="155">
        <f>'07-10'!$K291+('07-10'!$J291/90)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56" t="s">
        <v>6</v>
      </c>
      <c r="I292" s="154"/>
      <c r="J292" s="151"/>
      <c r="K292" s="152"/>
      <c r="L292" s="155">
        <f>'07-10'!$K292+('07-10'!$J292/90)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56" t="s">
        <v>6</v>
      </c>
      <c r="I293" s="154"/>
      <c r="J293" s="151"/>
      <c r="K293" s="152"/>
      <c r="L293" s="155">
        <f>'07-10'!$K293+('07-10'!$J293/90)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56" t="s">
        <v>6</v>
      </c>
      <c r="I294" s="154"/>
      <c r="J294" s="151"/>
      <c r="K294" s="152"/>
      <c r="L294" s="155">
        <f>'07-10'!$K294+('07-10'!$J294/90)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56" t="s">
        <v>6</v>
      </c>
      <c r="I295" s="154"/>
      <c r="J295" s="151"/>
      <c r="K295" s="152"/>
      <c r="L295" s="155">
        <f>'07-10'!$K295+('07-10'!$J295/90)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56" t="s">
        <v>6</v>
      </c>
      <c r="I296" s="154"/>
      <c r="J296" s="151"/>
      <c r="K296" s="152"/>
      <c r="L296" s="155">
        <f>'07-10'!$K296+('07-10'!$J296/90)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56" t="s">
        <v>6</v>
      </c>
      <c r="I297" s="154"/>
      <c r="J297" s="151"/>
      <c r="K297" s="152"/>
      <c r="L297" s="155">
        <f>'07-10'!$K297+('07-10'!$J297/90)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56" t="s">
        <v>6</v>
      </c>
      <c r="I298" s="154"/>
      <c r="J298" s="151"/>
      <c r="K298" s="152"/>
      <c r="L298" s="155">
        <f>'07-10'!$K298+('07-10'!$J298/90)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56" t="s">
        <v>6</v>
      </c>
      <c r="I299" s="154"/>
      <c r="J299" s="151"/>
      <c r="K299" s="152"/>
      <c r="L299" s="155">
        <f>'07-10'!$K299+('07-10'!$J299/90)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56" t="s">
        <v>6</v>
      </c>
      <c r="I300" s="154"/>
      <c r="J300" s="151"/>
      <c r="K300" s="152"/>
      <c r="L300" s="155">
        <f>'07-10'!$K300+('07-10'!$J300/90)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56" t="s">
        <v>6</v>
      </c>
      <c r="I301" s="154"/>
      <c r="J301" s="151"/>
      <c r="K301" s="152"/>
      <c r="L301" s="155">
        <f>'07-10'!$K301+('07-10'!$J301/90)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56" t="s">
        <v>6</v>
      </c>
      <c r="I302" s="154"/>
      <c r="J302" s="151"/>
      <c r="K302" s="152"/>
      <c r="L302" s="155">
        <f>'07-10'!$K302+('07-10'!$J302/90)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56" t="s">
        <v>6</v>
      </c>
      <c r="I303" s="154"/>
      <c r="J303" s="151"/>
      <c r="K303" s="152"/>
      <c r="L303" s="155">
        <f>'07-10'!$K303+('07-10'!$J303/90)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56" t="s">
        <v>6</v>
      </c>
      <c r="I304" s="154"/>
      <c r="J304" s="151"/>
      <c r="K304" s="152"/>
      <c r="L304" s="155">
        <f>'07-10'!$K304+('07-10'!$J304/90)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56" t="s">
        <v>6</v>
      </c>
      <c r="I305" s="154"/>
      <c r="J305" s="151"/>
      <c r="K305" s="152"/>
      <c r="L305" s="155">
        <f>'07-10'!$K305+('07-10'!$J305/90)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56" t="s">
        <v>6</v>
      </c>
      <c r="I306" s="154"/>
      <c r="J306" s="151"/>
      <c r="K306" s="152"/>
      <c r="L306" s="155">
        <f>'07-10'!$K306+('07-10'!$J306/90)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56" t="s">
        <v>6</v>
      </c>
      <c r="I307" s="154"/>
      <c r="J307" s="151"/>
      <c r="K307" s="152"/>
      <c r="L307" s="155">
        <f>'07-10'!$K307+('07-10'!$J307/90)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56" t="s">
        <v>6</v>
      </c>
      <c r="I308" s="154"/>
      <c r="J308" s="151"/>
      <c r="K308" s="152"/>
      <c r="L308" s="155">
        <f>'07-10'!$K308+('07-10'!$J308/90)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56" t="s">
        <v>6</v>
      </c>
      <c r="I309" s="154"/>
      <c r="J309" s="151"/>
      <c r="K309" s="152"/>
      <c r="L309" s="155">
        <f>'07-10'!$K309+('07-10'!$J309/90)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56" t="s">
        <v>6</v>
      </c>
      <c r="I310" s="154"/>
      <c r="J310" s="151"/>
      <c r="K310" s="152"/>
      <c r="L310" s="155">
        <f>'07-10'!$K310+('07-10'!$J310/90)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56" t="s">
        <v>6</v>
      </c>
      <c r="I311" s="154"/>
      <c r="J311" s="151"/>
      <c r="K311" s="152"/>
      <c r="L311" s="155">
        <f>'07-10'!$K311+('07-10'!$J311/90)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56" t="s">
        <v>6</v>
      </c>
      <c r="I312" s="154"/>
      <c r="J312" s="151"/>
      <c r="K312" s="152"/>
      <c r="L312" s="155">
        <f>'07-10'!$K312+('07-10'!$J312/90)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56" t="s">
        <v>6</v>
      </c>
      <c r="I313" s="154"/>
      <c r="J313" s="151"/>
      <c r="K313" s="152"/>
      <c r="L313" s="155">
        <f>'07-10'!$K313+('07-10'!$J313/90)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56" t="s">
        <v>6</v>
      </c>
      <c r="I314" s="154"/>
      <c r="J314" s="151"/>
      <c r="K314" s="152"/>
      <c r="L314" s="155">
        <f>'07-10'!$K314+('07-10'!$J314/90)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56" t="s">
        <v>6</v>
      </c>
      <c r="I315" s="154"/>
      <c r="J315" s="151"/>
      <c r="K315" s="152"/>
      <c r="L315" s="155">
        <f>'07-10'!$K315+('07-10'!$J315/90)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56" t="s">
        <v>6</v>
      </c>
      <c r="I316" s="154"/>
      <c r="J316" s="151"/>
      <c r="K316" s="152"/>
      <c r="L316" s="155">
        <f>'07-10'!$K316+('07-10'!$J316/90)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56" t="s">
        <v>6</v>
      </c>
      <c r="I317" s="154"/>
      <c r="J317" s="151"/>
      <c r="K317" s="152"/>
      <c r="L317" s="155">
        <f>'07-10'!$K317+('07-10'!$J317/90)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56" t="s">
        <v>6</v>
      </c>
      <c r="I318" s="154"/>
      <c r="J318" s="151"/>
      <c r="K318" s="152"/>
      <c r="L318" s="155">
        <f>'07-10'!$K318+('07-10'!$J318/90)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56" t="s">
        <v>6</v>
      </c>
      <c r="I319" s="154"/>
      <c r="J319" s="151"/>
      <c r="K319" s="152"/>
      <c r="L319" s="155">
        <f>'07-10'!$K319+('07-10'!$J319/90)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56" t="s">
        <v>6</v>
      </c>
      <c r="I320" s="154"/>
      <c r="J320" s="151"/>
      <c r="K320" s="152"/>
      <c r="L320" s="155">
        <f>'07-10'!$K320+('07-10'!$J320/90)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56" t="s">
        <v>6</v>
      </c>
      <c r="I321" s="154"/>
      <c r="J321" s="151"/>
      <c r="K321" s="152"/>
      <c r="L321" s="155">
        <f>'07-10'!$K321+('07-10'!$J321/90)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56" t="s">
        <v>6</v>
      </c>
      <c r="I322" s="154"/>
      <c r="J322" s="151"/>
      <c r="K322" s="152"/>
      <c r="L322" s="155">
        <f>'07-10'!$K322+('07-10'!$J322/90)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56" t="s">
        <v>6</v>
      </c>
      <c r="I323" s="154"/>
      <c r="J323" s="151"/>
      <c r="K323" s="152"/>
      <c r="L323" s="155">
        <f>'07-10'!$K323+('07-10'!$J323/90)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56" t="s">
        <v>6</v>
      </c>
      <c r="I324" s="154"/>
      <c r="J324" s="151"/>
      <c r="K324" s="152"/>
      <c r="L324" s="155">
        <f>'07-10'!$K324+('07-10'!$J324/90)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56" t="s">
        <v>6</v>
      </c>
      <c r="I325" s="154"/>
      <c r="J325" s="151"/>
      <c r="K325" s="152"/>
      <c r="L325" s="155">
        <f>'07-10'!$K325+('07-10'!$J325/90)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56" t="s">
        <v>6</v>
      </c>
      <c r="I326" s="154"/>
      <c r="J326" s="151"/>
      <c r="K326" s="152"/>
      <c r="L326" s="155">
        <f>'07-10'!$K326+('07-10'!$J326/90)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56" t="s">
        <v>6</v>
      </c>
      <c r="I327" s="154"/>
      <c r="J327" s="151"/>
      <c r="K327" s="152"/>
      <c r="L327" s="155">
        <f>'07-10'!$K327+('07-10'!$J327/90)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56" t="s">
        <v>6</v>
      </c>
      <c r="I328" s="154"/>
      <c r="J328" s="151"/>
      <c r="K328" s="152"/>
      <c r="L328" s="155">
        <f>'07-10'!$K328+('07-10'!$J328/90)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56" t="s">
        <v>6</v>
      </c>
      <c r="I329" s="154"/>
      <c r="J329" s="151"/>
      <c r="K329" s="152"/>
      <c r="L329" s="155">
        <f>'07-10'!$K329+('07-10'!$J329/90)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56" t="s">
        <v>6</v>
      </c>
      <c r="I330" s="154"/>
      <c r="J330" s="151"/>
      <c r="K330" s="152"/>
      <c r="L330" s="155">
        <f>'07-10'!$K330+('07-10'!$J330/90)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56" t="s">
        <v>6</v>
      </c>
      <c r="I331" s="154"/>
      <c r="J331" s="151"/>
      <c r="K331" s="152"/>
      <c r="L331" s="155">
        <f>'07-10'!$K331+('07-10'!$J331/90)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56" t="s">
        <v>6</v>
      </c>
      <c r="I332" s="154"/>
      <c r="J332" s="151"/>
      <c r="K332" s="152"/>
      <c r="L332" s="155">
        <f>'07-10'!$K332+('07-10'!$J332/90)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56" t="s">
        <v>6</v>
      </c>
      <c r="I333" s="154"/>
      <c r="J333" s="151"/>
      <c r="K333" s="152"/>
      <c r="L333" s="155">
        <f>'07-10'!$K333+('07-10'!$J333/90)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56" t="s">
        <v>6</v>
      </c>
      <c r="I334" s="154"/>
      <c r="J334" s="151"/>
      <c r="K334" s="152"/>
      <c r="L334" s="155">
        <f>'07-10'!$K334+('07-10'!$J334/90)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56" t="s">
        <v>6</v>
      </c>
      <c r="I335" s="154"/>
      <c r="J335" s="151"/>
      <c r="K335" s="152"/>
      <c r="L335" s="155">
        <f>'07-10'!$K335+('07-10'!$J335/90)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56" t="s">
        <v>6</v>
      </c>
      <c r="I336" s="154"/>
      <c r="J336" s="151"/>
      <c r="K336" s="152"/>
      <c r="L336" s="155">
        <f>'07-10'!$K336+('07-10'!$J336/90)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56" t="s">
        <v>6</v>
      </c>
      <c r="I337" s="154"/>
      <c r="J337" s="151"/>
      <c r="K337" s="152"/>
      <c r="L337" s="155">
        <f>'07-10'!$K337+('07-10'!$J337/90)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56" t="s">
        <v>6</v>
      </c>
      <c r="I338" s="154"/>
      <c r="J338" s="151"/>
      <c r="K338" s="152"/>
      <c r="L338" s="155">
        <f>'07-10'!$K338+('07-10'!$J338/90)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56" t="s">
        <v>6</v>
      </c>
      <c r="I339" s="154"/>
      <c r="J339" s="151"/>
      <c r="K339" s="152"/>
      <c r="L339" s="155">
        <f>'07-10'!$K339+('07-10'!$J339/90)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56" t="s">
        <v>6</v>
      </c>
      <c r="I340" s="154"/>
      <c r="J340" s="151"/>
      <c r="K340" s="152"/>
      <c r="L340" s="155">
        <f>'07-10'!$K340+('07-10'!$J340/90)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56" t="s">
        <v>6</v>
      </c>
      <c r="I341" s="154"/>
      <c r="J341" s="151"/>
      <c r="K341" s="152"/>
      <c r="L341" s="155">
        <f>'07-10'!$K341+('07-10'!$J341/90)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56" t="s">
        <v>6</v>
      </c>
      <c r="I342" s="154"/>
      <c r="J342" s="151"/>
      <c r="K342" s="152"/>
      <c r="L342" s="155">
        <f>'07-10'!$K342+('07-10'!$J342/90)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56" t="s">
        <v>6</v>
      </c>
      <c r="I343" s="154"/>
      <c r="J343" s="151"/>
      <c r="K343" s="152"/>
      <c r="L343" s="155">
        <f>'07-10'!$K343+('07-10'!$J343/90)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56" t="s">
        <v>6</v>
      </c>
      <c r="I344" s="154"/>
      <c r="J344" s="151"/>
      <c r="K344" s="152"/>
      <c r="L344" s="155">
        <f>'07-10'!$K344+('07-10'!$J344/90)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56" t="s">
        <v>6</v>
      </c>
      <c r="I345" s="154"/>
      <c r="J345" s="151"/>
      <c r="K345" s="152"/>
      <c r="L345" s="155">
        <f>'07-10'!$K345+('07-10'!$J345/90)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56" t="s">
        <v>6</v>
      </c>
      <c r="I346" s="154"/>
      <c r="J346" s="151"/>
      <c r="K346" s="152"/>
      <c r="L346" s="155">
        <f>'07-10'!$K346+('07-10'!$J346/90)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56" t="s">
        <v>6</v>
      </c>
      <c r="I347" s="154"/>
      <c r="J347" s="151"/>
      <c r="K347" s="152"/>
      <c r="L347" s="155">
        <f>'07-10'!$K347+('07-10'!$J347/90)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56" t="s">
        <v>6</v>
      </c>
      <c r="I348" s="154"/>
      <c r="J348" s="151"/>
      <c r="K348" s="152"/>
      <c r="L348" s="155">
        <f>'07-10'!$K348+('07-10'!$J348/90)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56" t="s">
        <v>6</v>
      </c>
      <c r="I349" s="154"/>
      <c r="J349" s="151"/>
      <c r="K349" s="152"/>
      <c r="L349" s="155">
        <f>'07-10'!$K349+('07-10'!$J349/90)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56" t="s">
        <v>6</v>
      </c>
      <c r="I350" s="154"/>
      <c r="J350" s="151"/>
      <c r="K350" s="152"/>
      <c r="L350" s="155">
        <f>'07-10'!$K350+('07-10'!$J350/90)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56" t="s">
        <v>6</v>
      </c>
      <c r="I351" s="154"/>
      <c r="J351" s="151"/>
      <c r="K351" s="152"/>
      <c r="L351" s="155">
        <f>'07-10'!$K351+('07-10'!$J351/90)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56" t="s">
        <v>6</v>
      </c>
      <c r="I352" s="154"/>
      <c r="J352" s="151"/>
      <c r="K352" s="152"/>
      <c r="L352" s="155">
        <f>'07-10'!$K352+('07-10'!$J352/90)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56" t="s">
        <v>6</v>
      </c>
      <c r="I353" s="154"/>
      <c r="J353" s="151"/>
      <c r="K353" s="152"/>
      <c r="L353" s="155">
        <f>'07-10'!$K353+('07-10'!$J353/90)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56" t="s">
        <v>6</v>
      </c>
      <c r="I354" s="154"/>
      <c r="J354" s="151"/>
      <c r="K354" s="152"/>
      <c r="L354" s="155">
        <f>'07-10'!$K354+('07-10'!$J354/90)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156" t="s">
        <v>6</v>
      </c>
      <c r="I355" s="154"/>
      <c r="J355" s="151"/>
      <c r="K355" s="152"/>
      <c r="L355" s="155">
        <f>'07-10'!$K355+('07-10'!$J355/90)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156" t="s">
        <v>6</v>
      </c>
      <c r="I356" s="154"/>
      <c r="J356" s="151"/>
      <c r="K356" s="152"/>
      <c r="L356" s="155">
        <f>'07-10'!$K356+('07-10'!$J356/90)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156" t="s">
        <v>6</v>
      </c>
      <c r="I357" s="154"/>
      <c r="J357" s="151"/>
      <c r="K357" s="152"/>
      <c r="L357" s="155">
        <f>'07-10'!$K357+('07-10'!$J357/90)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156" t="s">
        <v>6</v>
      </c>
      <c r="I358" s="154"/>
      <c r="J358" s="151"/>
      <c r="K358" s="152"/>
      <c r="L358" s="155">
        <f>'07-10'!$K358+('07-10'!$J358/90)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156" t="s">
        <v>6</v>
      </c>
      <c r="I359" s="154"/>
      <c r="J359" s="151"/>
      <c r="K359" s="152"/>
      <c r="L359" s="155">
        <f>'07-10'!$K359+('07-10'!$J359/90)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156" t="s">
        <v>6</v>
      </c>
      <c r="I360" s="154"/>
      <c r="J360" s="151"/>
      <c r="K360" s="152"/>
      <c r="L360" s="155">
        <f>'07-10'!$K360+('07-10'!$J360/90)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156" t="s">
        <v>6</v>
      </c>
      <c r="I361" s="154"/>
      <c r="J361" s="151"/>
      <c r="K361" s="152"/>
      <c r="L361" s="155">
        <f>'07-10'!$K361+('07-10'!$J361/90)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361">
    <cfRule type="expression" dxfId="94" priority="1">
      <formula>$H22="جملة"</formula>
    </cfRule>
    <cfRule type="expression" dxfId="93" priority="2">
      <formula>$H22="مصاريف"</formula>
    </cfRule>
    <cfRule type="expression" dxfId="92" priority="3">
      <formula>$H22="سحب"</formula>
    </cfRule>
    <cfRule type="expression" dxfId="91" priority="4">
      <formula>$H22="بيع"</formula>
    </cfRule>
  </conditionalFormatting>
  <conditionalFormatting sqref="H3:L18">
    <cfRule type="expression" dxfId="90" priority="5">
      <formula>$H3="جملة"</formula>
    </cfRule>
    <cfRule type="expression" dxfId="89" priority="6">
      <formula>$H3="مصاريف"</formula>
    </cfRule>
    <cfRule type="expression" dxfId="88" priority="7">
      <formula>$H3="سحب"</formula>
    </cfRule>
    <cfRule type="expression" dxfId="87" priority="8">
      <formula>$H3="بيع"</formula>
    </cfRule>
  </conditionalFormatting>
  <conditionalFormatting sqref="I22:L361">
    <cfRule type="expression" dxfId="86" priority="9">
      <formula>$H22="جملة"</formula>
    </cfRule>
    <cfRule type="expression" dxfId="85" priority="10">
      <formula>$H22="مصاريف"</formula>
    </cfRule>
    <cfRule type="expression" dxfId="84" priority="11">
      <formula>$H22="سحب"</formula>
    </cfRule>
    <cfRule type="expression" dxfId="83" priority="12">
      <formula>$H22="بيع"</formula>
    </cfRule>
  </conditionalFormatting>
  <dataValidations count="1">
    <dataValidation type="list" allowBlank="1" showInputMessage="1" showErrorMessage="1" sqref="H3:H18 H22:H361" xr:uid="{73732C11-F8C5-4B66-B6B1-ED0B079D0D8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084A4-0C70-47D7-86CF-99E785781C5E}">
  <sheetPr>
    <pageSetUpPr fitToPage="1"/>
  </sheetPr>
  <dimension ref="A1:Z1000"/>
  <sheetViews>
    <sheetView rightToLeft="1" workbookViewId="0">
      <selection activeCell="I7" sqref="I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9"/>
      <c r="I1" s="170" t="s">
        <v>0</v>
      </c>
      <c r="J1" s="171">
        <f t="shared" ref="J1:L1" si="0">SUM(J3:J18)</f>
        <v>0</v>
      </c>
      <c r="K1" s="172">
        <f t="shared" si="0"/>
        <v>0</v>
      </c>
      <c r="L1" s="17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9" t="s">
        <v>1</v>
      </c>
      <c r="I2" s="174" t="s">
        <v>2</v>
      </c>
      <c r="J2" s="175" t="s">
        <v>3</v>
      </c>
      <c r="K2" s="176" t="s">
        <v>4</v>
      </c>
      <c r="L2" s="162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/>
      <c r="J3" s="151"/>
      <c r="K3" s="152"/>
      <c r="L3" s="155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/>
      <c r="J4" s="151"/>
      <c r="K4" s="152"/>
      <c r="L4" s="155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/>
      <c r="K5" s="152"/>
      <c r="L5" s="155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/>
      <c r="J6" s="151"/>
      <c r="K6" s="152"/>
      <c r="L6" s="155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/>
      <c r="J7" s="151"/>
      <c r="K7" s="152"/>
      <c r="L7" s="155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9" t="s">
        <v>198</v>
      </c>
      <c r="B18" s="169"/>
      <c r="C18" s="169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7" t="s">
        <v>2891</v>
      </c>
      <c r="B19" s="169"/>
      <c r="C19" s="169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8" t="s">
        <v>7</v>
      </c>
      <c r="B20" s="179"/>
      <c r="C20" s="179"/>
      <c r="D20" s="179"/>
      <c r="E20" s="179"/>
      <c r="F20" s="179"/>
      <c r="G20" s="1"/>
      <c r="H20" s="169"/>
      <c r="I20" s="170" t="s">
        <v>0</v>
      </c>
      <c r="J20" s="171">
        <f>SUM('08-10'!$J$22:$J$361)</f>
        <v>0</v>
      </c>
      <c r="K20" s="172">
        <f>SUM('08-10'!$K$22:$K$361)</f>
        <v>0</v>
      </c>
      <c r="L20" s="173">
        <f>SUM('08-10'!$L$22:$L$361)</f>
        <v>0</v>
      </c>
      <c r="M20" s="3"/>
      <c r="N20" s="178" t="s">
        <v>8</v>
      </c>
      <c r="O20" s="179"/>
      <c r="P20" s="179"/>
      <c r="Q20" s="179"/>
      <c r="R20" s="179"/>
      <c r="S20" s="179"/>
      <c r="T20" s="1"/>
      <c r="U20" s="1"/>
      <c r="V20" s="1"/>
      <c r="W20" s="1"/>
      <c r="X20" s="1"/>
      <c r="Y20" s="1"/>
      <c r="Z20" s="1"/>
    </row>
    <row r="21" spans="1:26" x14ac:dyDescent="0.3">
      <c r="A21" s="161" t="s">
        <v>9</v>
      </c>
      <c r="B21" s="161" t="s">
        <v>10</v>
      </c>
      <c r="C21" s="161" t="s">
        <v>11</v>
      </c>
      <c r="D21" s="161" t="s">
        <v>12</v>
      </c>
      <c r="E21" s="161" t="s">
        <v>10</v>
      </c>
      <c r="F21" s="161" t="s">
        <v>11</v>
      </c>
      <c r="G21" s="1"/>
      <c r="H21" s="169" t="s">
        <v>1</v>
      </c>
      <c r="I21" s="174" t="s">
        <v>2</v>
      </c>
      <c r="J21" s="175" t="s">
        <v>3</v>
      </c>
      <c r="K21" s="176" t="s">
        <v>4</v>
      </c>
      <c r="L21" s="162" t="s">
        <v>5</v>
      </c>
      <c r="M21" s="1"/>
      <c r="N21" s="161" t="s">
        <v>9</v>
      </c>
      <c r="O21" s="161" t="s">
        <v>10</v>
      </c>
      <c r="P21" s="161" t="s">
        <v>11</v>
      </c>
      <c r="Q21" s="161" t="s">
        <v>12</v>
      </c>
      <c r="R21" s="161" t="s">
        <v>10</v>
      </c>
      <c r="S21" s="161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156" t="s">
        <v>6</v>
      </c>
      <c r="I22" s="154"/>
      <c r="J22" s="151"/>
      <c r="K22" s="152"/>
      <c r="L22" s="155">
        <f>'08-10'!$K22+('08-10'!$J22/90)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156" t="s">
        <v>6</v>
      </c>
      <c r="I23" s="154"/>
      <c r="J23" s="151"/>
      <c r="K23" s="152"/>
      <c r="L23" s="155">
        <f>'08-10'!$K23+('08-10'!$J23/90)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156" t="s">
        <v>6</v>
      </c>
      <c r="I24" s="154"/>
      <c r="J24" s="151"/>
      <c r="K24" s="152"/>
      <c r="L24" s="155">
        <f>'08-10'!$K24+('08-10'!$J24/90)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156" t="s">
        <v>6</v>
      </c>
      <c r="I25" s="154"/>
      <c r="J25" s="151"/>
      <c r="K25" s="152"/>
      <c r="L25" s="155">
        <f>'08-10'!$K25+('08-10'!$J25/90)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156" t="s">
        <v>6</v>
      </c>
      <c r="I26" s="154"/>
      <c r="J26" s="151"/>
      <c r="K26" s="152"/>
      <c r="L26" s="155">
        <f>'08-10'!$K26+('08-10'!$J26/90)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61" t="s">
        <v>11</v>
      </c>
      <c r="E27" s="161"/>
      <c r="F27" s="163">
        <f>SUM(F22:F26)</f>
        <v>0</v>
      </c>
      <c r="G27" s="7"/>
      <c r="H27" s="156" t="s">
        <v>6</v>
      </c>
      <c r="I27" s="154"/>
      <c r="J27" s="151"/>
      <c r="K27" s="152"/>
      <c r="L27" s="155">
        <f>'08-10'!$K27+('08-10'!$J27/90)</f>
        <v>0</v>
      </c>
      <c r="M27" s="3"/>
      <c r="N27" s="13">
        <v>100</v>
      </c>
      <c r="O27" s="1"/>
      <c r="P27" s="14">
        <f t="shared" si="4"/>
        <v>0</v>
      </c>
      <c r="Q27" s="161" t="s">
        <v>11</v>
      </c>
      <c r="R27" s="161"/>
      <c r="S27" s="163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61" t="s">
        <v>11</v>
      </c>
      <c r="B28" s="161"/>
      <c r="C28" s="162">
        <f>SUM(C22:C27)</f>
        <v>0</v>
      </c>
      <c r="D28" s="1"/>
      <c r="E28" s="1"/>
      <c r="F28" s="1"/>
      <c r="G28" s="1"/>
      <c r="H28" s="156" t="s">
        <v>6</v>
      </c>
      <c r="I28" s="154"/>
      <c r="J28" s="151"/>
      <c r="K28" s="152"/>
      <c r="L28" s="155">
        <f>'08-10'!$K28+('08-10'!$J28/90)</f>
        <v>0</v>
      </c>
      <c r="M28" s="3"/>
      <c r="N28" s="161" t="s">
        <v>11</v>
      </c>
      <c r="O28" s="161"/>
      <c r="P28" s="162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64" t="s">
        <v>21</v>
      </c>
      <c r="E29" s="165"/>
      <c r="F29" s="163">
        <f t="array" aca="1" ref="F29" ca="1">INDIRECT("'"&amp;$A$19&amp;"'!J20")+J1</f>
        <v>3910</v>
      </c>
      <c r="G29" s="1"/>
      <c r="H29" s="156" t="s">
        <v>6</v>
      </c>
      <c r="I29" s="154"/>
      <c r="J29" s="151"/>
      <c r="K29" s="152"/>
      <c r="L29" s="155">
        <f>'08-10'!$K29+('08-10'!$J29/90)</f>
        <v>0</v>
      </c>
      <c r="M29" s="3"/>
      <c r="N29" s="1"/>
      <c r="O29" s="1"/>
      <c r="P29" s="18"/>
      <c r="Q29" s="164" t="s">
        <v>21</v>
      </c>
      <c r="R29" s="165"/>
      <c r="S29" s="163">
        <f>SUM('08-10'!$J$22:$J$361)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64" t="s">
        <v>23</v>
      </c>
      <c r="B30" s="165"/>
      <c r="C30" s="162">
        <f t="array" aca="1" ref="C30" ca="1">INDIRECT("'"&amp;$A$19&amp;"'!K20")+K1</f>
        <v>1675</v>
      </c>
      <c r="D30" s="1"/>
      <c r="E30" s="1"/>
      <c r="F30" s="8"/>
      <c r="G30" s="1"/>
      <c r="H30" s="156" t="s">
        <v>6</v>
      </c>
      <c r="I30" s="154"/>
      <c r="J30" s="151"/>
      <c r="K30" s="152"/>
      <c r="L30" s="155">
        <f>'08-10'!$K30+('08-10'!$J30/90)</f>
        <v>0</v>
      </c>
      <c r="M30" s="3"/>
      <c r="N30" s="164" t="s">
        <v>23</v>
      </c>
      <c r="O30" s="165"/>
      <c r="P30" s="162">
        <f>SUM('08-10'!$K$22:$K$361)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61" t="s">
        <v>25</v>
      </c>
      <c r="E31" s="161"/>
      <c r="F31" s="163">
        <f t="array" aca="1" ref="F31" ca="1">F27-F29-INDIRECT("'"&amp;$A$19&amp;"'!f27")</f>
        <v>-7110</v>
      </c>
      <c r="G31" s="1"/>
      <c r="H31" s="156" t="s">
        <v>6</v>
      </c>
      <c r="I31" s="154"/>
      <c r="J31" s="151"/>
      <c r="K31" s="152"/>
      <c r="L31" s="155">
        <f>'08-10'!$K31+('08-10'!$J31/90)</f>
        <v>0</v>
      </c>
      <c r="M31" s="3"/>
      <c r="N31" s="1"/>
      <c r="O31" s="1"/>
      <c r="P31" s="18"/>
      <c r="Q31" s="161" t="s">
        <v>25</v>
      </c>
      <c r="R31" s="161"/>
      <c r="S31" s="163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61" t="s">
        <v>25</v>
      </c>
      <c r="B32" s="161"/>
      <c r="C32" s="162">
        <f t="array" aca="1" ref="C32" ca="1">C28-C30-INDIRECT("'"&amp;$A$19&amp;"'!c28")</f>
        <v>-1981</v>
      </c>
      <c r="D32" s="1"/>
      <c r="E32" s="1"/>
      <c r="F32" s="1"/>
      <c r="G32" s="1"/>
      <c r="H32" s="156" t="s">
        <v>6</v>
      </c>
      <c r="I32" s="154"/>
      <c r="J32" s="151"/>
      <c r="K32" s="152"/>
      <c r="L32" s="155">
        <f>'08-10'!$K32+('08-10'!$J32/90)</f>
        <v>0</v>
      </c>
      <c r="M32" s="3"/>
      <c r="N32" s="161" t="s">
        <v>25</v>
      </c>
      <c r="O32" s="161"/>
      <c r="P32" s="162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/>
      <c r="J33" s="151"/>
      <c r="K33" s="152"/>
      <c r="L33" s="155">
        <f>'08-10'!$K33+('08-10'!$J33/90)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/>
      <c r="J34" s="151"/>
      <c r="K34" s="152"/>
      <c r="L34" s="155">
        <f>'08-10'!$K34+('08-10'!$J34/90)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/>
      <c r="K35" s="152"/>
      <c r="L35" s="155">
        <f>'08-10'!$K35+('08-10'!$J35/90)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/>
      <c r="J36" s="151"/>
      <c r="K36" s="152"/>
      <c r="L36" s="155">
        <f>'08-10'!$K36+('08-10'!$J36/90)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/>
      <c r="J37" s="151"/>
      <c r="K37" s="152"/>
      <c r="L37" s="155">
        <f>'08-10'!$K37+('08-10'!$J37/90)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/>
      <c r="J38" s="151"/>
      <c r="K38" s="152"/>
      <c r="L38" s="155">
        <f>'08-10'!$K38+('08-10'!$J38/90)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/>
      <c r="J39" s="151"/>
      <c r="K39" s="152"/>
      <c r="L39" s="155">
        <f>'08-10'!$K39+('08-10'!$J39/90)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/>
      <c r="J40" s="151"/>
      <c r="K40" s="152"/>
      <c r="L40" s="155">
        <f>'08-10'!$K40+('08-10'!$J40/90)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/>
      <c r="J41" s="151"/>
      <c r="K41" s="152"/>
      <c r="L41" s="155">
        <f>'08-10'!$K41+('08-10'!$J41/90)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/>
      <c r="J42" s="151"/>
      <c r="K42" s="152"/>
      <c r="L42" s="155">
        <f>'08-10'!$K42+('08-10'!$J42/90)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/>
      <c r="J43" s="151"/>
      <c r="K43" s="152"/>
      <c r="L43" s="155">
        <f>'08-10'!$K43+('08-10'!$J43/90)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/>
      <c r="J44" s="151"/>
      <c r="K44" s="152"/>
      <c r="L44" s="155">
        <f>'08-10'!$K44+('08-10'!$J44/90)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/>
      <c r="J45" s="151"/>
      <c r="K45" s="152"/>
      <c r="L45" s="155">
        <f>'08-10'!$K45+('08-10'!$J45/90)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/>
      <c r="J46" s="151"/>
      <c r="K46" s="152"/>
      <c r="L46" s="155">
        <f>'08-10'!$K46+('08-10'!$J46/90)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/>
      <c r="K47" s="152"/>
      <c r="L47" s="155">
        <f>'08-10'!$K47+('08-10'!$J47/90)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/>
      <c r="J48" s="151"/>
      <c r="K48" s="152"/>
      <c r="L48" s="155">
        <f>'08-10'!$K48+('08-10'!$J48/90)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/>
      <c r="J49" s="151"/>
      <c r="K49" s="152"/>
      <c r="L49" s="155">
        <f>'08-10'!$K49+('08-10'!$J49/90)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/>
      <c r="J50" s="151"/>
      <c r="K50" s="152"/>
      <c r="L50" s="155">
        <f>'08-10'!$K50+('08-10'!$J50/90)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/>
      <c r="J51" s="151"/>
      <c r="K51" s="152"/>
      <c r="L51" s="155">
        <f>'08-10'!$K51+('08-10'!$J51/90)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/>
      <c r="J52" s="151"/>
      <c r="K52" s="152"/>
      <c r="L52" s="155">
        <f>'08-10'!$K52+('08-10'!$J52/90)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/>
      <c r="J53" s="151"/>
      <c r="K53" s="152"/>
      <c r="L53" s="155">
        <f>'08-10'!$K53+('08-10'!$J53/90)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/>
      <c r="K54" s="152"/>
      <c r="L54" s="155">
        <f>'08-10'!$K54+('08-10'!$J54/90)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/>
      <c r="J55" s="151"/>
      <c r="K55" s="152"/>
      <c r="L55" s="155">
        <f>'08-10'!$K55+('08-10'!$J55/90)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/>
      <c r="J56" s="151"/>
      <c r="K56" s="152"/>
      <c r="L56" s="155">
        <f>'08-10'!$K56+('08-10'!$J56/90)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/>
      <c r="J57" s="151"/>
      <c r="K57" s="152"/>
      <c r="L57" s="155">
        <f>'08-10'!$K57+('08-10'!$J57/90)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/>
      <c r="J58" s="151"/>
      <c r="K58" s="152"/>
      <c r="L58" s="155">
        <f>'08-10'!$K58+('08-10'!$J58/90)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/>
      <c r="J59" s="151"/>
      <c r="K59" s="152"/>
      <c r="L59" s="155">
        <f>'08-10'!$K59+('08-10'!$J59/90)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/>
      <c r="J60" s="151"/>
      <c r="K60" s="152"/>
      <c r="L60" s="155">
        <f>'08-10'!$K60+('08-10'!$J60/90)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/>
      <c r="J61" s="151"/>
      <c r="K61" s="152"/>
      <c r="L61" s="155">
        <f>'08-10'!$K61+('08-10'!$J61/90)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/>
      <c r="J62" s="151"/>
      <c r="K62" s="152"/>
      <c r="L62" s="155">
        <f>'08-10'!$K62+('08-10'!$J62/90)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/>
      <c r="J63" s="151"/>
      <c r="K63" s="152"/>
      <c r="L63" s="155">
        <f>'08-10'!$K63+('08-10'!$J63/90)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/>
      <c r="K64" s="152"/>
      <c r="L64" s="155">
        <f>'08-10'!$K64+('08-10'!$J64/90)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/>
      <c r="J65" s="151"/>
      <c r="K65" s="152"/>
      <c r="L65" s="155">
        <f>'08-10'!$K65+('08-10'!$J65/90)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/>
      <c r="J66" s="151"/>
      <c r="K66" s="152"/>
      <c r="L66" s="155">
        <f>'08-10'!$K66+('08-10'!$J66/90)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/>
      <c r="J67" s="151"/>
      <c r="K67" s="152"/>
      <c r="L67" s="155">
        <f>'08-10'!$K67+('08-10'!$J67/90)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/>
      <c r="K68" s="152"/>
      <c r="L68" s="155">
        <f>'08-10'!$K68+('08-10'!$J68/90)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/>
      <c r="J69" s="151"/>
      <c r="K69" s="152"/>
      <c r="L69" s="155">
        <f>'08-10'!$K69+('08-10'!$J69/90)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/>
      <c r="K70" s="152"/>
      <c r="L70" s="155">
        <f>'08-10'!$K70+('08-10'!$J70/90)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/>
      <c r="J71" s="151"/>
      <c r="K71" s="152"/>
      <c r="L71" s="155">
        <f>'08-10'!$K71+('08-10'!$J71/90)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/>
      <c r="J72" s="151"/>
      <c r="K72" s="152"/>
      <c r="L72" s="155">
        <f>'08-10'!$K72+('08-10'!$J72/90)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/>
      <c r="J73" s="151"/>
      <c r="K73" s="152"/>
      <c r="L73" s="155">
        <f>'08-10'!$K73+('08-10'!$J73/90)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/>
      <c r="K74" s="152"/>
      <c r="L74" s="155">
        <f>'08-10'!$K74+('08-10'!$J74/90)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/>
      <c r="J75" s="151"/>
      <c r="K75" s="152"/>
      <c r="L75" s="155">
        <f>'08-10'!$K75+('08-10'!$J75/90)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/>
      <c r="J76" s="151"/>
      <c r="K76" s="152"/>
      <c r="L76" s="155">
        <f>'08-10'!$K76+('08-10'!$J76/90)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/>
      <c r="J77" s="151"/>
      <c r="K77" s="152"/>
      <c r="L77" s="155">
        <f>'08-10'!$K77+('08-10'!$J77/90)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/>
      <c r="J78" s="151"/>
      <c r="K78" s="152"/>
      <c r="L78" s="155">
        <f>'08-10'!$K78+('08-10'!$J78/90)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/>
      <c r="K79" s="152"/>
      <c r="L79" s="155">
        <f>'08-10'!$K79+('08-10'!$J79/90)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/>
      <c r="J80" s="151"/>
      <c r="K80" s="152"/>
      <c r="L80" s="155">
        <f>'08-10'!$K80+('08-10'!$J80/90)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/>
      <c r="K81" s="152"/>
      <c r="L81" s="155">
        <f>'08-10'!$K81+('08-10'!$J81/90)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/>
      <c r="J82" s="151"/>
      <c r="K82" s="152"/>
      <c r="L82" s="155">
        <f>'08-10'!$K82+('08-10'!$J82/90)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/>
      <c r="J83" s="151"/>
      <c r="K83" s="152"/>
      <c r="L83" s="155">
        <f>'08-10'!$K83+('08-10'!$J83/90)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/>
      <c r="J84" s="151"/>
      <c r="K84" s="152"/>
      <c r="L84" s="155">
        <f>'08-10'!$K84+('08-10'!$J84/90)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/>
      <c r="J85" s="151"/>
      <c r="K85" s="152"/>
      <c r="L85" s="155">
        <f>'08-10'!$K85+('08-10'!$J85/90)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/>
      <c r="K86" s="152"/>
      <c r="L86" s="155">
        <f>'08-10'!$K86+('08-10'!$J86/90)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/>
      <c r="K87" s="152"/>
      <c r="L87" s="155">
        <f>'08-10'!$K87+('08-10'!$J87/90)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/>
      <c r="J88" s="151"/>
      <c r="K88" s="152"/>
      <c r="L88" s="155">
        <f>'08-10'!$K88+('08-10'!$J88/90)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/>
      <c r="J89" s="151"/>
      <c r="K89" s="152"/>
      <c r="L89" s="155">
        <f>'08-10'!$K89+('08-10'!$J89/90)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/>
      <c r="J90" s="151"/>
      <c r="K90" s="152"/>
      <c r="L90" s="155">
        <f>'08-10'!$K90+('08-10'!$J90/90)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/>
      <c r="J91" s="151"/>
      <c r="K91" s="152"/>
      <c r="L91" s="155">
        <f>'08-10'!$K91+('08-10'!$J91/90)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/>
      <c r="K92" s="152"/>
      <c r="L92" s="155">
        <f>'08-10'!$K92+('08-10'!$J92/90)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/>
      <c r="J93" s="151"/>
      <c r="K93" s="152"/>
      <c r="L93" s="155">
        <f>'08-10'!$K93+('08-10'!$J93/90)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/>
      <c r="J94" s="151"/>
      <c r="K94" s="152"/>
      <c r="L94" s="155">
        <f>'08-10'!$K94+('08-10'!$J94/90)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/>
      <c r="J95" s="151"/>
      <c r="K95" s="152"/>
      <c r="L95" s="155">
        <f>'08-10'!$K95+('08-10'!$J95/90)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/>
      <c r="K96" s="152"/>
      <c r="L96" s="155">
        <f>'08-10'!$K96+('08-10'!$J96/90)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/>
      <c r="J97" s="151"/>
      <c r="K97" s="152"/>
      <c r="L97" s="155">
        <f>'08-10'!$K97+('08-10'!$J97/90)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/>
      <c r="K98" s="152"/>
      <c r="L98" s="155">
        <f>'08-10'!$K98+('08-10'!$J98/90)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/>
      <c r="J99" s="151"/>
      <c r="K99" s="152"/>
      <c r="L99" s="155">
        <f>'08-10'!$K99+('08-10'!$J99/90)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/>
      <c r="J100" s="151"/>
      <c r="K100" s="152"/>
      <c r="L100" s="155">
        <f>'08-10'!$K100+('08-10'!$J100/90)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/>
      <c r="K101" s="152"/>
      <c r="L101" s="155">
        <f>'08-10'!$K101+('08-10'!$J101/90)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/>
      <c r="K102" s="152"/>
      <c r="L102" s="155">
        <f>'08-10'!$K102+('08-10'!$J102/90)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/>
      <c r="J103" s="151"/>
      <c r="K103" s="152"/>
      <c r="L103" s="155">
        <f>'08-10'!$K103+('08-10'!$J103/90)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/>
      <c r="J104" s="151"/>
      <c r="K104" s="152"/>
      <c r="L104" s="155">
        <f>'08-10'!$K104+('08-10'!$J104/90)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/>
      <c r="J105" s="151"/>
      <c r="K105" s="152"/>
      <c r="L105" s="155">
        <f>'08-10'!$K105+('08-10'!$J105/90)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/>
      <c r="K106" s="152"/>
      <c r="L106" s="155">
        <f>'08-10'!$K106+('08-10'!$J106/90)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/>
      <c r="K107" s="152"/>
      <c r="L107" s="155">
        <f>'08-10'!$K107+('08-10'!$J107/90)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/>
      <c r="J108" s="151"/>
      <c r="K108" s="152"/>
      <c r="L108" s="155">
        <f>'08-10'!$K108+('08-10'!$J108/90)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/>
      <c r="K109" s="152"/>
      <c r="L109" s="155">
        <f>'08-10'!$K109+('08-10'!$J109/90)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/>
      <c r="J110" s="151"/>
      <c r="K110" s="152"/>
      <c r="L110" s="155">
        <f>'08-10'!$K110+('08-10'!$J110/90)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/>
      <c r="K111" s="152"/>
      <c r="L111" s="155">
        <f>'08-10'!$K111+('08-10'!$J111/90)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/>
      <c r="J112" s="151"/>
      <c r="K112" s="152"/>
      <c r="L112" s="155">
        <f>'08-10'!$K112+('08-10'!$J112/90)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/>
      <c r="J113" s="151"/>
      <c r="K113" s="152"/>
      <c r="L113" s="155">
        <f>'08-10'!$K113+('08-10'!$J113/90)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/>
      <c r="K114" s="152"/>
      <c r="L114" s="155">
        <f>'08-10'!$K114+('08-10'!$J114/90)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/>
      <c r="J115" s="151"/>
      <c r="K115" s="152"/>
      <c r="L115" s="155">
        <f>'08-10'!$K115+('08-10'!$J115/90)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/>
      <c r="K116" s="152"/>
      <c r="L116" s="155">
        <f>'08-10'!$K116+('08-10'!$J116/90)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/>
      <c r="K117" s="152"/>
      <c r="L117" s="155">
        <f>'08-10'!$K117+('08-10'!$J117/90)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/>
      <c r="J118" s="151"/>
      <c r="K118" s="152"/>
      <c r="L118" s="155">
        <f>'08-10'!$K118+('08-10'!$J118/90)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/>
      <c r="J119" s="151"/>
      <c r="K119" s="152"/>
      <c r="L119" s="155">
        <f>'08-10'!$K119+('08-10'!$J119/90)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/>
      <c r="K120" s="152"/>
      <c r="L120" s="155">
        <f>'08-10'!$K120+('08-10'!$J120/90)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/>
      <c r="K121" s="152"/>
      <c r="L121" s="155">
        <f>'08-10'!$K121+('08-10'!$J121/90)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/>
      <c r="K122" s="152"/>
      <c r="L122" s="155">
        <f>'08-10'!$K122+('08-10'!$J122/90)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/>
      <c r="K123" s="152"/>
      <c r="L123" s="155">
        <f>'08-10'!$K123+('08-10'!$J123/90)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/>
      <c r="J124" s="151"/>
      <c r="K124" s="152"/>
      <c r="L124" s="155">
        <f>'08-10'!$K124+('08-10'!$J124/90)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/>
      <c r="K125" s="152"/>
      <c r="L125" s="155">
        <f>'08-10'!$K125+('08-10'!$J125/90)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/>
      <c r="K126" s="152"/>
      <c r="L126" s="155">
        <f>'08-10'!$K126+('08-10'!$J126/90)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/>
      <c r="K127" s="152"/>
      <c r="L127" s="155">
        <f>'08-10'!$K127+('08-10'!$J127/90)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/>
      <c r="K128" s="152"/>
      <c r="L128" s="155">
        <f>'08-10'!$K128+('08-10'!$J128/90)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/>
      <c r="L129" s="155">
        <f>'08-10'!$K129+('08-10'!$J129/90)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/>
      <c r="K130" s="152"/>
      <c r="L130" s="155">
        <f>'08-10'!$K130+('08-10'!$J130/90)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/>
      <c r="K131" s="152"/>
      <c r="L131" s="155">
        <f>'08-10'!$K131+('08-10'!$J131/90)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/>
      <c r="K132" s="152"/>
      <c r="L132" s="155">
        <f>'08-10'!$K132+('08-10'!$J132/90)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/>
      <c r="L133" s="155">
        <f>'08-10'!$K133+('08-10'!$J133/90)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/>
      <c r="J134" s="151"/>
      <c r="K134" s="152"/>
      <c r="L134" s="155">
        <f>'08-10'!$K134+('08-10'!$J134/90)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/>
      <c r="K135" s="152"/>
      <c r="L135" s="155">
        <f>'08-10'!$K135+('08-10'!$J135/90)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/>
      <c r="J136" s="151"/>
      <c r="K136" s="152"/>
      <c r="L136" s="155">
        <f>'08-10'!$K136+('08-10'!$J136/90)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/>
      <c r="K137" s="152"/>
      <c r="L137" s="155">
        <f>'08-10'!$K137+('08-10'!$J137/90)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/>
      <c r="K138" s="152"/>
      <c r="L138" s="155">
        <f>'08-10'!$K138+('08-10'!$J138/90)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/>
      <c r="K139" s="152"/>
      <c r="L139" s="155">
        <f>'08-10'!$K139+('08-10'!$J139/90)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/>
      <c r="K140" s="152"/>
      <c r="L140" s="155">
        <f>'08-10'!$K140+('08-10'!$J140/90)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/>
      <c r="K141" s="152"/>
      <c r="L141" s="155">
        <f>'08-10'!$K141+('08-10'!$J141/90)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/>
      <c r="J142" s="151"/>
      <c r="K142" s="152"/>
      <c r="L142" s="155">
        <f>'08-10'!$K142+('08-10'!$J142/90)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/>
      <c r="K143" s="152"/>
      <c r="L143" s="155">
        <f>'08-10'!$K143+('08-10'!$J143/90)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/>
      <c r="K144" s="152"/>
      <c r="L144" s="155">
        <f>'08-10'!$K144+('08-10'!$J144/90)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'08-10'!$K145+('08-10'!$J145/90)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'08-10'!$K146+('08-10'!$J146/90)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'08-10'!$K147+('08-10'!$J147/90)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'08-10'!$K148+('08-10'!$J148/90)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/>
      <c r="K149" s="152"/>
      <c r="L149" s="155">
        <f>'08-10'!$K149+('08-10'!$J149/90)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/>
      <c r="J150" s="151"/>
      <c r="K150" s="152"/>
      <c r="L150" s="155">
        <f>'08-10'!$K150+('08-10'!$J150/90)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/>
      <c r="K151" s="152"/>
      <c r="L151" s="155">
        <f>'08-10'!$K151+('08-10'!$J151/90)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/>
      <c r="J152" s="151"/>
      <c r="K152" s="152"/>
      <c r="L152" s="155">
        <f>'08-10'!$K152+('08-10'!$J152/90)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/>
      <c r="K153" s="152"/>
      <c r="L153" s="155">
        <f>'08-10'!$K153+('08-10'!$J153/90)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'08-10'!$K154+('08-10'!$J154/90)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/>
      <c r="K155" s="152"/>
      <c r="L155" s="155">
        <f>'08-10'!$K155+('08-10'!$J155/90)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/>
      <c r="K156" s="152"/>
      <c r="L156" s="155">
        <f>'08-10'!$K156+('08-10'!$J156/90)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/>
      <c r="K157" s="152"/>
      <c r="L157" s="155">
        <f>'08-10'!$K157+('08-10'!$J157/90)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/>
      <c r="J158" s="151"/>
      <c r="K158" s="152"/>
      <c r="L158" s="155">
        <f>'08-10'!$K158+('08-10'!$J158/90)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/>
      <c r="K159" s="152"/>
      <c r="L159" s="155">
        <f>'08-10'!$K159+('08-10'!$J159/90)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/>
      <c r="K160" s="152"/>
      <c r="L160" s="155">
        <f>'08-10'!$K160+('08-10'!$J160/90)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'08-10'!$K161+('08-10'!$J161/90)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'08-10'!$K162+('08-10'!$J162/90)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'08-10'!$K163+('08-10'!$J163/90)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'08-10'!$K164+('08-10'!$J164/90)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'08-10'!$K165+('08-10'!$J165/90)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/>
      <c r="K166" s="152"/>
      <c r="L166" s="155">
        <f>'08-10'!$K166+('08-10'!$J166/90)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/>
      <c r="J167" s="151"/>
      <c r="K167" s="152"/>
      <c r="L167" s="155">
        <f>'08-10'!$K167+('08-10'!$J167/90)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/>
      <c r="J168" s="151"/>
      <c r="K168" s="152"/>
      <c r="L168" s="155">
        <f>'08-10'!$K168+('08-10'!$J168/90)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/>
      <c r="K169" s="152"/>
      <c r="L169" s="155">
        <f>'08-10'!$K169+('08-10'!$J169/90)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'08-10'!$K170+('08-10'!$J170/90)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'08-10'!$K171+('08-10'!$J171/90)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'08-10'!$K172+('08-10'!$J172/90)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56" t="s">
        <v>6</v>
      </c>
      <c r="I173" s="154"/>
      <c r="J173" s="151"/>
      <c r="K173" s="152"/>
      <c r="L173" s="155">
        <f>'08-10'!$K173+('08-10'!$J173/90)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56" t="s">
        <v>6</v>
      </c>
      <c r="I174" s="154"/>
      <c r="J174" s="151"/>
      <c r="K174" s="152"/>
      <c r="L174" s="155">
        <f>'08-10'!$K174+('08-10'!$J174/90)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56" t="s">
        <v>6</v>
      </c>
      <c r="I175" s="154"/>
      <c r="J175" s="151"/>
      <c r="K175" s="152"/>
      <c r="L175" s="155">
        <f>'08-10'!$K175+('08-10'!$J175/90)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56" t="s">
        <v>6</v>
      </c>
      <c r="I176" s="154"/>
      <c r="J176" s="151"/>
      <c r="K176" s="152"/>
      <c r="L176" s="155">
        <f>'08-10'!$K176+('08-10'!$J176/90)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56" t="s">
        <v>6</v>
      </c>
      <c r="I177" s="154"/>
      <c r="J177" s="151"/>
      <c r="K177" s="152"/>
      <c r="L177" s="155">
        <f>'08-10'!$K177+('08-10'!$J177/90)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56" t="s">
        <v>6</v>
      </c>
      <c r="I178" s="154"/>
      <c r="J178" s="151"/>
      <c r="K178" s="152"/>
      <c r="L178" s="155">
        <f>'08-10'!$K178+('08-10'!$J178/90)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56" t="s">
        <v>6</v>
      </c>
      <c r="I179" s="154"/>
      <c r="J179" s="151"/>
      <c r="K179" s="152"/>
      <c r="L179" s="155">
        <f>'08-10'!$K179+('08-10'!$J179/90)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56" t="s">
        <v>6</v>
      </c>
      <c r="I180" s="154"/>
      <c r="J180" s="151"/>
      <c r="K180" s="152"/>
      <c r="L180" s="155">
        <f>'08-10'!$K180+('08-10'!$J180/90)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56" t="s">
        <v>6</v>
      </c>
      <c r="I181" s="154"/>
      <c r="J181" s="151"/>
      <c r="K181" s="152"/>
      <c r="L181" s="155">
        <f>'08-10'!$K181+('08-10'!$J181/90)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56" t="s">
        <v>6</v>
      </c>
      <c r="I182" s="154"/>
      <c r="J182" s="151"/>
      <c r="K182" s="152"/>
      <c r="L182" s="155">
        <f>'08-10'!$K182+('08-10'!$J182/90)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56" t="s">
        <v>6</v>
      </c>
      <c r="I183" s="154"/>
      <c r="J183" s="151"/>
      <c r="K183" s="152"/>
      <c r="L183" s="155">
        <f>'08-10'!$K183+('08-10'!$J183/90)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56" t="s">
        <v>6</v>
      </c>
      <c r="I184" s="154"/>
      <c r="J184" s="151"/>
      <c r="K184" s="152"/>
      <c r="L184" s="155">
        <f>'08-10'!$K184+('08-10'!$J184/90)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56" t="s">
        <v>6</v>
      </c>
      <c r="I185" s="154"/>
      <c r="J185" s="151"/>
      <c r="K185" s="152"/>
      <c r="L185" s="155">
        <f>'08-10'!$K185+('08-10'!$J185/90)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56" t="s">
        <v>6</v>
      </c>
      <c r="I186" s="154"/>
      <c r="J186" s="151"/>
      <c r="K186" s="152"/>
      <c r="L186" s="155">
        <f>'08-10'!$K186+('08-10'!$J186/90)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56" t="s">
        <v>6</v>
      </c>
      <c r="I187" s="154"/>
      <c r="J187" s="151"/>
      <c r="K187" s="152"/>
      <c r="L187" s="155">
        <f>'08-10'!$K187+('08-10'!$J187/90)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56" t="s">
        <v>6</v>
      </c>
      <c r="I188" s="154"/>
      <c r="J188" s="151"/>
      <c r="K188" s="152"/>
      <c r="L188" s="155">
        <f>'08-10'!$K188+('08-10'!$J188/90)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56" t="s">
        <v>6</v>
      </c>
      <c r="I189" s="154"/>
      <c r="J189" s="151"/>
      <c r="K189" s="152"/>
      <c r="L189" s="155">
        <f>'08-10'!$K189+('08-10'!$J189/90)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56" t="s">
        <v>6</v>
      </c>
      <c r="I190" s="154"/>
      <c r="J190" s="151"/>
      <c r="K190" s="152"/>
      <c r="L190" s="155">
        <f>'08-10'!$K190+('08-10'!$J190/90)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56" t="s">
        <v>6</v>
      </c>
      <c r="I191" s="154"/>
      <c r="J191" s="151"/>
      <c r="K191" s="152"/>
      <c r="L191" s="155">
        <f>'08-10'!$K191+('08-10'!$J191/90)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56" t="s">
        <v>6</v>
      </c>
      <c r="I192" s="154"/>
      <c r="J192" s="151"/>
      <c r="K192" s="152"/>
      <c r="L192" s="155">
        <f>'08-10'!$K192+('08-10'!$J192/90)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56" t="s">
        <v>6</v>
      </c>
      <c r="I193" s="154"/>
      <c r="J193" s="151"/>
      <c r="K193" s="152"/>
      <c r="L193" s="155">
        <f>'08-10'!$K193+('08-10'!$J193/90)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56" t="s">
        <v>6</v>
      </c>
      <c r="I194" s="154"/>
      <c r="J194" s="151"/>
      <c r="K194" s="152"/>
      <c r="L194" s="155">
        <f>'08-10'!$K194+('08-10'!$J194/90)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56" t="s">
        <v>6</v>
      </c>
      <c r="I195" s="154"/>
      <c r="J195" s="151"/>
      <c r="K195" s="152"/>
      <c r="L195" s="155">
        <f>'08-10'!$K195+('08-10'!$J195/90)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56" t="s">
        <v>6</v>
      </c>
      <c r="I196" s="154"/>
      <c r="J196" s="151"/>
      <c r="K196" s="152"/>
      <c r="L196" s="155">
        <f>'08-10'!$K196+('08-10'!$J196/90)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56" t="s">
        <v>6</v>
      </c>
      <c r="I197" s="154"/>
      <c r="J197" s="151"/>
      <c r="K197" s="152"/>
      <c r="L197" s="155">
        <f>'08-10'!$K197+('08-10'!$J197/90)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56" t="s">
        <v>6</v>
      </c>
      <c r="I198" s="154"/>
      <c r="J198" s="151"/>
      <c r="K198" s="152"/>
      <c r="L198" s="155">
        <f>'08-10'!$K198+('08-10'!$J198/90)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56" t="s">
        <v>6</v>
      </c>
      <c r="I199" s="154"/>
      <c r="J199" s="151"/>
      <c r="K199" s="152"/>
      <c r="L199" s="155">
        <f>'08-10'!$K199+('08-10'!$J199/90)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56" t="s">
        <v>6</v>
      </c>
      <c r="I200" s="154"/>
      <c r="J200" s="151"/>
      <c r="K200" s="152"/>
      <c r="L200" s="155">
        <f>'08-10'!$K200+('08-10'!$J200/90)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56" t="s">
        <v>6</v>
      </c>
      <c r="I201" s="154"/>
      <c r="J201" s="151"/>
      <c r="K201" s="152"/>
      <c r="L201" s="155">
        <f>'08-10'!$K201+('08-10'!$J201/90)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56" t="s">
        <v>6</v>
      </c>
      <c r="I202" s="154"/>
      <c r="J202" s="151"/>
      <c r="K202" s="152"/>
      <c r="L202" s="155">
        <f>'08-10'!$K202+('08-10'!$J202/90)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56" t="s">
        <v>6</v>
      </c>
      <c r="I203" s="154"/>
      <c r="J203" s="151"/>
      <c r="K203" s="152"/>
      <c r="L203" s="155">
        <f>'08-10'!$K203+('08-10'!$J203/90)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56" t="s">
        <v>6</v>
      </c>
      <c r="I204" s="154"/>
      <c r="J204" s="151"/>
      <c r="K204" s="152"/>
      <c r="L204" s="155">
        <f>'08-10'!$K204+('08-10'!$J204/90)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56" t="s">
        <v>6</v>
      </c>
      <c r="I205" s="154"/>
      <c r="J205" s="151"/>
      <c r="K205" s="152"/>
      <c r="L205" s="155">
        <f>'08-10'!$K205+('08-10'!$J205/90)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56" t="s">
        <v>6</v>
      </c>
      <c r="I206" s="154"/>
      <c r="J206" s="151"/>
      <c r="K206" s="152"/>
      <c r="L206" s="155">
        <f>'08-10'!$K206+('08-10'!$J206/90)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56" t="s">
        <v>6</v>
      </c>
      <c r="I207" s="154"/>
      <c r="J207" s="151"/>
      <c r="K207" s="152"/>
      <c r="L207" s="155">
        <f>'08-10'!$K207+('08-10'!$J207/90)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56" t="s">
        <v>6</v>
      </c>
      <c r="I208" s="154"/>
      <c r="J208" s="151"/>
      <c r="K208" s="152"/>
      <c r="L208" s="155">
        <f>'08-10'!$K208+('08-10'!$J208/90)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56" t="s">
        <v>6</v>
      </c>
      <c r="I209" s="154"/>
      <c r="J209" s="151"/>
      <c r="K209" s="152"/>
      <c r="L209" s="155">
        <f>'08-10'!$K209+('08-10'!$J209/90)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56" t="s">
        <v>6</v>
      </c>
      <c r="I210" s="154"/>
      <c r="J210" s="151"/>
      <c r="K210" s="152"/>
      <c r="L210" s="155">
        <f>'08-10'!$K210+('08-10'!$J210/90)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56" t="s">
        <v>6</v>
      </c>
      <c r="I211" s="154"/>
      <c r="J211" s="151"/>
      <c r="K211" s="152"/>
      <c r="L211" s="155">
        <f>'08-10'!$K211+('08-10'!$J211/90)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56" t="s">
        <v>6</v>
      </c>
      <c r="I212" s="154"/>
      <c r="J212" s="151"/>
      <c r="K212" s="152"/>
      <c r="L212" s="155">
        <f>'08-10'!$K212+('08-10'!$J212/90)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56" t="s">
        <v>6</v>
      </c>
      <c r="I213" s="154"/>
      <c r="J213" s="151"/>
      <c r="K213" s="152"/>
      <c r="L213" s="155">
        <f>'08-10'!$K213+('08-10'!$J213/90)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56" t="s">
        <v>6</v>
      </c>
      <c r="I214" s="154"/>
      <c r="J214" s="151"/>
      <c r="K214" s="152"/>
      <c r="L214" s="155">
        <f>'08-10'!$K214+('08-10'!$J214/90)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56" t="s">
        <v>6</v>
      </c>
      <c r="I215" s="154"/>
      <c r="J215" s="151"/>
      <c r="K215" s="152"/>
      <c r="L215" s="155">
        <f>'08-10'!$K215+('08-10'!$J215/90)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56" t="s">
        <v>6</v>
      </c>
      <c r="I216" s="154"/>
      <c r="J216" s="151"/>
      <c r="K216" s="152"/>
      <c r="L216" s="155">
        <f>'08-10'!$K216+('08-10'!$J216/90)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56" t="s">
        <v>6</v>
      </c>
      <c r="I217" s="154"/>
      <c r="J217" s="151"/>
      <c r="K217" s="152"/>
      <c r="L217" s="155">
        <f>'08-10'!$K217+('08-10'!$J217/90)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56" t="s">
        <v>6</v>
      </c>
      <c r="I218" s="154"/>
      <c r="J218" s="151"/>
      <c r="K218" s="152"/>
      <c r="L218" s="155">
        <f>'08-10'!$K218+('08-10'!$J218/90)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56" t="s">
        <v>6</v>
      </c>
      <c r="I219" s="154"/>
      <c r="J219" s="151"/>
      <c r="K219" s="152"/>
      <c r="L219" s="155">
        <f>'08-10'!$K219+('08-10'!$J219/90)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56" t="s">
        <v>6</v>
      </c>
      <c r="I220" s="154"/>
      <c r="J220" s="151"/>
      <c r="K220" s="152"/>
      <c r="L220" s="155">
        <f>'08-10'!$K220+('08-10'!$J220/90)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56" t="s">
        <v>6</v>
      </c>
      <c r="I221" s="154"/>
      <c r="J221" s="151"/>
      <c r="K221" s="152"/>
      <c r="L221" s="155">
        <f>'08-10'!$K221+('08-10'!$J221/90)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56" t="s">
        <v>6</v>
      </c>
      <c r="I222" s="154"/>
      <c r="J222" s="151"/>
      <c r="K222" s="152"/>
      <c r="L222" s="155">
        <f>'08-10'!$K222+('08-10'!$J222/90)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56" t="s">
        <v>6</v>
      </c>
      <c r="I223" s="154"/>
      <c r="J223" s="151"/>
      <c r="K223" s="152"/>
      <c r="L223" s="155">
        <f>'08-10'!$K223+('08-10'!$J223/90)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56" t="s">
        <v>6</v>
      </c>
      <c r="I224" s="154"/>
      <c r="J224" s="151"/>
      <c r="K224" s="152"/>
      <c r="L224" s="155">
        <f>'08-10'!$K224+('08-10'!$J224/90)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56" t="s">
        <v>6</v>
      </c>
      <c r="I225" s="154"/>
      <c r="J225" s="151"/>
      <c r="K225" s="152"/>
      <c r="L225" s="155">
        <f>'08-10'!$K225+('08-10'!$J225/90)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56" t="s">
        <v>6</v>
      </c>
      <c r="I226" s="154"/>
      <c r="J226" s="151"/>
      <c r="K226" s="152"/>
      <c r="L226" s="155">
        <f>'08-10'!$K226+('08-10'!$J226/90)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56" t="s">
        <v>6</v>
      </c>
      <c r="I227" s="154"/>
      <c r="J227" s="151"/>
      <c r="K227" s="152"/>
      <c r="L227" s="155">
        <f>'08-10'!$K227+('08-10'!$J227/90)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56" t="s">
        <v>6</v>
      </c>
      <c r="I228" s="154"/>
      <c r="J228" s="151"/>
      <c r="K228" s="152"/>
      <c r="L228" s="155">
        <f>'08-10'!$K228+('08-10'!$J228/90)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56" t="s">
        <v>6</v>
      </c>
      <c r="I229" s="154"/>
      <c r="J229" s="151"/>
      <c r="K229" s="152"/>
      <c r="L229" s="155">
        <f>'08-10'!$K229+('08-10'!$J229/90)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56" t="s">
        <v>6</v>
      </c>
      <c r="I230" s="154"/>
      <c r="J230" s="151"/>
      <c r="K230" s="152"/>
      <c r="L230" s="155">
        <f>'08-10'!$K230+('08-10'!$J230/90)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56" t="s">
        <v>6</v>
      </c>
      <c r="I231" s="154"/>
      <c r="J231" s="151"/>
      <c r="K231" s="152"/>
      <c r="L231" s="155">
        <f>'08-10'!$K231+('08-10'!$J231/90)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56" t="s">
        <v>6</v>
      </c>
      <c r="I232" s="154"/>
      <c r="J232" s="151"/>
      <c r="K232" s="152"/>
      <c r="L232" s="155">
        <f>'08-10'!$K232+('08-10'!$J232/90)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56" t="s">
        <v>6</v>
      </c>
      <c r="I233" s="154"/>
      <c r="J233" s="151"/>
      <c r="K233" s="152"/>
      <c r="L233" s="155">
        <f>'08-10'!$K233+('08-10'!$J233/90)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56" t="s">
        <v>6</v>
      </c>
      <c r="I234" s="154"/>
      <c r="J234" s="151"/>
      <c r="K234" s="152"/>
      <c r="L234" s="155">
        <f>'08-10'!$K234+('08-10'!$J234/90)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56" t="s">
        <v>6</v>
      </c>
      <c r="I235" s="154"/>
      <c r="J235" s="151"/>
      <c r="K235" s="152"/>
      <c r="L235" s="155">
        <f>'08-10'!$K235+('08-10'!$J235/90)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56" t="s">
        <v>6</v>
      </c>
      <c r="I236" s="154"/>
      <c r="J236" s="151"/>
      <c r="K236" s="152"/>
      <c r="L236" s="155">
        <f>'08-10'!$K236+('08-10'!$J236/90)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56" t="s">
        <v>6</v>
      </c>
      <c r="I237" s="154"/>
      <c r="J237" s="151"/>
      <c r="K237" s="152"/>
      <c r="L237" s="155">
        <f>'08-10'!$K237+('08-10'!$J237/90)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56" t="s">
        <v>6</v>
      </c>
      <c r="I238" s="154"/>
      <c r="J238" s="151"/>
      <c r="K238" s="152"/>
      <c r="L238" s="155">
        <f>'08-10'!$K238+('08-10'!$J238/90)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56" t="s">
        <v>6</v>
      </c>
      <c r="I239" s="154"/>
      <c r="J239" s="151"/>
      <c r="K239" s="152"/>
      <c r="L239" s="155">
        <f>'08-10'!$K239+('08-10'!$J239/90)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56" t="s">
        <v>6</v>
      </c>
      <c r="I240" s="154"/>
      <c r="J240" s="151"/>
      <c r="K240" s="152"/>
      <c r="L240" s="155">
        <f>'08-10'!$K240+('08-10'!$J240/90)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56" t="s">
        <v>6</v>
      </c>
      <c r="I241" s="154"/>
      <c r="J241" s="151"/>
      <c r="K241" s="152"/>
      <c r="L241" s="155">
        <f>'08-10'!$K241+('08-10'!$J241/90)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56" t="s">
        <v>6</v>
      </c>
      <c r="I242" s="154"/>
      <c r="J242" s="151"/>
      <c r="K242" s="152"/>
      <c r="L242" s="155">
        <f>'08-10'!$K242+('08-10'!$J242/90)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56" t="s">
        <v>6</v>
      </c>
      <c r="I243" s="154"/>
      <c r="J243" s="151"/>
      <c r="K243" s="152"/>
      <c r="L243" s="155">
        <f>'08-10'!$K243+('08-10'!$J243/90)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56" t="s">
        <v>6</v>
      </c>
      <c r="I244" s="154"/>
      <c r="J244" s="151"/>
      <c r="K244" s="152"/>
      <c r="L244" s="155">
        <f>'08-10'!$K244+('08-10'!$J244/90)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56" t="s">
        <v>6</v>
      </c>
      <c r="I245" s="154"/>
      <c r="J245" s="151"/>
      <c r="K245" s="152"/>
      <c r="L245" s="155">
        <f>'08-10'!$K245+('08-10'!$J245/90)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56" t="s">
        <v>6</v>
      </c>
      <c r="I246" s="154"/>
      <c r="J246" s="151"/>
      <c r="K246" s="152"/>
      <c r="L246" s="155">
        <f>'08-10'!$K246+('08-10'!$J246/90)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56" t="s">
        <v>6</v>
      </c>
      <c r="I247" s="154"/>
      <c r="J247" s="151"/>
      <c r="K247" s="152"/>
      <c r="L247" s="155">
        <f>'08-10'!$K247+('08-10'!$J247/90)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56" t="s">
        <v>6</v>
      </c>
      <c r="I248" s="154"/>
      <c r="J248" s="151"/>
      <c r="K248" s="152"/>
      <c r="L248" s="155">
        <f>'08-10'!$K248+('08-10'!$J248/90)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56" t="s">
        <v>6</v>
      </c>
      <c r="I249" s="154"/>
      <c r="J249" s="151"/>
      <c r="K249" s="152"/>
      <c r="L249" s="155">
        <f>'08-10'!$K249+('08-10'!$J249/90)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56" t="s">
        <v>6</v>
      </c>
      <c r="I250" s="154"/>
      <c r="J250" s="151"/>
      <c r="K250" s="152"/>
      <c r="L250" s="155">
        <f>'08-10'!$K250+('08-10'!$J250/90)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56" t="s">
        <v>6</v>
      </c>
      <c r="I251" s="154"/>
      <c r="J251" s="151"/>
      <c r="K251" s="152"/>
      <c r="L251" s="155">
        <f>'08-10'!$K251+('08-10'!$J251/90)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56" t="s">
        <v>6</v>
      </c>
      <c r="I252" s="154"/>
      <c r="J252" s="151"/>
      <c r="K252" s="152"/>
      <c r="L252" s="155">
        <f>'08-10'!$K252+('08-10'!$J252/90)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56" t="s">
        <v>6</v>
      </c>
      <c r="I253" s="154"/>
      <c r="J253" s="151"/>
      <c r="K253" s="152"/>
      <c r="L253" s="155">
        <f>'08-10'!$K253+('08-10'!$J253/90)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56" t="s">
        <v>6</v>
      </c>
      <c r="I254" s="154"/>
      <c r="J254" s="151"/>
      <c r="K254" s="152"/>
      <c r="L254" s="155">
        <f>'08-10'!$K254+('08-10'!$J254/90)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56" t="s">
        <v>6</v>
      </c>
      <c r="I255" s="154"/>
      <c r="J255" s="151"/>
      <c r="K255" s="152"/>
      <c r="L255" s="155">
        <f>'08-10'!$K255+('08-10'!$J255/90)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56" t="s">
        <v>6</v>
      </c>
      <c r="I256" s="154"/>
      <c r="J256" s="151"/>
      <c r="K256" s="152"/>
      <c r="L256" s="155">
        <f>'08-10'!$K256+('08-10'!$J256/90)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56" t="s">
        <v>6</v>
      </c>
      <c r="I257" s="154"/>
      <c r="J257" s="151"/>
      <c r="K257" s="152"/>
      <c r="L257" s="155">
        <f>'08-10'!$K257+('08-10'!$J257/90)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56" t="s">
        <v>6</v>
      </c>
      <c r="I258" s="154"/>
      <c r="J258" s="151"/>
      <c r="K258" s="152"/>
      <c r="L258" s="155">
        <f>'08-10'!$K258+('08-10'!$J258/90)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56" t="s">
        <v>6</v>
      </c>
      <c r="I259" s="154"/>
      <c r="J259" s="151"/>
      <c r="K259" s="152"/>
      <c r="L259" s="155">
        <f>'08-10'!$K259+('08-10'!$J259/90)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56" t="s">
        <v>6</v>
      </c>
      <c r="I260" s="154"/>
      <c r="J260" s="151"/>
      <c r="K260" s="152"/>
      <c r="L260" s="155">
        <f>'08-10'!$K260+('08-10'!$J260/90)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56" t="s">
        <v>6</v>
      </c>
      <c r="I261" s="154"/>
      <c r="J261" s="151"/>
      <c r="K261" s="152"/>
      <c r="L261" s="155">
        <f>'08-10'!$K261+('08-10'!$J261/90)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56" t="s">
        <v>6</v>
      </c>
      <c r="I262" s="154"/>
      <c r="J262" s="151"/>
      <c r="K262" s="152"/>
      <c r="L262" s="155">
        <f>'08-10'!$K262+('08-10'!$J262/90)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56" t="s">
        <v>6</v>
      </c>
      <c r="I263" s="154"/>
      <c r="J263" s="151"/>
      <c r="K263" s="152"/>
      <c r="L263" s="155">
        <f>'08-10'!$K263+('08-10'!$J263/90)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56" t="s">
        <v>6</v>
      </c>
      <c r="I264" s="154"/>
      <c r="J264" s="151"/>
      <c r="K264" s="152"/>
      <c r="L264" s="155">
        <f>'08-10'!$K264+('08-10'!$J264/90)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56" t="s">
        <v>6</v>
      </c>
      <c r="I265" s="154"/>
      <c r="J265" s="151"/>
      <c r="K265" s="152"/>
      <c r="L265" s="155">
        <f>'08-10'!$K265+('08-10'!$J265/90)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56" t="s">
        <v>6</v>
      </c>
      <c r="I266" s="154"/>
      <c r="J266" s="151"/>
      <c r="K266" s="152"/>
      <c r="L266" s="155">
        <f>'08-10'!$K266+('08-10'!$J266/90)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56" t="s">
        <v>6</v>
      </c>
      <c r="I267" s="154"/>
      <c r="J267" s="151"/>
      <c r="K267" s="152"/>
      <c r="L267" s="155">
        <f>'08-10'!$K267+('08-10'!$J267/90)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56" t="s">
        <v>6</v>
      </c>
      <c r="I268" s="154"/>
      <c r="J268" s="151"/>
      <c r="K268" s="152"/>
      <c r="L268" s="155">
        <f>'08-10'!$K268+('08-10'!$J268/90)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56" t="s">
        <v>6</v>
      </c>
      <c r="I269" s="154"/>
      <c r="J269" s="151"/>
      <c r="K269" s="152"/>
      <c r="L269" s="155">
        <f>'08-10'!$K269+('08-10'!$J269/90)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56" t="s">
        <v>6</v>
      </c>
      <c r="I270" s="154"/>
      <c r="J270" s="151"/>
      <c r="K270" s="152"/>
      <c r="L270" s="155">
        <f>'08-10'!$K270+('08-10'!$J270/90)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56" t="s">
        <v>6</v>
      </c>
      <c r="I271" s="154"/>
      <c r="J271" s="151"/>
      <c r="K271" s="152"/>
      <c r="L271" s="155">
        <f>'08-10'!$K271+('08-10'!$J271/90)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56" t="s">
        <v>6</v>
      </c>
      <c r="I272" s="154"/>
      <c r="J272" s="151"/>
      <c r="K272" s="152"/>
      <c r="L272" s="155">
        <f>'08-10'!$K272+('08-10'!$J272/90)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56" t="s">
        <v>6</v>
      </c>
      <c r="I273" s="154"/>
      <c r="J273" s="151"/>
      <c r="K273" s="152"/>
      <c r="L273" s="155">
        <f>'08-10'!$K273+('08-10'!$J273/90)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56" t="s">
        <v>6</v>
      </c>
      <c r="I274" s="154"/>
      <c r="J274" s="151"/>
      <c r="K274" s="152"/>
      <c r="L274" s="155">
        <f>'08-10'!$K274+('08-10'!$J274/90)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56" t="s">
        <v>6</v>
      </c>
      <c r="I275" s="154"/>
      <c r="J275" s="151"/>
      <c r="K275" s="152"/>
      <c r="L275" s="155">
        <f>'08-10'!$K275+('08-10'!$J275/90)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56" t="s">
        <v>6</v>
      </c>
      <c r="I276" s="154"/>
      <c r="J276" s="151"/>
      <c r="K276" s="152"/>
      <c r="L276" s="155">
        <f>'08-10'!$K276+('08-10'!$J276/90)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56" t="s">
        <v>6</v>
      </c>
      <c r="I277" s="154"/>
      <c r="J277" s="151"/>
      <c r="K277" s="152"/>
      <c r="L277" s="155">
        <f>'08-10'!$K277+('08-10'!$J277/90)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56" t="s">
        <v>6</v>
      </c>
      <c r="I278" s="154"/>
      <c r="J278" s="151"/>
      <c r="K278" s="152"/>
      <c r="L278" s="155">
        <f>'08-10'!$K278+('08-10'!$J278/90)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56" t="s">
        <v>6</v>
      </c>
      <c r="I279" s="154"/>
      <c r="J279" s="151"/>
      <c r="K279" s="152"/>
      <c r="L279" s="155">
        <f>'08-10'!$K279+('08-10'!$J279/90)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56" t="s">
        <v>6</v>
      </c>
      <c r="I280" s="154"/>
      <c r="J280" s="151"/>
      <c r="K280" s="152"/>
      <c r="L280" s="155">
        <f>'08-10'!$K280+('08-10'!$J280/90)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56" t="s">
        <v>6</v>
      </c>
      <c r="I281" s="154"/>
      <c r="J281" s="151"/>
      <c r="K281" s="152"/>
      <c r="L281" s="155">
        <f>'08-10'!$K281+('08-10'!$J281/90)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56" t="s">
        <v>6</v>
      </c>
      <c r="I282" s="154"/>
      <c r="J282" s="151"/>
      <c r="K282" s="152"/>
      <c r="L282" s="155">
        <f>'08-10'!$K282+('08-10'!$J282/90)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56" t="s">
        <v>6</v>
      </c>
      <c r="I283" s="154"/>
      <c r="J283" s="151"/>
      <c r="K283" s="152"/>
      <c r="L283" s="155">
        <f>'08-10'!$K283+('08-10'!$J283/90)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56" t="s">
        <v>6</v>
      </c>
      <c r="I284" s="154"/>
      <c r="J284" s="151"/>
      <c r="K284" s="152"/>
      <c r="L284" s="155">
        <f>'08-10'!$K284+('08-10'!$J284/90)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56" t="s">
        <v>6</v>
      </c>
      <c r="I285" s="154"/>
      <c r="J285" s="151"/>
      <c r="K285" s="152"/>
      <c r="L285" s="155">
        <f>'08-10'!$K285+('08-10'!$J285/90)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56" t="s">
        <v>6</v>
      </c>
      <c r="I286" s="154"/>
      <c r="J286" s="151"/>
      <c r="K286" s="152"/>
      <c r="L286" s="155">
        <f>'08-10'!$K286+('08-10'!$J286/90)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56" t="s">
        <v>6</v>
      </c>
      <c r="I287" s="154"/>
      <c r="J287" s="151"/>
      <c r="K287" s="152"/>
      <c r="L287" s="155">
        <f>'08-10'!$K287+('08-10'!$J287/90)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56" t="s">
        <v>6</v>
      </c>
      <c r="I288" s="154"/>
      <c r="J288" s="151"/>
      <c r="K288" s="152"/>
      <c r="L288" s="155">
        <f>'08-10'!$K288+('08-10'!$J288/90)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56" t="s">
        <v>6</v>
      </c>
      <c r="I289" s="154"/>
      <c r="J289" s="151"/>
      <c r="K289" s="152"/>
      <c r="L289" s="155">
        <f>'08-10'!$K289+('08-10'!$J289/90)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56" t="s">
        <v>6</v>
      </c>
      <c r="I290" s="154"/>
      <c r="J290" s="151"/>
      <c r="K290" s="152"/>
      <c r="L290" s="155">
        <f>'08-10'!$K290+('08-10'!$J290/90)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56" t="s">
        <v>6</v>
      </c>
      <c r="I291" s="154"/>
      <c r="J291" s="151"/>
      <c r="K291" s="152"/>
      <c r="L291" s="155">
        <f>'08-10'!$K291+('08-10'!$J291/90)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56" t="s">
        <v>6</v>
      </c>
      <c r="I292" s="154"/>
      <c r="J292" s="151"/>
      <c r="K292" s="152"/>
      <c r="L292" s="155">
        <f>'08-10'!$K292+('08-10'!$J292/90)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56" t="s">
        <v>6</v>
      </c>
      <c r="I293" s="154"/>
      <c r="J293" s="151"/>
      <c r="K293" s="152"/>
      <c r="L293" s="155">
        <f>'08-10'!$K293+('08-10'!$J293/90)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56" t="s">
        <v>6</v>
      </c>
      <c r="I294" s="154"/>
      <c r="J294" s="151"/>
      <c r="K294" s="152"/>
      <c r="L294" s="155">
        <f>'08-10'!$K294+('08-10'!$J294/90)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56" t="s">
        <v>6</v>
      </c>
      <c r="I295" s="154"/>
      <c r="J295" s="151"/>
      <c r="K295" s="152"/>
      <c r="L295" s="155">
        <f>'08-10'!$K295+('08-10'!$J295/90)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56" t="s">
        <v>6</v>
      </c>
      <c r="I296" s="154"/>
      <c r="J296" s="151"/>
      <c r="K296" s="152"/>
      <c r="L296" s="155">
        <f>'08-10'!$K296+('08-10'!$J296/90)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56" t="s">
        <v>6</v>
      </c>
      <c r="I297" s="154"/>
      <c r="J297" s="151"/>
      <c r="K297" s="152"/>
      <c r="L297" s="155">
        <f>'08-10'!$K297+('08-10'!$J297/90)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56" t="s">
        <v>6</v>
      </c>
      <c r="I298" s="154"/>
      <c r="J298" s="151"/>
      <c r="K298" s="152"/>
      <c r="L298" s="155">
        <f>'08-10'!$K298+('08-10'!$J298/90)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56" t="s">
        <v>6</v>
      </c>
      <c r="I299" s="154"/>
      <c r="J299" s="151"/>
      <c r="K299" s="152"/>
      <c r="L299" s="155">
        <f>'08-10'!$K299+('08-10'!$J299/90)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56" t="s">
        <v>6</v>
      </c>
      <c r="I300" s="154"/>
      <c r="J300" s="151"/>
      <c r="K300" s="152"/>
      <c r="L300" s="155">
        <f>'08-10'!$K300+('08-10'!$J300/90)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56" t="s">
        <v>6</v>
      </c>
      <c r="I301" s="154"/>
      <c r="J301" s="151"/>
      <c r="K301" s="152"/>
      <c r="L301" s="155">
        <f>'08-10'!$K301+('08-10'!$J301/90)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56" t="s">
        <v>6</v>
      </c>
      <c r="I302" s="154"/>
      <c r="J302" s="151"/>
      <c r="K302" s="152"/>
      <c r="L302" s="155">
        <f>'08-10'!$K302+('08-10'!$J302/90)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56" t="s">
        <v>6</v>
      </c>
      <c r="I303" s="154"/>
      <c r="J303" s="151"/>
      <c r="K303" s="152"/>
      <c r="L303" s="155">
        <f>'08-10'!$K303+('08-10'!$J303/90)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56" t="s">
        <v>6</v>
      </c>
      <c r="I304" s="154"/>
      <c r="J304" s="151"/>
      <c r="K304" s="152"/>
      <c r="L304" s="155">
        <f>'08-10'!$K304+('08-10'!$J304/90)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56" t="s">
        <v>6</v>
      </c>
      <c r="I305" s="154"/>
      <c r="J305" s="151"/>
      <c r="K305" s="152"/>
      <c r="L305" s="155">
        <f>'08-10'!$K305+('08-10'!$J305/90)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56" t="s">
        <v>6</v>
      </c>
      <c r="I306" s="154"/>
      <c r="J306" s="151"/>
      <c r="K306" s="152"/>
      <c r="L306" s="155">
        <f>'08-10'!$K306+('08-10'!$J306/90)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56" t="s">
        <v>6</v>
      </c>
      <c r="I307" s="154"/>
      <c r="J307" s="151"/>
      <c r="K307" s="152"/>
      <c r="L307" s="155">
        <f>'08-10'!$K307+('08-10'!$J307/90)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56" t="s">
        <v>6</v>
      </c>
      <c r="I308" s="154"/>
      <c r="J308" s="151"/>
      <c r="K308" s="152"/>
      <c r="L308" s="155">
        <f>'08-10'!$K308+('08-10'!$J308/90)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56" t="s">
        <v>6</v>
      </c>
      <c r="I309" s="154"/>
      <c r="J309" s="151"/>
      <c r="K309" s="152"/>
      <c r="L309" s="155">
        <f>'08-10'!$K309+('08-10'!$J309/90)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56" t="s">
        <v>6</v>
      </c>
      <c r="I310" s="154"/>
      <c r="J310" s="151"/>
      <c r="K310" s="152"/>
      <c r="L310" s="155">
        <f>'08-10'!$K310+('08-10'!$J310/90)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56" t="s">
        <v>6</v>
      </c>
      <c r="I311" s="154"/>
      <c r="J311" s="151"/>
      <c r="K311" s="152"/>
      <c r="L311" s="155">
        <f>'08-10'!$K311+('08-10'!$J311/90)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56" t="s">
        <v>6</v>
      </c>
      <c r="I312" s="154"/>
      <c r="J312" s="151"/>
      <c r="K312" s="152"/>
      <c r="L312" s="155">
        <f>'08-10'!$K312+('08-10'!$J312/90)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56" t="s">
        <v>6</v>
      </c>
      <c r="I313" s="154"/>
      <c r="J313" s="151"/>
      <c r="K313" s="152"/>
      <c r="L313" s="155">
        <f>'08-10'!$K313+('08-10'!$J313/90)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56" t="s">
        <v>6</v>
      </c>
      <c r="I314" s="154"/>
      <c r="J314" s="151"/>
      <c r="K314" s="152"/>
      <c r="L314" s="155">
        <f>'08-10'!$K314+('08-10'!$J314/90)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56" t="s">
        <v>6</v>
      </c>
      <c r="I315" s="154"/>
      <c r="J315" s="151"/>
      <c r="K315" s="152"/>
      <c r="L315" s="155">
        <f>'08-10'!$K315+('08-10'!$J315/90)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56" t="s">
        <v>6</v>
      </c>
      <c r="I316" s="154"/>
      <c r="J316" s="151"/>
      <c r="K316" s="152"/>
      <c r="L316" s="155">
        <f>'08-10'!$K316+('08-10'!$J316/90)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56" t="s">
        <v>6</v>
      </c>
      <c r="I317" s="154"/>
      <c r="J317" s="151"/>
      <c r="K317" s="152"/>
      <c r="L317" s="155">
        <f>'08-10'!$K317+('08-10'!$J317/90)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56" t="s">
        <v>6</v>
      </c>
      <c r="I318" s="154"/>
      <c r="J318" s="151"/>
      <c r="K318" s="152"/>
      <c r="L318" s="155">
        <f>'08-10'!$K318+('08-10'!$J318/90)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56" t="s">
        <v>6</v>
      </c>
      <c r="I319" s="154"/>
      <c r="J319" s="151"/>
      <c r="K319" s="152"/>
      <c r="L319" s="155">
        <f>'08-10'!$K319+('08-10'!$J319/90)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56" t="s">
        <v>6</v>
      </c>
      <c r="I320" s="154"/>
      <c r="J320" s="151"/>
      <c r="K320" s="152"/>
      <c r="L320" s="155">
        <f>'08-10'!$K320+('08-10'!$J320/90)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56" t="s">
        <v>6</v>
      </c>
      <c r="I321" s="154"/>
      <c r="J321" s="151"/>
      <c r="K321" s="152"/>
      <c r="L321" s="155">
        <f>'08-10'!$K321+('08-10'!$J321/90)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56" t="s">
        <v>6</v>
      </c>
      <c r="I322" s="154"/>
      <c r="J322" s="151"/>
      <c r="K322" s="152"/>
      <c r="L322" s="155">
        <f>'08-10'!$K322+('08-10'!$J322/90)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56" t="s">
        <v>6</v>
      </c>
      <c r="I323" s="154"/>
      <c r="J323" s="151"/>
      <c r="K323" s="152"/>
      <c r="L323" s="155">
        <f>'08-10'!$K323+('08-10'!$J323/90)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56" t="s">
        <v>6</v>
      </c>
      <c r="I324" s="154"/>
      <c r="J324" s="151"/>
      <c r="K324" s="152"/>
      <c r="L324" s="155">
        <f>'08-10'!$K324+('08-10'!$J324/90)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56" t="s">
        <v>6</v>
      </c>
      <c r="I325" s="154"/>
      <c r="J325" s="151"/>
      <c r="K325" s="152"/>
      <c r="L325" s="155">
        <f>'08-10'!$K325+('08-10'!$J325/90)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56" t="s">
        <v>6</v>
      </c>
      <c r="I326" s="154"/>
      <c r="J326" s="151"/>
      <c r="K326" s="152"/>
      <c r="L326" s="155">
        <f>'08-10'!$K326+('08-10'!$J326/90)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56" t="s">
        <v>6</v>
      </c>
      <c r="I327" s="154"/>
      <c r="J327" s="151"/>
      <c r="K327" s="152"/>
      <c r="L327" s="155">
        <f>'08-10'!$K327+('08-10'!$J327/90)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56" t="s">
        <v>6</v>
      </c>
      <c r="I328" s="154"/>
      <c r="J328" s="151"/>
      <c r="K328" s="152"/>
      <c r="L328" s="155">
        <f>'08-10'!$K328+('08-10'!$J328/90)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56" t="s">
        <v>6</v>
      </c>
      <c r="I329" s="154"/>
      <c r="J329" s="151"/>
      <c r="K329" s="152"/>
      <c r="L329" s="155">
        <f>'08-10'!$K329+('08-10'!$J329/90)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56" t="s">
        <v>6</v>
      </c>
      <c r="I330" s="154"/>
      <c r="J330" s="151"/>
      <c r="K330" s="152"/>
      <c r="L330" s="155">
        <f>'08-10'!$K330+('08-10'!$J330/90)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56" t="s">
        <v>6</v>
      </c>
      <c r="I331" s="154"/>
      <c r="J331" s="151"/>
      <c r="K331" s="152"/>
      <c r="L331" s="155">
        <f>'08-10'!$K331+('08-10'!$J331/90)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56" t="s">
        <v>6</v>
      </c>
      <c r="I332" s="154"/>
      <c r="J332" s="151"/>
      <c r="K332" s="152"/>
      <c r="L332" s="155">
        <f>'08-10'!$K332+('08-10'!$J332/90)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56" t="s">
        <v>6</v>
      </c>
      <c r="I333" s="154"/>
      <c r="J333" s="151"/>
      <c r="K333" s="152"/>
      <c r="L333" s="155">
        <f>'08-10'!$K333+('08-10'!$J333/90)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56" t="s">
        <v>6</v>
      </c>
      <c r="I334" s="154"/>
      <c r="J334" s="151"/>
      <c r="K334" s="152"/>
      <c r="L334" s="155">
        <f>'08-10'!$K334+('08-10'!$J334/90)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56" t="s">
        <v>6</v>
      </c>
      <c r="I335" s="154"/>
      <c r="J335" s="151"/>
      <c r="K335" s="152"/>
      <c r="L335" s="155">
        <f>'08-10'!$K335+('08-10'!$J335/90)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56" t="s">
        <v>6</v>
      </c>
      <c r="I336" s="154"/>
      <c r="J336" s="151"/>
      <c r="K336" s="152"/>
      <c r="L336" s="155">
        <f>'08-10'!$K336+('08-10'!$J336/90)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56" t="s">
        <v>6</v>
      </c>
      <c r="I337" s="154"/>
      <c r="J337" s="151"/>
      <c r="K337" s="152"/>
      <c r="L337" s="155">
        <f>'08-10'!$K337+('08-10'!$J337/90)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56" t="s">
        <v>6</v>
      </c>
      <c r="I338" s="154"/>
      <c r="J338" s="151"/>
      <c r="K338" s="152"/>
      <c r="L338" s="155">
        <f>'08-10'!$K338+('08-10'!$J338/90)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56" t="s">
        <v>6</v>
      </c>
      <c r="I339" s="154"/>
      <c r="J339" s="151"/>
      <c r="K339" s="152"/>
      <c r="L339" s="155">
        <f>'08-10'!$K339+('08-10'!$J339/90)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56" t="s">
        <v>6</v>
      </c>
      <c r="I340" s="154"/>
      <c r="J340" s="151"/>
      <c r="K340" s="152"/>
      <c r="L340" s="155">
        <f>'08-10'!$K340+('08-10'!$J340/90)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56" t="s">
        <v>6</v>
      </c>
      <c r="I341" s="154"/>
      <c r="J341" s="151"/>
      <c r="K341" s="152"/>
      <c r="L341" s="155">
        <f>'08-10'!$K341+('08-10'!$J341/90)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56" t="s">
        <v>6</v>
      </c>
      <c r="I342" s="154"/>
      <c r="J342" s="151"/>
      <c r="K342" s="152"/>
      <c r="L342" s="155">
        <f>'08-10'!$K342+('08-10'!$J342/90)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56" t="s">
        <v>6</v>
      </c>
      <c r="I343" s="154"/>
      <c r="J343" s="151"/>
      <c r="K343" s="152"/>
      <c r="L343" s="155">
        <f>'08-10'!$K343+('08-10'!$J343/90)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56" t="s">
        <v>6</v>
      </c>
      <c r="I344" s="154"/>
      <c r="J344" s="151"/>
      <c r="K344" s="152"/>
      <c r="L344" s="155">
        <f>'08-10'!$K344+('08-10'!$J344/90)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56" t="s">
        <v>6</v>
      </c>
      <c r="I345" s="154"/>
      <c r="J345" s="151"/>
      <c r="K345" s="152"/>
      <c r="L345" s="155">
        <f>'08-10'!$K345+('08-10'!$J345/90)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56" t="s">
        <v>6</v>
      </c>
      <c r="I346" s="154"/>
      <c r="J346" s="151"/>
      <c r="K346" s="152"/>
      <c r="L346" s="155">
        <f>'08-10'!$K346+('08-10'!$J346/90)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56" t="s">
        <v>6</v>
      </c>
      <c r="I347" s="154"/>
      <c r="J347" s="151"/>
      <c r="K347" s="152"/>
      <c r="L347" s="155">
        <f>'08-10'!$K347+('08-10'!$J347/90)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56" t="s">
        <v>6</v>
      </c>
      <c r="I348" s="154"/>
      <c r="J348" s="151"/>
      <c r="K348" s="152"/>
      <c r="L348" s="155">
        <f>'08-10'!$K348+('08-10'!$J348/90)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56" t="s">
        <v>6</v>
      </c>
      <c r="I349" s="154"/>
      <c r="J349" s="151"/>
      <c r="K349" s="152"/>
      <c r="L349" s="155">
        <f>'08-10'!$K349+('08-10'!$J349/90)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56" t="s">
        <v>6</v>
      </c>
      <c r="I350" s="154"/>
      <c r="J350" s="151"/>
      <c r="K350" s="152"/>
      <c r="L350" s="155">
        <f>'08-10'!$K350+('08-10'!$J350/90)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56" t="s">
        <v>6</v>
      </c>
      <c r="I351" s="154"/>
      <c r="J351" s="151"/>
      <c r="K351" s="152"/>
      <c r="L351" s="155">
        <f>'08-10'!$K351+('08-10'!$J351/90)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56" t="s">
        <v>6</v>
      </c>
      <c r="I352" s="154"/>
      <c r="J352" s="151"/>
      <c r="K352" s="152"/>
      <c r="L352" s="155">
        <f>'08-10'!$K352+('08-10'!$J352/90)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56" t="s">
        <v>6</v>
      </c>
      <c r="I353" s="154"/>
      <c r="J353" s="151"/>
      <c r="K353" s="152"/>
      <c r="L353" s="155">
        <f>'08-10'!$K353+('08-10'!$J353/90)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56" t="s">
        <v>6</v>
      </c>
      <c r="I354" s="154"/>
      <c r="J354" s="151"/>
      <c r="K354" s="152"/>
      <c r="L354" s="155">
        <f>'08-10'!$K354+('08-10'!$J354/90)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156" t="s">
        <v>6</v>
      </c>
      <c r="I355" s="154"/>
      <c r="J355" s="151"/>
      <c r="K355" s="152"/>
      <c r="L355" s="155">
        <f>'08-10'!$K355+('08-10'!$J355/90)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156" t="s">
        <v>6</v>
      </c>
      <c r="I356" s="154"/>
      <c r="J356" s="151"/>
      <c r="K356" s="152"/>
      <c r="L356" s="155">
        <f>'08-10'!$K356+('08-10'!$J356/90)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156" t="s">
        <v>6</v>
      </c>
      <c r="I357" s="154"/>
      <c r="J357" s="151"/>
      <c r="K357" s="152"/>
      <c r="L357" s="155">
        <f>'08-10'!$K357+('08-10'!$J357/90)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156" t="s">
        <v>6</v>
      </c>
      <c r="I358" s="154"/>
      <c r="J358" s="151"/>
      <c r="K358" s="152"/>
      <c r="L358" s="155">
        <f>'08-10'!$K358+('08-10'!$J358/90)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156" t="s">
        <v>6</v>
      </c>
      <c r="I359" s="154"/>
      <c r="J359" s="151"/>
      <c r="K359" s="152"/>
      <c r="L359" s="155">
        <f>'08-10'!$K359+('08-10'!$J359/90)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156" t="s">
        <v>6</v>
      </c>
      <c r="I360" s="154"/>
      <c r="J360" s="151"/>
      <c r="K360" s="152"/>
      <c r="L360" s="155">
        <f>'08-10'!$K360+('08-10'!$J360/90)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156" t="s">
        <v>6</v>
      </c>
      <c r="I361" s="154"/>
      <c r="J361" s="151"/>
      <c r="K361" s="152"/>
      <c r="L361" s="155">
        <f>'08-10'!$K361+('08-10'!$J361/90)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361">
    <cfRule type="expression" dxfId="82" priority="1">
      <formula>$H22="جملة"</formula>
    </cfRule>
    <cfRule type="expression" dxfId="81" priority="2">
      <formula>$H22="مصاريف"</formula>
    </cfRule>
    <cfRule type="expression" dxfId="80" priority="3">
      <formula>$H22="سحب"</formula>
    </cfRule>
    <cfRule type="expression" dxfId="79" priority="4">
      <formula>$H22="بيع"</formula>
    </cfRule>
  </conditionalFormatting>
  <conditionalFormatting sqref="H3:L18">
    <cfRule type="expression" dxfId="78" priority="5">
      <formula>$H3="جملة"</formula>
    </cfRule>
    <cfRule type="expression" dxfId="77" priority="6">
      <formula>$H3="مصاريف"</formula>
    </cfRule>
    <cfRule type="expression" dxfId="76" priority="7">
      <formula>$H3="سحب"</formula>
    </cfRule>
    <cfRule type="expression" dxfId="75" priority="8">
      <formula>$H3="بيع"</formula>
    </cfRule>
  </conditionalFormatting>
  <conditionalFormatting sqref="I22:L361">
    <cfRule type="expression" dxfId="74" priority="9">
      <formula>$H22="جملة"</formula>
    </cfRule>
    <cfRule type="expression" dxfId="73" priority="10">
      <formula>$H22="مصاريف"</formula>
    </cfRule>
    <cfRule type="expression" dxfId="72" priority="11">
      <formula>$H22="سحب"</formula>
    </cfRule>
    <cfRule type="expression" dxfId="71" priority="12">
      <formula>$H22="بيع"</formula>
    </cfRule>
  </conditionalFormatting>
  <dataValidations count="1">
    <dataValidation type="list" allowBlank="1" showInputMessage="1" showErrorMessage="1" sqref="H3:H18 H22:H361" xr:uid="{E5540CC2-A9FD-4318-B8FA-046BA4BBA98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81" activePane="bottomLeft" state="frozen"/>
      <selection pane="bottomLeft" activeCell="J216" sqref="J216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659166.28888888878</v>
      </c>
      <c r="C1" s="55">
        <f ca="1">SUM(C3:C427)</f>
        <v>-59471.237777777795</v>
      </c>
      <c r="D1" s="55">
        <f ca="1">SUM(D3:D427)</f>
        <v>142952.69444444444</v>
      </c>
      <c r="E1" s="27">
        <f ca="1">IF(B1=0,"",C1/B1)*-1</f>
        <v>9.0221904214829257E-2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6074.1666666666661</v>
      </c>
      <c r="C120" s="57">
        <f t="shared" ca="1" si="47"/>
        <v>-73</v>
      </c>
      <c r="D120" s="57">
        <f t="shared" ca="1" si="48"/>
        <v>1103</v>
      </c>
      <c r="E120" s="27">
        <f t="shared" ca="1" si="49"/>
        <v>1.2018109480038416E-2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3085.4444444444453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1.5664950124239255E-2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114643.99999999997</v>
      </c>
      <c r="J124" s="48">
        <f ca="1">SUM(C94:C124)</f>
        <v>-2952.4522222222217</v>
      </c>
      <c r="K124" s="50">
        <f ca="1">IF(I124=0,"",J124/I124)*-1</f>
        <v>2.5753220597870125E-2</v>
      </c>
      <c r="L124" s="51">
        <f ca="1">I124*L123</f>
        <v>45857.599999999991</v>
      </c>
      <c r="M124" s="51">
        <f ca="1">I124*M123</f>
        <v>68786.39999999998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18343.039999999997</v>
      </c>
      <c r="M125" s="53">
        <f ca="1">M124*M122</f>
        <v>5502.9119999999984</v>
      </c>
      <c r="N125" s="53">
        <f ca="1">M125+L125+J122</f>
        <v>28079.065888888887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23353.5</v>
      </c>
      <c r="G126" s="30">
        <f t="shared" ref="G126" ca="1" si="55">SUM(C120:C126)</f>
        <v>-533.77777777777771</v>
      </c>
      <c r="H126" s="33">
        <f ca="1">IF(F126=0,"",G126/F126)*-1</f>
        <v>2.2856435985089074E-2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5041.2777777777783</v>
      </c>
      <c r="C128" s="57">
        <f t="shared" ca="1" si="57"/>
        <v>-26.666666666666668</v>
      </c>
      <c r="D128" s="57">
        <f t="shared" ca="1" si="58"/>
        <v>635</v>
      </c>
      <c r="E128" s="27">
        <f t="shared" ca="1" si="59"/>
        <v>5.2896642165235885E-3</v>
      </c>
      <c r="N128" s="73">
        <f ca="1">N125+J124</f>
        <v>25126.613666666664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2925.5000000000014</v>
      </c>
      <c r="C129" s="57">
        <f t="shared" ca="1" si="57"/>
        <v>-3.8888888888888893</v>
      </c>
      <c r="D129" s="57">
        <f t="shared" ca="1" si="58"/>
        <v>1192</v>
      </c>
      <c r="E129" s="27">
        <f t="shared" ca="1" si="59"/>
        <v>1.3293074308285378E-3</v>
      </c>
      <c r="O129">
        <f t="shared" si="33"/>
        <v>32</v>
      </c>
    </row>
    <row r="130" spans="1:15" ht="14.25" customHeight="1" x14ac:dyDescent="0.3">
      <c r="A130" s="63">
        <v>46240</v>
      </c>
      <c r="B130" s="57">
        <f t="shared" ca="1" si="56"/>
        <v>2736.5</v>
      </c>
      <c r="C130" s="57">
        <f t="shared" ca="1" si="57"/>
        <v>-26.111111111111111</v>
      </c>
      <c r="D130" s="57">
        <f t="shared" ca="1" si="58"/>
        <v>390.11111111111109</v>
      </c>
      <c r="E130" s="27">
        <f t="shared" ca="1" si="59"/>
        <v>9.5417910144750991E-3</v>
      </c>
      <c r="O130">
        <f t="shared" si="33"/>
        <v>32</v>
      </c>
    </row>
    <row r="131" spans="1:15" ht="14.25" customHeight="1" x14ac:dyDescent="0.3">
      <c r="A131" s="63">
        <v>46241</v>
      </c>
      <c r="B131" s="57">
        <f t="shared" ca="1" si="56"/>
        <v>4412.8888888888896</v>
      </c>
      <c r="C131" s="57">
        <f t="shared" ca="1" si="57"/>
        <v>-537.77777777777783</v>
      </c>
      <c r="D131" s="57">
        <f t="shared" ca="1" si="58"/>
        <v>800</v>
      </c>
      <c r="E131" s="27">
        <f t="shared" ca="1" si="59"/>
        <v>0.12186524322691106</v>
      </c>
      <c r="O131">
        <f t="shared" si="33"/>
        <v>32</v>
      </c>
    </row>
    <row r="132" spans="1:15" ht="14.25" customHeight="1" x14ac:dyDescent="0.3">
      <c r="A132" s="63">
        <v>46242</v>
      </c>
      <c r="B132" s="57">
        <f t="shared" ca="1" si="56"/>
        <v>3594.2777777777787</v>
      </c>
      <c r="C132" s="57">
        <f t="shared" ca="1" si="57"/>
        <v>-180.55555555555557</v>
      </c>
      <c r="D132" s="57">
        <f t="shared" ca="1" si="58"/>
        <v>641.77777777777783</v>
      </c>
      <c r="E132" s="27">
        <f t="shared" ca="1" si="59"/>
        <v>5.0234168508586169E-2</v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23936.111111111113</v>
      </c>
      <c r="G133" s="30">
        <f t="shared" ref="G133" ca="1" si="62">SUM(C127:C133)</f>
        <v>-1056.6666666666667</v>
      </c>
      <c r="H133" s="33">
        <f ca="1">IF(F133=0,"",G133/F133)*-1</f>
        <v>4.4145294185911572E-2</v>
      </c>
      <c r="O133">
        <f t="shared" si="60"/>
        <v>32</v>
      </c>
    </row>
    <row r="134" spans="1:15" ht="14.25" customHeight="1" x14ac:dyDescent="0.3">
      <c r="A134" s="63">
        <v>46244</v>
      </c>
      <c r="B134" s="57">
        <f t="shared" ca="1" si="56"/>
        <v>2879.2222222222217</v>
      </c>
      <c r="C134" s="57">
        <f t="shared" ca="1" si="57"/>
        <v>-87.222222222222229</v>
      </c>
      <c r="D134" s="57">
        <f t="shared" ca="1" si="58"/>
        <v>854.11111111111109</v>
      </c>
      <c r="E134" s="27">
        <f t="shared" ca="1" si="59"/>
        <v>3.0293674989387575E-2</v>
      </c>
      <c r="O134">
        <f t="shared" si="60"/>
        <v>33</v>
      </c>
    </row>
    <row r="135" spans="1:15" ht="14.25" customHeight="1" x14ac:dyDescent="0.3">
      <c r="A135" s="63">
        <v>46245</v>
      </c>
      <c r="B135" s="57">
        <f t="shared" ca="1" si="56"/>
        <v>2105.1111111111113</v>
      </c>
      <c r="C135" s="57">
        <f t="shared" ca="1" si="57"/>
        <v>-426.11111111111114</v>
      </c>
      <c r="D135" s="57">
        <f t="shared" ca="1" si="58"/>
        <v>1281.6666666666667</v>
      </c>
      <c r="E135" s="27">
        <f t="shared" ca="1" si="59"/>
        <v>0.20241739681199197</v>
      </c>
      <c r="O135">
        <f t="shared" si="60"/>
        <v>33</v>
      </c>
    </row>
    <row r="136" spans="1:15" ht="14.25" customHeight="1" x14ac:dyDescent="0.3">
      <c r="A136" s="63">
        <v>46246</v>
      </c>
      <c r="B136" s="57">
        <f t="shared" ca="1" si="56"/>
        <v>3390.8333333333335</v>
      </c>
      <c r="C136" s="57">
        <f t="shared" ca="1" si="57"/>
        <v>-73.8888888888889</v>
      </c>
      <c r="D136" s="57">
        <f t="shared" ca="1" si="58"/>
        <v>733.33333333333326</v>
      </c>
      <c r="E136" s="27">
        <f t="shared" ca="1" si="59"/>
        <v>2.1790775784386009E-2</v>
      </c>
      <c r="O136">
        <f t="shared" si="60"/>
        <v>33</v>
      </c>
    </row>
    <row r="137" spans="1:15" ht="14.25" customHeight="1" x14ac:dyDescent="0.3">
      <c r="A137" s="63">
        <v>46247</v>
      </c>
      <c r="B137" s="57">
        <f t="shared" ca="1" si="56"/>
        <v>2408.3888888888887</v>
      </c>
      <c r="C137" s="57">
        <f t="shared" ca="1" si="57"/>
        <v>-454.22222222222223</v>
      </c>
      <c r="D137" s="57">
        <f t="shared" ca="1" si="58"/>
        <v>997.77777777777783</v>
      </c>
      <c r="E137" s="27">
        <f t="shared" ca="1" si="59"/>
        <v>0.1886000322945261</v>
      </c>
      <c r="O137">
        <f t="shared" si="60"/>
        <v>33</v>
      </c>
    </row>
    <row r="138" spans="1:15" ht="14.25" customHeight="1" x14ac:dyDescent="0.3">
      <c r="A138" s="63">
        <v>46248</v>
      </c>
      <c r="B138" s="57">
        <f t="shared" ca="1" si="56"/>
        <v>2828.4444444444443</v>
      </c>
      <c r="C138" s="57">
        <f t="shared" ca="1" si="57"/>
        <v>-28.333333333333332</v>
      </c>
      <c r="D138" s="57">
        <f t="shared" ca="1" si="58"/>
        <v>2970</v>
      </c>
      <c r="E138" s="27">
        <f t="shared" ca="1" si="59"/>
        <v>1.0017284726587052E-2</v>
      </c>
      <c r="O138">
        <f t="shared" si="60"/>
        <v>33</v>
      </c>
    </row>
    <row r="139" spans="1:15" ht="14.25" customHeight="1" x14ac:dyDescent="0.3">
      <c r="A139" s="63">
        <v>46249</v>
      </c>
      <c r="B139" s="57">
        <f t="shared" ca="1" si="56"/>
        <v>3226.5555555555557</v>
      </c>
      <c r="C139" s="57">
        <f t="shared" ca="1" si="57"/>
        <v>-45.555555555555557</v>
      </c>
      <c r="D139" s="57">
        <f t="shared" ca="1" si="58"/>
        <v>915</v>
      </c>
      <c r="E139" s="27">
        <f t="shared" ca="1" si="59"/>
        <v>1.4118943489789593E-2</v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16838.555555555555</v>
      </c>
      <c r="G140" s="30">
        <f t="shared" ref="G140" ca="1" si="64">SUM(C134:C140)</f>
        <v>-1115.3333333333335</v>
      </c>
      <c r="H140" s="33">
        <f ca="1">IF(F140=0,"",G140/F140)*-1</f>
        <v>6.6236877008452835E-2</v>
      </c>
      <c r="O140">
        <f t="shared" si="60"/>
        <v>33</v>
      </c>
    </row>
    <row r="141" spans="1:15" ht="14.25" customHeight="1" x14ac:dyDescent="0.3">
      <c r="A141" s="63">
        <v>46251</v>
      </c>
      <c r="B141" s="57">
        <f t="shared" ca="1" si="56"/>
        <v>3257.8333333333326</v>
      </c>
      <c r="C141" s="57">
        <f t="shared" ca="1" si="57"/>
        <v>-45.555555555555557</v>
      </c>
      <c r="D141" s="57">
        <f t="shared" ca="1" si="58"/>
        <v>1567</v>
      </c>
      <c r="E141" s="27">
        <f t="shared" ref="E141:E190" ca="1" si="65">IFERROR(IF(B141=0,"",C141/B141)*-1,"")</f>
        <v>1.3983390460599243E-2</v>
      </c>
      <c r="O141">
        <f t="shared" si="60"/>
        <v>34</v>
      </c>
    </row>
    <row r="142" spans="1:15" ht="14.25" customHeight="1" x14ac:dyDescent="0.3">
      <c r="A142" s="63">
        <v>46252</v>
      </c>
      <c r="B142" s="57">
        <f t="shared" ca="1" si="56"/>
        <v>3252.7777777777774</v>
      </c>
      <c r="C142" s="57">
        <f t="shared" ca="1" si="57"/>
        <v>-51.666666666666671</v>
      </c>
      <c r="D142" s="57">
        <f t="shared" ca="1" si="58"/>
        <v>1078</v>
      </c>
      <c r="E142" s="27">
        <f t="shared" ca="1" si="65"/>
        <v>1.5883859948761746E-2</v>
      </c>
      <c r="O142">
        <f t="shared" si="60"/>
        <v>34</v>
      </c>
    </row>
    <row r="143" spans="1:15" ht="14.25" customHeight="1" x14ac:dyDescent="0.3">
      <c r="A143" s="63">
        <v>46253</v>
      </c>
      <c r="B143" s="57">
        <f t="shared" ca="1" si="56"/>
        <v>3488.1666666666665</v>
      </c>
      <c r="C143" s="57">
        <f t="shared" ca="1" si="57"/>
        <v>-121.94444444444444</v>
      </c>
      <c r="D143" s="57">
        <f t="shared" ca="1" si="58"/>
        <v>990</v>
      </c>
      <c r="E143" s="27">
        <f t="shared" ca="1" si="65"/>
        <v>3.4959466131524043E-2</v>
      </c>
      <c r="O143">
        <f t="shared" si="60"/>
        <v>34</v>
      </c>
    </row>
    <row r="144" spans="1:15" ht="14.25" customHeight="1" x14ac:dyDescent="0.3">
      <c r="A144" s="63">
        <v>46254</v>
      </c>
      <c r="B144" s="57">
        <f t="shared" ca="1" si="56"/>
        <v>8519.3333333333339</v>
      </c>
      <c r="C144" s="57">
        <f t="shared" ca="1" si="57"/>
        <v>-564.44444444444446</v>
      </c>
      <c r="D144" s="57">
        <f t="shared" ca="1" si="58"/>
        <v>4578</v>
      </c>
      <c r="E144" s="27">
        <f t="shared" ca="1" si="65"/>
        <v>6.6254532175183234E-2</v>
      </c>
      <c r="O144">
        <f t="shared" si="60"/>
        <v>34</v>
      </c>
    </row>
    <row r="145" spans="1:15" ht="14.25" customHeight="1" x14ac:dyDescent="0.3">
      <c r="A145" s="63">
        <v>46255</v>
      </c>
      <c r="B145" s="57">
        <f t="shared" ca="1" si="56"/>
        <v>1933.1111111111111</v>
      </c>
      <c r="C145" s="57">
        <f t="shared" ca="1" si="57"/>
        <v>-34</v>
      </c>
      <c r="D145" s="57">
        <f t="shared" ca="1" si="58"/>
        <v>499</v>
      </c>
      <c r="E145" s="27">
        <f t="shared" ca="1" si="65"/>
        <v>1.7588228532015176E-2</v>
      </c>
      <c r="O145">
        <f t="shared" si="60"/>
        <v>34</v>
      </c>
    </row>
    <row r="146" spans="1:15" ht="14.25" customHeight="1" x14ac:dyDescent="0.3">
      <c r="A146" s="63">
        <v>46256</v>
      </c>
      <c r="B146" s="57">
        <f t="shared" ca="1" si="56"/>
        <v>7089.5555555555547</v>
      </c>
      <c r="C146" s="57">
        <f t="shared" ca="1" si="57"/>
        <v>-872.33333333333326</v>
      </c>
      <c r="D146" s="57">
        <f t="shared" ca="1" si="58"/>
        <v>743</v>
      </c>
      <c r="E146" s="27">
        <f t="shared" ca="1" si="65"/>
        <v>0.12304485471585745</v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27540.777777777774</v>
      </c>
      <c r="G147" s="30">
        <f t="shared" ref="G147" ca="1" si="67">SUM(C141:C147)</f>
        <v>-1689.9444444444443</v>
      </c>
      <c r="H147" s="33">
        <f ca="1">IF(F147=0,"",G147/F147)*-1</f>
        <v>6.1361536630531704E-2</v>
      </c>
      <c r="O147">
        <f t="shared" si="60"/>
        <v>34</v>
      </c>
    </row>
    <row r="148" spans="1:15" ht="14.25" customHeight="1" x14ac:dyDescent="0.3">
      <c r="A148" s="63">
        <v>46258</v>
      </c>
      <c r="B148" s="57">
        <f t="shared" ca="1" si="56"/>
        <v>3987.2777777777787</v>
      </c>
      <c r="C148" s="57">
        <f t="shared" ca="1" si="57"/>
        <v>-56.111111111111114</v>
      </c>
      <c r="D148" s="57">
        <f t="shared" ca="1" si="58"/>
        <v>1721</v>
      </c>
      <c r="E148" s="27">
        <f t="shared" ca="1" si="65"/>
        <v>1.4072536261163978E-2</v>
      </c>
      <c r="O148">
        <f t="shared" si="60"/>
        <v>35</v>
      </c>
    </row>
    <row r="149" spans="1:15" ht="14.25" customHeight="1" x14ac:dyDescent="0.3">
      <c r="A149" s="63">
        <v>46259</v>
      </c>
      <c r="B149" s="57">
        <f t="shared" ca="1" si="56"/>
        <v>2859.666666666667</v>
      </c>
      <c r="C149" s="57">
        <f t="shared" ca="1" si="57"/>
        <v>-41.111111111111114</v>
      </c>
      <c r="D149" s="57">
        <f t="shared" ca="1" si="58"/>
        <v>625</v>
      </c>
      <c r="E149" s="27">
        <f t="shared" ca="1" si="65"/>
        <v>1.4376189921125227E-2</v>
      </c>
      <c r="O149">
        <f t="shared" si="60"/>
        <v>35</v>
      </c>
    </row>
    <row r="150" spans="1:15" ht="14.25" customHeight="1" x14ac:dyDescent="0.3">
      <c r="A150" s="63">
        <v>46260</v>
      </c>
      <c r="B150" s="57">
        <f t="shared" ca="1" si="56"/>
        <v>2014.4444444444443</v>
      </c>
      <c r="C150" s="57">
        <f t="shared" ca="1" si="57"/>
        <v>-426.11111111111114</v>
      </c>
      <c r="D150" s="57">
        <f t="shared" ca="1" si="58"/>
        <v>1708</v>
      </c>
      <c r="E150" s="27">
        <f t="shared" ca="1" si="65"/>
        <v>0.21152785438499727</v>
      </c>
      <c r="O150">
        <f t="shared" si="60"/>
        <v>35</v>
      </c>
    </row>
    <row r="151" spans="1:15" ht="14.25" customHeight="1" x14ac:dyDescent="0.3">
      <c r="A151" s="63">
        <v>46261</v>
      </c>
      <c r="B151" s="57">
        <f t="shared" ca="1" si="56"/>
        <v>2767.9444444444448</v>
      </c>
      <c r="C151" s="57">
        <f t="shared" ca="1" si="57"/>
        <v>-47.222222222222229</v>
      </c>
      <c r="D151" s="57">
        <f t="shared" ca="1" si="58"/>
        <v>1270</v>
      </c>
      <c r="E151" s="27">
        <f t="shared" ca="1" si="65"/>
        <v>1.7060393794030869E-2</v>
      </c>
      <c r="O151">
        <f t="shared" si="60"/>
        <v>35</v>
      </c>
    </row>
    <row r="152" spans="1:15" ht="14.25" customHeight="1" x14ac:dyDescent="0.3">
      <c r="A152" s="63">
        <v>46262</v>
      </c>
      <c r="B152" s="57">
        <f t="shared" ca="1" si="56"/>
        <v>2452.1111111111113</v>
      </c>
      <c r="C152" s="57">
        <f t="shared" ca="1" si="57"/>
        <v>-38.8888888888889</v>
      </c>
      <c r="D152" s="57">
        <f t="shared" ca="1" si="58"/>
        <v>1150.6666666666667</v>
      </c>
      <c r="E152" s="27">
        <f t="shared" ca="1" si="65"/>
        <v>1.5859350219765284E-2</v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>
        <f t="shared" ca="1" si="56"/>
        <v>6405.9444444444425</v>
      </c>
      <c r="C153" s="57">
        <f t="shared" ca="1" si="57"/>
        <v>-157.2222222222222</v>
      </c>
      <c r="D153" s="57">
        <f t="shared" ca="1" si="58"/>
        <v>1978.8888888888889</v>
      </c>
      <c r="E153" s="27">
        <f t="shared" ca="1" si="65"/>
        <v>2.4543176043084987E-2</v>
      </c>
      <c r="I153" s="48">
        <f ca="1">SUM(D125:D155)</f>
        <v>30417.333333333336</v>
      </c>
      <c r="J153" s="48">
        <f ca="1">I153*J152</f>
        <v>3041.7333333333336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20487.388888888891</v>
      </c>
      <c r="G154" s="30">
        <f t="shared" ref="G154" ca="1" si="69">SUM(C148:C154)</f>
        <v>-766.66666666666674</v>
      </c>
      <c r="H154" s="33">
        <f ca="1">IF(F154=0,"",G154/F154)*-1</f>
        <v>3.7421394733345444E-2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>
        <f t="shared" ca="1" si="56"/>
        <v>7504.0000000000009</v>
      </c>
      <c r="C155" s="57">
        <f t="shared" ca="1" si="57"/>
        <v>-377.77777777777777</v>
      </c>
      <c r="D155" s="57">
        <f t="shared" ca="1" si="58"/>
        <v>300</v>
      </c>
      <c r="E155" s="27">
        <f t="shared" ca="1" si="65"/>
        <v>5.034352049277422E-2</v>
      </c>
      <c r="I155" s="48">
        <f ca="1">SUM(B125:B155)</f>
        <v>102257.16666666666</v>
      </c>
      <c r="J155" s="48">
        <f ca="1">SUM(C125:C155)</f>
        <v>-5032.5000000000009</v>
      </c>
      <c r="K155" s="50">
        <f ca="1">IF(I155=0,"",J155/I155)*-1</f>
        <v>4.9214154509137922E-2</v>
      </c>
      <c r="L155" s="51">
        <f ca="1">I155*L154</f>
        <v>40902.866666666669</v>
      </c>
      <c r="M155" s="51">
        <f ca="1">I155*M154</f>
        <v>61354.299999999988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>
        <f t="shared" ca="1" si="56"/>
        <v>2193.2222222222222</v>
      </c>
      <c r="C156" s="57">
        <f t="shared" ca="1" si="57"/>
        <v>-922.77777777777794</v>
      </c>
      <c r="D156" s="57">
        <f t="shared" ca="1" si="58"/>
        <v>2046</v>
      </c>
      <c r="E156" s="27">
        <f t="shared" ca="1" si="65"/>
        <v>0.4207406656872183</v>
      </c>
      <c r="L156" s="53">
        <f ca="1">L155*L153</f>
        <v>16361.146666666667</v>
      </c>
      <c r="M156" s="53">
        <f ca="1">M155*M153</f>
        <v>4908.3439999999991</v>
      </c>
      <c r="N156" s="53">
        <f ca="1">M156+L156+J153</f>
        <v>24311.223999999998</v>
      </c>
      <c r="O156">
        <f t="shared" si="60"/>
        <v>36</v>
      </c>
    </row>
    <row r="157" spans="1:15" ht="14.25" customHeight="1" x14ac:dyDescent="0.3">
      <c r="A157" s="63">
        <v>46267</v>
      </c>
      <c r="B157" s="57">
        <f t="shared" ca="1" si="56"/>
        <v>7278.8888888888869</v>
      </c>
      <c r="C157" s="57">
        <f t="shared" ca="1" si="57"/>
        <v>-801.66666666666663</v>
      </c>
      <c r="D157" s="57">
        <f t="shared" ca="1" si="58"/>
        <v>1657</v>
      </c>
      <c r="E157" s="27">
        <f t="shared" ca="1" si="65"/>
        <v>0.11013585712105024</v>
      </c>
      <c r="O157">
        <f t="shared" si="60"/>
        <v>36</v>
      </c>
    </row>
    <row r="158" spans="1:15" ht="14.25" customHeight="1" x14ac:dyDescent="0.3">
      <c r="A158" s="63">
        <v>46268</v>
      </c>
      <c r="B158" s="57">
        <f t="shared" ca="1" si="56"/>
        <v>3764.5555555555547</v>
      </c>
      <c r="C158" s="57">
        <f t="shared" ca="1" si="57"/>
        <v>-87.777777777777771</v>
      </c>
      <c r="D158" s="57">
        <f t="shared" ca="1" si="58"/>
        <v>616</v>
      </c>
      <c r="E158" s="27">
        <f t="shared" ca="1" si="65"/>
        <v>2.3316903279123995E-2</v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>
        <f t="shared" ca="1" si="56"/>
        <v>8938.5555555555511</v>
      </c>
      <c r="C159" s="57">
        <f t="shared" ca="1" si="57"/>
        <v>-67.777777777777771</v>
      </c>
      <c r="D159" s="57">
        <f t="shared" ca="1" si="58"/>
        <v>671</v>
      </c>
      <c r="E159" s="27">
        <f t="shared" ca="1" si="65"/>
        <v>7.5826320434571864E-3</v>
      </c>
      <c r="N159" s="73">
        <f ca="1">N156+J155</f>
        <v>19278.723999999998</v>
      </c>
      <c r="O159">
        <f t="shared" si="60"/>
        <v>36</v>
      </c>
    </row>
    <row r="160" spans="1:15" ht="14.25" customHeight="1" x14ac:dyDescent="0.3">
      <c r="A160" s="63">
        <v>46270</v>
      </c>
      <c r="B160" s="57">
        <f t="shared" ca="1" si="56"/>
        <v>3389.8888888888882</v>
      </c>
      <c r="C160" s="57">
        <f t="shared" ca="1" si="57"/>
        <v>-53.888888888888886</v>
      </c>
      <c r="D160" s="57">
        <f t="shared" ca="1" si="58"/>
        <v>1280.3333333333335</v>
      </c>
      <c r="E160" s="27">
        <f t="shared" ca="1" si="65"/>
        <v>1.5896948441443511E-2</v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33069.111111111102</v>
      </c>
      <c r="G161" s="30">
        <f t="shared" ref="G161" ca="1" si="71">SUM(C155:C161)</f>
        <v>-2311.6666666666665</v>
      </c>
      <c r="H161" s="33">
        <f ca="1">IF(F161=0,"",G161/F161)*-1</f>
        <v>6.9904106551263029E-2</v>
      </c>
      <c r="O161">
        <f t="shared" si="60"/>
        <v>36</v>
      </c>
    </row>
    <row r="162" spans="1:15" ht="14.25" customHeight="1" x14ac:dyDescent="0.3">
      <c r="A162" s="63">
        <v>46272</v>
      </c>
      <c r="B162" s="57">
        <f t="shared" ca="1" si="56"/>
        <v>2537.4444444444448</v>
      </c>
      <c r="C162" s="57">
        <f t="shared" ca="1" si="57"/>
        <v>-66.618888888888904</v>
      </c>
      <c r="D162" s="57">
        <f t="shared" ca="1" si="58"/>
        <v>1672</v>
      </c>
      <c r="E162" s="27">
        <f t="shared" ca="1" si="65"/>
        <v>2.6254324123133513E-2</v>
      </c>
      <c r="O162">
        <f t="shared" si="60"/>
        <v>37</v>
      </c>
    </row>
    <row r="163" spans="1:15" ht="14.25" customHeight="1" x14ac:dyDescent="0.3">
      <c r="A163" s="63">
        <v>46273</v>
      </c>
      <c r="B163" s="57">
        <f t="shared" ca="1" si="56"/>
        <v>1795.6111111111122</v>
      </c>
      <c r="C163" s="57">
        <f t="shared" ca="1" si="57"/>
        <v>-54.44444444444445</v>
      </c>
      <c r="D163" s="57">
        <f t="shared" ca="1" si="58"/>
        <v>705</v>
      </c>
      <c r="E163" s="27">
        <f t="shared" ca="1" si="65"/>
        <v>3.0320844033291033E-2</v>
      </c>
      <c r="O163">
        <f t="shared" si="60"/>
        <v>37</v>
      </c>
    </row>
    <row r="164" spans="1:15" ht="14.25" customHeight="1" x14ac:dyDescent="0.3">
      <c r="A164" s="63">
        <v>46274</v>
      </c>
      <c r="B164" s="57">
        <f t="shared" ca="1" si="56"/>
        <v>2131.9444444444448</v>
      </c>
      <c r="C164" s="57">
        <f t="shared" ca="1" si="57"/>
        <v>-70</v>
      </c>
      <c r="D164" s="57">
        <f t="shared" ca="1" si="58"/>
        <v>616.88888888888891</v>
      </c>
      <c r="E164" s="27">
        <f t="shared" ca="1" si="65"/>
        <v>3.2833876221498366E-2</v>
      </c>
      <c r="O164">
        <f t="shared" si="60"/>
        <v>37</v>
      </c>
    </row>
    <row r="165" spans="1:15" ht="14.25" customHeight="1" x14ac:dyDescent="0.3">
      <c r="A165" s="63">
        <v>46275</v>
      </c>
      <c r="B165" s="57">
        <f t="shared" ca="1" si="56"/>
        <v>4311.8888888888905</v>
      </c>
      <c r="C165" s="57">
        <f t="shared" ca="1" si="57"/>
        <v>-57.444444444444443</v>
      </c>
      <c r="D165" s="57">
        <f t="shared" ca="1" si="58"/>
        <v>848</v>
      </c>
      <c r="E165" s="27">
        <f t="shared" ca="1" si="65"/>
        <v>1.3322338753317694E-2</v>
      </c>
      <c r="O165">
        <f t="shared" si="60"/>
        <v>37</v>
      </c>
    </row>
    <row r="166" spans="1:15" ht="14.25" customHeight="1" x14ac:dyDescent="0.3">
      <c r="A166" s="63">
        <v>46276</v>
      </c>
      <c r="B166" s="57">
        <f t="shared" ca="1" si="56"/>
        <v>2312.833333333333</v>
      </c>
      <c r="C166" s="57">
        <f t="shared" ca="1" si="57"/>
        <v>-202.22222222222223</v>
      </c>
      <c r="D166" s="57">
        <f t="shared" ca="1" si="58"/>
        <v>1832.3333333333333</v>
      </c>
      <c r="E166" s="27">
        <f t="shared" ca="1" si="65"/>
        <v>8.7434844226658037E-2</v>
      </c>
      <c r="O166">
        <f t="shared" si="60"/>
        <v>37</v>
      </c>
    </row>
    <row r="167" spans="1:15" ht="14.25" customHeight="1" x14ac:dyDescent="0.3">
      <c r="A167" s="63">
        <v>46277</v>
      </c>
      <c r="B167" s="57">
        <f t="shared" ca="1" si="56"/>
        <v>5636.8888888888878</v>
      </c>
      <c r="C167" s="57">
        <f t="shared" ca="1" si="57"/>
        <v>-140</v>
      </c>
      <c r="D167" s="57">
        <f t="shared" ca="1" si="58"/>
        <v>444</v>
      </c>
      <c r="E167" s="27">
        <f t="shared" ca="1" si="65"/>
        <v>2.4836395174643228E-2</v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18726.611111111113</v>
      </c>
      <c r="G168" s="30">
        <f t="shared" ref="G168" ca="1" si="73">SUM(C162:C168)</f>
        <v>-590.73</v>
      </c>
      <c r="H168" s="33">
        <f ca="1">IF(F168=0,"",G168/F168)*-1</f>
        <v>3.1544949403552278E-2</v>
      </c>
      <c r="O168">
        <f t="shared" si="60"/>
        <v>37</v>
      </c>
    </row>
    <row r="169" spans="1:15" ht="14.25" customHeight="1" x14ac:dyDescent="0.3">
      <c r="A169" s="63">
        <v>46279</v>
      </c>
      <c r="B169" s="57">
        <f t="shared" ca="1" si="56"/>
        <v>5519.1111111111086</v>
      </c>
      <c r="C169" s="57">
        <f t="shared" ca="1" si="57"/>
        <v>-196.11111111111111</v>
      </c>
      <c r="D169" s="57">
        <f t="shared" ca="1" si="58"/>
        <v>1886.7777777777778</v>
      </c>
      <c r="E169" s="27">
        <f t="shared" ca="1" si="65"/>
        <v>3.5533097117088117E-2</v>
      </c>
      <c r="O169">
        <f t="shared" si="60"/>
        <v>38</v>
      </c>
    </row>
    <row r="170" spans="1:15" ht="14.25" customHeight="1" x14ac:dyDescent="0.3">
      <c r="A170" s="63">
        <v>46280</v>
      </c>
      <c r="B170" s="57">
        <f t="shared" ca="1" si="56"/>
        <v>2524.2222222222226</v>
      </c>
      <c r="C170" s="57">
        <f t="shared" ca="1" si="57"/>
        <v>-593.66666666666674</v>
      </c>
      <c r="D170" s="57">
        <f t="shared" ca="1" si="58"/>
        <v>1283.3333333333335</v>
      </c>
      <c r="E170" s="27">
        <f t="shared" ca="1" si="65"/>
        <v>0.23518795668632803</v>
      </c>
      <c r="O170">
        <f t="shared" si="60"/>
        <v>38</v>
      </c>
    </row>
    <row r="171" spans="1:15" ht="14.25" customHeight="1" x14ac:dyDescent="0.3">
      <c r="A171" s="63">
        <v>46281</v>
      </c>
      <c r="B171" s="57">
        <f t="shared" ca="1" si="56"/>
        <v>2813.6666666666665</v>
      </c>
      <c r="C171" s="57">
        <f t="shared" ca="1" si="57"/>
        <v>-417.77777777777777</v>
      </c>
      <c r="D171" s="57">
        <f t="shared" ca="1" si="58"/>
        <v>1349</v>
      </c>
      <c r="E171" s="27">
        <f t="shared" ca="1" si="65"/>
        <v>0.14848161750187577</v>
      </c>
      <c r="O171">
        <f t="shared" si="60"/>
        <v>38</v>
      </c>
    </row>
    <row r="172" spans="1:15" ht="14.25" customHeight="1" x14ac:dyDescent="0.3">
      <c r="A172" s="63">
        <v>46282</v>
      </c>
      <c r="B172" s="57">
        <f t="shared" ca="1" si="56"/>
        <v>5342.9444444444407</v>
      </c>
      <c r="C172" s="57">
        <f t="shared" ca="1" si="57"/>
        <v>-50</v>
      </c>
      <c r="D172" s="57">
        <f t="shared" ca="1" si="58"/>
        <v>1868.6666666666665</v>
      </c>
      <c r="E172" s="27">
        <f t="shared" ca="1" si="65"/>
        <v>9.3581358593368275E-3</v>
      </c>
      <c r="O172">
        <f t="shared" si="60"/>
        <v>38</v>
      </c>
    </row>
    <row r="173" spans="1:15" ht="14.25" customHeight="1" x14ac:dyDescent="0.3">
      <c r="A173" s="63">
        <v>46283</v>
      </c>
      <c r="B173" s="57">
        <f t="shared" ca="1" si="56"/>
        <v>7189.0000000000009</v>
      </c>
      <c r="C173" s="57">
        <f t="shared" ca="1" si="57"/>
        <v>-350.8888888888888</v>
      </c>
      <c r="D173" s="57">
        <f t="shared" ca="1" si="58"/>
        <v>985</v>
      </c>
      <c r="E173" s="27">
        <f t="shared" ca="1" si="65"/>
        <v>4.8809137416732332E-2</v>
      </c>
      <c r="O173">
        <f t="shared" si="60"/>
        <v>38</v>
      </c>
    </row>
    <row r="174" spans="1:15" ht="14.25" customHeight="1" x14ac:dyDescent="0.3">
      <c r="A174" s="63">
        <v>46284</v>
      </c>
      <c r="B174" s="57">
        <f t="shared" ca="1" si="56"/>
        <v>4401.2222222222235</v>
      </c>
      <c r="C174" s="57">
        <f t="shared" ca="1" si="57"/>
        <v>-577.33333333333337</v>
      </c>
      <c r="D174" s="57">
        <f t="shared" ca="1" si="58"/>
        <v>530</v>
      </c>
      <c r="E174" s="27">
        <f t="shared" ca="1" si="65"/>
        <v>0.13117568352225389</v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27790.166666666661</v>
      </c>
      <c r="G175" s="30">
        <f t="shared" ref="G175" ca="1" si="75">SUM(C169:C175)</f>
        <v>-2185.7777777777778</v>
      </c>
      <c r="H175" s="33">
        <f ca="1">IF(F175=0,"",G175/F175)*-1</f>
        <v>7.8652920797324416E-2</v>
      </c>
      <c r="O175">
        <f t="shared" si="60"/>
        <v>38</v>
      </c>
    </row>
    <row r="176" spans="1:15" ht="14.25" customHeight="1" x14ac:dyDescent="0.3">
      <c r="A176" s="63">
        <v>46286</v>
      </c>
      <c r="B176" s="57">
        <f t="shared" ca="1" si="56"/>
        <v>3204.4444444444448</v>
      </c>
      <c r="C176" s="57">
        <f t="shared" ca="1" si="57"/>
        <v>-37.111111111111114</v>
      </c>
      <c r="D176" s="57">
        <f t="shared" ca="1" si="58"/>
        <v>1717.7777777777778</v>
      </c>
      <c r="E176" s="27">
        <f t="shared" ca="1" si="65"/>
        <v>1.1581137309292649E-2</v>
      </c>
      <c r="O176">
        <f t="shared" si="60"/>
        <v>39</v>
      </c>
    </row>
    <row r="177" spans="1:15" ht="14.25" customHeight="1" x14ac:dyDescent="0.3">
      <c r="A177" s="63">
        <v>46287</v>
      </c>
      <c r="B177" s="57">
        <f t="shared" ca="1" si="56"/>
        <v>2425.1666666666661</v>
      </c>
      <c r="C177" s="57">
        <f t="shared" ca="1" si="57"/>
        <v>-290.55555555555554</v>
      </c>
      <c r="D177" s="57">
        <f t="shared" ca="1" si="58"/>
        <v>1656</v>
      </c>
      <c r="E177" s="27">
        <f t="shared" ca="1" si="65"/>
        <v>0.1198084896799762</v>
      </c>
      <c r="O177">
        <f t="shared" si="60"/>
        <v>39</v>
      </c>
    </row>
    <row r="178" spans="1:15" ht="14.25" customHeight="1" x14ac:dyDescent="0.3">
      <c r="A178" s="63">
        <v>46288</v>
      </c>
      <c r="B178" s="57">
        <f t="shared" ca="1" si="56"/>
        <v>3611.3333333333339</v>
      </c>
      <c r="C178" s="57">
        <f t="shared" ca="1" si="57"/>
        <v>-198.33333333333334</v>
      </c>
      <c r="D178" s="57">
        <f t="shared" ca="1" si="58"/>
        <v>957</v>
      </c>
      <c r="E178" s="27">
        <f t="shared" ca="1" si="65"/>
        <v>5.4919697249400032E-2</v>
      </c>
      <c r="O178">
        <f t="shared" si="60"/>
        <v>39</v>
      </c>
    </row>
    <row r="179" spans="1:15" ht="14.25" customHeight="1" x14ac:dyDescent="0.3">
      <c r="A179" s="63">
        <v>46289</v>
      </c>
      <c r="B179" s="57">
        <f t="shared" ca="1" si="56"/>
        <v>3079.8888888888891</v>
      </c>
      <c r="C179" s="57">
        <f t="shared" ca="1" si="57"/>
        <v>-242.66666666666666</v>
      </c>
      <c r="D179" s="57">
        <f t="shared" ca="1" si="58"/>
        <v>1427.2222222222222</v>
      </c>
      <c r="E179" s="27">
        <f t="shared" ca="1" si="65"/>
        <v>7.8790721165987218E-2</v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>
        <f t="shared" ca="1" si="57"/>
        <v>-110.33333333333333</v>
      </c>
      <c r="D180" s="57">
        <f t="shared" ca="1" si="58"/>
        <v>127</v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>
        <f t="shared" ca="1" si="56"/>
        <v>6527.3444444444449</v>
      </c>
      <c r="C181" s="57">
        <f t="shared" ca="1" si="57"/>
        <v>-523.11111111111109</v>
      </c>
      <c r="D181" s="57">
        <f t="shared" ca="1" si="58"/>
        <v>3263.1111111111113</v>
      </c>
      <c r="E181" s="27">
        <f t="shared" ca="1" si="65"/>
        <v>8.0141490243607658E-2</v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18848.177777777779</v>
      </c>
      <c r="G182" s="30">
        <f t="shared" ref="G182" ca="1" si="77">SUM(C176:C182)</f>
        <v>-1402.1111111111111</v>
      </c>
      <c r="H182" s="33">
        <f ca="1">IF(F182=0,"",G182/F182)*-1</f>
        <v>7.4389743541373871E-2</v>
      </c>
      <c r="I182" s="47" t="s">
        <v>2406</v>
      </c>
      <c r="J182" s="49">
        <v>0.1</v>
      </c>
      <c r="O182">
        <f t="shared" si="60"/>
        <v>39</v>
      </c>
    </row>
    <row r="183" spans="1:15" ht="14.25" customHeight="1" x14ac:dyDescent="0.3">
      <c r="A183" s="63">
        <v>46293</v>
      </c>
      <c r="B183" s="57">
        <f t="shared" ca="1" si="56"/>
        <v>2331.3888888888887</v>
      </c>
      <c r="C183" s="57">
        <f t="shared" ca="1" si="57"/>
        <v>-464.4444444444444</v>
      </c>
      <c r="D183" s="57">
        <f t="shared" ca="1" si="58"/>
        <v>562.22222222222217</v>
      </c>
      <c r="E183" s="27">
        <f t="shared" ca="1" si="65"/>
        <v>0.19921363040629095</v>
      </c>
      <c r="I183" s="48">
        <f ca="1">SUM(D156:D185)</f>
        <v>32095.722222222223</v>
      </c>
      <c r="J183" s="48">
        <f ca="1">I183*J182</f>
        <v>3209.5722222222225</v>
      </c>
      <c r="L183" s="49">
        <v>0.4</v>
      </c>
      <c r="M183" s="49">
        <v>0.08</v>
      </c>
      <c r="N183" s="54" t="s">
        <v>1261</v>
      </c>
      <c r="O183">
        <f t="shared" si="60"/>
        <v>40</v>
      </c>
    </row>
    <row r="184" spans="1:15" ht="14.25" customHeight="1" x14ac:dyDescent="0.3">
      <c r="A184" s="63">
        <v>46294</v>
      </c>
      <c r="B184" s="57">
        <f t="shared" ca="1" si="56"/>
        <v>2286.0555555555566</v>
      </c>
      <c r="C184" s="57">
        <f t="shared" ca="1" si="57"/>
        <v>-49.555555555555557</v>
      </c>
      <c r="D184" s="57">
        <f t="shared" ca="1" si="58"/>
        <v>1393.8333333333333</v>
      </c>
      <c r="E184" s="27">
        <f t="shared" ca="1" si="65"/>
        <v>2.1677319011397595E-2</v>
      </c>
      <c r="I184" s="47" t="s">
        <v>2404</v>
      </c>
      <c r="J184" s="47" t="s">
        <v>2405</v>
      </c>
      <c r="K184" s="47" t="s">
        <v>435</v>
      </c>
      <c r="L184" s="49">
        <v>0.4</v>
      </c>
      <c r="M184" s="49">
        <v>0.6</v>
      </c>
      <c r="N184" s="54" t="s">
        <v>1260</v>
      </c>
      <c r="O184">
        <f t="shared" si="60"/>
        <v>40</v>
      </c>
    </row>
    <row r="185" spans="1:15" ht="14.25" customHeight="1" x14ac:dyDescent="0.3">
      <c r="A185" s="63">
        <v>46295</v>
      </c>
      <c r="B185" s="57">
        <f t="shared" ca="1" si="56"/>
        <v>3094.6666666666679</v>
      </c>
      <c r="C185" s="57">
        <f t="shared" ca="1" si="57"/>
        <v>-83.333333333333343</v>
      </c>
      <c r="D185" s="57">
        <f t="shared" ca="1" si="58"/>
        <v>700.22222222222217</v>
      </c>
      <c r="E185" s="27">
        <f t="shared" ca="1" si="65"/>
        <v>2.6928048255062467E-2</v>
      </c>
      <c r="I185" s="48">
        <f ca="1">SUM(B156:B185)</f>
        <v>98642.17777777779</v>
      </c>
      <c r="J185" s="48">
        <f ca="1">SUM(C156:C185)</f>
        <v>-6709.8411111111118</v>
      </c>
      <c r="K185" s="50">
        <f ca="1">IF(I185=0,"",J185/I185)*-1</f>
        <v>6.8022029341516743E-2</v>
      </c>
      <c r="L185" s="51">
        <f ca="1">I185*L184</f>
        <v>39456.871111111119</v>
      </c>
      <c r="M185" s="51">
        <f ca="1">I185*M184</f>
        <v>59185.306666666671</v>
      </c>
      <c r="N185" t="s">
        <v>1265</v>
      </c>
      <c r="O185">
        <f t="shared" si="60"/>
        <v>40</v>
      </c>
    </row>
    <row r="186" spans="1:15" ht="14.25" customHeight="1" x14ac:dyDescent="0.3">
      <c r="A186" s="63">
        <v>46296</v>
      </c>
      <c r="B186" s="57">
        <f t="shared" ca="1" si="56"/>
        <v>3547.0555555555561</v>
      </c>
      <c r="C186" s="57">
        <f t="shared" ca="1" si="57"/>
        <v>-475.55555555555554</v>
      </c>
      <c r="D186" s="57">
        <f t="shared" ca="1" si="58"/>
        <v>2329</v>
      </c>
      <c r="E186" s="27">
        <f t="shared" ca="1" si="65"/>
        <v>0.13407051231851141</v>
      </c>
      <c r="L186" s="53">
        <f ca="1">L185*L183</f>
        <v>15782.748444444449</v>
      </c>
      <c r="M186" s="53">
        <f ca="1">M185*M183</f>
        <v>4734.8245333333334</v>
      </c>
      <c r="N186" s="53">
        <f ca="1">M186+L186+J183</f>
        <v>23727.145200000003</v>
      </c>
      <c r="O186">
        <f t="shared" si="60"/>
        <v>40</v>
      </c>
    </row>
    <row r="187" spans="1:15" ht="14.25" customHeight="1" x14ac:dyDescent="0.3">
      <c r="A187" s="63">
        <v>46297</v>
      </c>
      <c r="B187" s="57">
        <f t="shared" ca="1" si="56"/>
        <v>3792.8888888888887</v>
      </c>
      <c r="C187" s="57">
        <f t="shared" ca="1" si="57"/>
        <v>-227.33333333333331</v>
      </c>
      <c r="D187" s="57">
        <f t="shared" ca="1" si="58"/>
        <v>510</v>
      </c>
      <c r="E187" s="27">
        <f t="shared" ca="1" si="65"/>
        <v>5.9936723693461445E-2</v>
      </c>
      <c r="O187">
        <f t="shared" si="60"/>
        <v>40</v>
      </c>
    </row>
    <row r="188" spans="1:15" ht="14.25" customHeight="1" x14ac:dyDescent="0.3">
      <c r="A188" s="63">
        <v>46298</v>
      </c>
      <c r="B188" s="57">
        <f t="shared" ca="1" si="56"/>
        <v>3807.6666666666688</v>
      </c>
      <c r="C188" s="57">
        <f t="shared" ca="1" si="57"/>
        <v>-101.66666666666669</v>
      </c>
      <c r="D188" s="57">
        <f t="shared" ca="1" si="58"/>
        <v>2048.7222222222222</v>
      </c>
      <c r="E188" s="27">
        <f t="shared" ca="1" si="65"/>
        <v>2.6700516501794613E-2</v>
      </c>
      <c r="N188" s="54" t="s">
        <v>1963</v>
      </c>
      <c r="O188">
        <f t="shared" si="60"/>
        <v>40</v>
      </c>
    </row>
    <row r="189" spans="1:15" ht="14.25" customHeight="1" x14ac:dyDescent="0.35">
      <c r="A189" s="63">
        <v>46299</v>
      </c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18859.722222222226</v>
      </c>
      <c r="G189" s="30">
        <f t="shared" ref="G189" ca="1" si="79">SUM(C183:C189)</f>
        <v>-1401.8888888888889</v>
      </c>
      <c r="H189" s="33">
        <f ca="1">IF(F189=0,"",G189/F189)*-1</f>
        <v>7.4332425068119878E-2</v>
      </c>
      <c r="N189" s="73">
        <f ca="1">N186+J185</f>
        <v>17017.30408888889</v>
      </c>
      <c r="O189">
        <f t="shared" si="60"/>
        <v>40</v>
      </c>
    </row>
    <row r="190" spans="1:15" ht="14.25" customHeight="1" x14ac:dyDescent="0.3">
      <c r="A190" s="63">
        <v>46300</v>
      </c>
      <c r="B190" s="57">
        <f t="shared" ca="1" si="56"/>
        <v>2010.9444444444437</v>
      </c>
      <c r="C190" s="57">
        <f t="shared" ca="1" si="57"/>
        <v>-88.444444444444443</v>
      </c>
      <c r="D190" s="57">
        <f t="shared" ca="1" si="58"/>
        <v>706.66666666666663</v>
      </c>
      <c r="E190" s="27">
        <f t="shared" ca="1" si="65"/>
        <v>4.3981545431941889E-2</v>
      </c>
      <c r="O190">
        <f t="shared" si="60"/>
        <v>41</v>
      </c>
    </row>
    <row r="191" spans="1:15" ht="14.25" customHeight="1" x14ac:dyDescent="0.3">
      <c r="A191" s="63">
        <v>46301</v>
      </c>
      <c r="B191" s="57">
        <f t="shared" ref="B191:B254" ca="1" si="80">IFERROR(SUMIFS(INDIRECT("'"&amp;TEXT(A191,"DD-MM")&amp;"'!L:L"),INDIRECT("'"&amp;TEXT(A191,"DD-MM")&amp;"'!H:H"),$B$2),"")</f>
        <v>3426.0555555555575</v>
      </c>
      <c r="C191" s="57">
        <f t="shared" ref="C191:C254" ca="1" si="81">IFERROR(SUMIFS(INDIRECT("'"&amp;TEXT(A191,"DD-MM")&amp;"'!L:L"),INDIRECT("'"&amp;TEXT(A191,"DD-MM")&amp;"'!H:H"),$C$2),"")</f>
        <v>-75</v>
      </c>
      <c r="D191" s="57">
        <f t="shared" ref="D191:D254" ca="1" si="82">IFERROR(SUMIFS(INDIRECT("'"&amp;TEXT(A191,"DD-MM")&amp;"'!L:L"),INDIRECT("'"&amp;TEXT(A191,"DD-MM")&amp;"'!H:H"),$D$2),"")</f>
        <v>1318.2222222222222</v>
      </c>
      <c r="E191" s="27">
        <f t="shared" ref="E191:E254" ca="1" si="83">IFERROR(IF(B191=0,"",C191/B191)*-1,"")</f>
        <v>2.189106358137799E-2</v>
      </c>
      <c r="O191">
        <f t="shared" si="60"/>
        <v>41</v>
      </c>
    </row>
    <row r="192" spans="1:15" ht="14.25" customHeight="1" x14ac:dyDescent="0.3">
      <c r="A192" s="63">
        <v>46302</v>
      </c>
      <c r="B192" s="57">
        <f t="shared" ca="1" si="80"/>
        <v>2932.6111111111122</v>
      </c>
      <c r="C192" s="57">
        <f t="shared" ca="1" si="81"/>
        <v>-12.888888888888889</v>
      </c>
      <c r="D192" s="57">
        <f t="shared" ca="1" si="82"/>
        <v>2180.2222222222222</v>
      </c>
      <c r="E192" s="27">
        <f t="shared" ca="1" si="83"/>
        <v>4.3950215015060509E-3</v>
      </c>
      <c r="O192">
        <f t="shared" si="60"/>
        <v>41</v>
      </c>
    </row>
    <row r="193" spans="1:15" ht="14.25" customHeight="1" x14ac:dyDescent="0.3">
      <c r="A193" s="63">
        <v>46303</v>
      </c>
      <c r="B193" s="57">
        <f t="shared" ca="1" si="80"/>
        <v>0</v>
      </c>
      <c r="C193" s="57">
        <f t="shared" ca="1" si="81"/>
        <v>0</v>
      </c>
      <c r="D193" s="57">
        <f t="shared" ca="1" si="82"/>
        <v>0</v>
      </c>
      <c r="E193" s="27" t="str">
        <f t="shared" ca="1" si="83"/>
        <v/>
      </c>
      <c r="O193">
        <f t="shared" si="60"/>
        <v>41</v>
      </c>
    </row>
    <row r="194" spans="1:15" ht="14.25" customHeight="1" x14ac:dyDescent="0.3">
      <c r="A194" s="63">
        <v>46304</v>
      </c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41</v>
      </c>
    </row>
    <row r="195" spans="1:15" ht="14.25" customHeight="1" x14ac:dyDescent="0.3">
      <c r="A195" s="63">
        <v>46305</v>
      </c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41</v>
      </c>
    </row>
    <row r="196" spans="1:15" ht="14.25" customHeight="1" x14ac:dyDescent="0.3">
      <c r="A196" s="63">
        <v>46306</v>
      </c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8369.6111111111131</v>
      </c>
      <c r="G196" s="30">
        <f t="shared" ref="G196" ca="1" si="85">SUM(C190:C196)</f>
        <v>-176.33333333333334</v>
      </c>
      <c r="H196" s="33">
        <f ca="1">IF(F196=0,"",G196/F196)*-1</f>
        <v>2.1068282742461149E-2</v>
      </c>
      <c r="O196">
        <f t="shared" ref="O196:O259" si="86">WEEKNUM(A196,2)</f>
        <v>41</v>
      </c>
    </row>
    <row r="197" spans="1:15" ht="14.25" customHeight="1" x14ac:dyDescent="0.3">
      <c r="A197" s="63">
        <v>46307</v>
      </c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42</v>
      </c>
    </row>
    <row r="198" spans="1:15" ht="14.25" customHeight="1" x14ac:dyDescent="0.3">
      <c r="A198" s="63">
        <v>46308</v>
      </c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42</v>
      </c>
    </row>
    <row r="199" spans="1:15" ht="14.25" customHeight="1" x14ac:dyDescent="0.3">
      <c r="A199" s="63">
        <v>46309</v>
      </c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42</v>
      </c>
    </row>
    <row r="200" spans="1:15" ht="14.25" customHeight="1" x14ac:dyDescent="0.3">
      <c r="A200" s="63">
        <v>46310</v>
      </c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42</v>
      </c>
    </row>
    <row r="201" spans="1:15" ht="14.25" customHeight="1" x14ac:dyDescent="0.3">
      <c r="A201" s="63">
        <v>46311</v>
      </c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42</v>
      </c>
    </row>
    <row r="202" spans="1:15" ht="14.25" customHeight="1" x14ac:dyDescent="0.3">
      <c r="A202" s="63">
        <v>46312</v>
      </c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42</v>
      </c>
    </row>
    <row r="203" spans="1:15" ht="14.25" customHeight="1" x14ac:dyDescent="0.3">
      <c r="A203" s="63">
        <v>46313</v>
      </c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42</v>
      </c>
    </row>
    <row r="204" spans="1:15" ht="14.25" customHeight="1" x14ac:dyDescent="0.3">
      <c r="A204" s="63">
        <v>46314</v>
      </c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43</v>
      </c>
    </row>
    <row r="205" spans="1:15" ht="14.25" customHeight="1" x14ac:dyDescent="0.3">
      <c r="A205" s="63">
        <v>46315</v>
      </c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43</v>
      </c>
    </row>
    <row r="206" spans="1:15" ht="14.25" customHeight="1" x14ac:dyDescent="0.3">
      <c r="A206" s="63">
        <v>46316</v>
      </c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43</v>
      </c>
    </row>
    <row r="207" spans="1:15" ht="14.25" customHeight="1" x14ac:dyDescent="0.3">
      <c r="A207" s="63">
        <v>46317</v>
      </c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43</v>
      </c>
    </row>
    <row r="208" spans="1:15" ht="14.25" customHeight="1" x14ac:dyDescent="0.3">
      <c r="A208" s="63">
        <v>46318</v>
      </c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43</v>
      </c>
    </row>
    <row r="209" spans="1:15" ht="14.25" customHeight="1" x14ac:dyDescent="0.3">
      <c r="A209" s="63">
        <v>46319</v>
      </c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43</v>
      </c>
    </row>
    <row r="210" spans="1:15" ht="14.25" customHeight="1" x14ac:dyDescent="0.3">
      <c r="A210" s="63">
        <v>46320</v>
      </c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43</v>
      </c>
    </row>
    <row r="211" spans="1:15" ht="14.25" customHeight="1" x14ac:dyDescent="0.3">
      <c r="A211" s="63">
        <v>46321</v>
      </c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44</v>
      </c>
    </row>
    <row r="212" spans="1:15" ht="14.25" customHeight="1" x14ac:dyDescent="0.3">
      <c r="A212" s="63">
        <v>46322</v>
      </c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44</v>
      </c>
    </row>
    <row r="213" spans="1:15" ht="14.25" customHeight="1" x14ac:dyDescent="0.3">
      <c r="A213" s="63">
        <v>46323</v>
      </c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I213" s="47" t="s">
        <v>2745</v>
      </c>
      <c r="J213" s="49">
        <v>0.1</v>
      </c>
      <c r="O213">
        <f t="shared" si="86"/>
        <v>44</v>
      </c>
    </row>
    <row r="214" spans="1:15" ht="14.25" customHeight="1" x14ac:dyDescent="0.3">
      <c r="A214" s="63">
        <v>46324</v>
      </c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I214" s="48">
        <f ca="1">SUM(D186:D216)</f>
        <v>9092.8333333333339</v>
      </c>
      <c r="J214" s="48">
        <f ca="1">I214*J213</f>
        <v>909.28333333333342</v>
      </c>
      <c r="L214" s="49">
        <v>0.4</v>
      </c>
      <c r="M214" s="49">
        <v>0.08</v>
      </c>
      <c r="N214" s="54" t="s">
        <v>1261</v>
      </c>
      <c r="O214">
        <f t="shared" si="86"/>
        <v>44</v>
      </c>
    </row>
    <row r="215" spans="1:15" ht="14.25" customHeight="1" x14ac:dyDescent="0.3">
      <c r="A215" s="63">
        <v>46325</v>
      </c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I215" s="47" t="s">
        <v>2746</v>
      </c>
      <c r="J215" s="47" t="s">
        <v>2747</v>
      </c>
      <c r="K215" s="47" t="s">
        <v>435</v>
      </c>
      <c r="L215" s="49">
        <v>0.4</v>
      </c>
      <c r="M215" s="49">
        <v>0.6</v>
      </c>
      <c r="N215" s="54" t="s">
        <v>1260</v>
      </c>
      <c r="O215">
        <f t="shared" si="86"/>
        <v>44</v>
      </c>
    </row>
    <row r="216" spans="1:15" ht="14.25" customHeight="1" x14ac:dyDescent="0.3">
      <c r="A216" s="63">
        <v>46326</v>
      </c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I216" s="48">
        <f ca="1">SUM(B186:B216)</f>
        <v>19517.222222222226</v>
      </c>
      <c r="J216" s="48">
        <f ca="1">SUM(C186:C216)</f>
        <v>-980.88888888888903</v>
      </c>
      <c r="K216" s="50">
        <f ca="1">IF(I216=0,"",J216/I216)*-1</f>
        <v>5.0257607241467647E-2</v>
      </c>
      <c r="L216" s="51">
        <f ca="1">I216*L215</f>
        <v>7806.8888888888905</v>
      </c>
      <c r="M216" s="51">
        <f ca="1">I216*M215</f>
        <v>11710.333333333336</v>
      </c>
      <c r="N216" t="s">
        <v>1265</v>
      </c>
      <c r="O216">
        <f t="shared" si="86"/>
        <v>44</v>
      </c>
    </row>
    <row r="217" spans="1:15" ht="14.25" customHeight="1" x14ac:dyDescent="0.3">
      <c r="A217" s="63"/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L217" s="53">
        <f ca="1">L216*L214</f>
        <v>3122.7555555555564</v>
      </c>
      <c r="M217" s="53">
        <f ca="1">M216*M214</f>
        <v>936.82666666666682</v>
      </c>
      <c r="N217" s="53">
        <f ca="1">M217+L217+J214</f>
        <v>4968.865555555557</v>
      </c>
      <c r="O217">
        <f t="shared" si="86"/>
        <v>1</v>
      </c>
    </row>
    <row r="218" spans="1:15" ht="14.25" customHeight="1" x14ac:dyDescent="0.3">
      <c r="A218" s="63"/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1</v>
      </c>
    </row>
    <row r="219" spans="1:15" ht="14.25" customHeight="1" x14ac:dyDescent="0.3">
      <c r="A219" s="63"/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N219" s="54" t="s">
        <v>1963</v>
      </c>
      <c r="O219">
        <f t="shared" si="86"/>
        <v>1</v>
      </c>
    </row>
    <row r="220" spans="1:15" ht="14.25" customHeight="1" x14ac:dyDescent="0.35">
      <c r="A220" s="63"/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N220" s="73">
        <f ca="1">N217+J216</f>
        <v>3987.9766666666678</v>
      </c>
      <c r="O220">
        <f t="shared" si="86"/>
        <v>1</v>
      </c>
    </row>
    <row r="221" spans="1:15" ht="14.25" customHeight="1" x14ac:dyDescent="0.3">
      <c r="A221" s="63"/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1</v>
      </c>
    </row>
    <row r="222" spans="1:15" ht="14.25" customHeight="1" x14ac:dyDescent="0.3">
      <c r="A222" s="63"/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1</v>
      </c>
    </row>
    <row r="223" spans="1:15" ht="14.25" customHeight="1" x14ac:dyDescent="0.3">
      <c r="A223" s="63"/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1</v>
      </c>
    </row>
    <row r="224" spans="1:15" ht="14.25" customHeight="1" x14ac:dyDescent="0.3">
      <c r="A224" s="63"/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1</v>
      </c>
    </row>
    <row r="225" spans="1:15" ht="14.25" customHeight="1" x14ac:dyDescent="0.3">
      <c r="A225" s="63"/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1</v>
      </c>
    </row>
    <row r="226" spans="1:15" ht="14.25" customHeight="1" x14ac:dyDescent="0.3">
      <c r="A226" s="63"/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1</v>
      </c>
    </row>
    <row r="227" spans="1:15" ht="14.25" customHeight="1" x14ac:dyDescent="0.3">
      <c r="A227" s="63"/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1</v>
      </c>
    </row>
    <row r="228" spans="1:15" ht="14.25" customHeight="1" x14ac:dyDescent="0.3">
      <c r="A228" s="63"/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1</v>
      </c>
    </row>
    <row r="229" spans="1:15" ht="14.25" customHeight="1" x14ac:dyDescent="0.3">
      <c r="A229" s="63"/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1</v>
      </c>
    </row>
    <row r="230" spans="1:15" ht="14.25" customHeight="1" x14ac:dyDescent="0.3">
      <c r="A230" s="63"/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1</v>
      </c>
    </row>
    <row r="231" spans="1:15" ht="14.25" customHeight="1" x14ac:dyDescent="0.3">
      <c r="A231" s="63"/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1</v>
      </c>
    </row>
    <row r="232" spans="1:15" ht="14.25" customHeight="1" x14ac:dyDescent="0.3">
      <c r="A232" s="63"/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1</v>
      </c>
    </row>
    <row r="233" spans="1:15" ht="14.25" customHeight="1" x14ac:dyDescent="0.3">
      <c r="A233" s="63"/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1</v>
      </c>
    </row>
    <row r="234" spans="1:15" ht="14.25" customHeight="1" x14ac:dyDescent="0.3">
      <c r="A234" s="63"/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1</v>
      </c>
    </row>
    <row r="235" spans="1:15" ht="14.25" customHeight="1" x14ac:dyDescent="0.3">
      <c r="A235" s="63"/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1</v>
      </c>
    </row>
    <row r="236" spans="1:15" ht="14.25" customHeight="1" x14ac:dyDescent="0.3">
      <c r="A236" s="63"/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1</v>
      </c>
    </row>
    <row r="237" spans="1:15" ht="14.25" customHeight="1" x14ac:dyDescent="0.3">
      <c r="A237" s="63"/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1</v>
      </c>
    </row>
    <row r="238" spans="1:15" ht="14.25" customHeight="1" x14ac:dyDescent="0.3">
      <c r="A238" s="63"/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1</v>
      </c>
    </row>
    <row r="239" spans="1:15" ht="14.25" customHeight="1" x14ac:dyDescent="0.3">
      <c r="A239" s="63"/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1</v>
      </c>
    </row>
    <row r="240" spans="1:15" ht="14.25" customHeight="1" x14ac:dyDescent="0.3">
      <c r="A240" s="63"/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1</v>
      </c>
    </row>
    <row r="241" spans="1:15" ht="14.25" customHeight="1" x14ac:dyDescent="0.3">
      <c r="A241" s="63"/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1</v>
      </c>
    </row>
    <row r="242" spans="1:15" ht="14.25" customHeight="1" x14ac:dyDescent="0.3">
      <c r="A242" s="63"/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1</v>
      </c>
    </row>
    <row r="243" spans="1:15" ht="14.25" customHeight="1" x14ac:dyDescent="0.3">
      <c r="A243" s="63"/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1</v>
      </c>
    </row>
    <row r="244" spans="1:15" ht="14.25" customHeight="1" x14ac:dyDescent="0.3">
      <c r="A244" s="63"/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1</v>
      </c>
    </row>
    <row r="245" spans="1:15" ht="14.25" customHeight="1" x14ac:dyDescent="0.3">
      <c r="A245" s="63"/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1</v>
      </c>
    </row>
    <row r="246" spans="1:15" ht="14.25" customHeight="1" x14ac:dyDescent="0.3">
      <c r="A246" s="63"/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1</v>
      </c>
    </row>
    <row r="247" spans="1:15" ht="14.25" customHeight="1" x14ac:dyDescent="0.3">
      <c r="A247" s="63"/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1</v>
      </c>
    </row>
    <row r="248" spans="1:15" ht="14.25" customHeight="1" x14ac:dyDescent="0.3">
      <c r="A248" s="63"/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1</v>
      </c>
    </row>
    <row r="249" spans="1:15" ht="14.25" customHeight="1" x14ac:dyDescent="0.3">
      <c r="A249" s="63"/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1</v>
      </c>
    </row>
    <row r="250" spans="1:15" ht="14.25" customHeight="1" x14ac:dyDescent="0.3">
      <c r="A250" s="63"/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1</v>
      </c>
    </row>
    <row r="251" spans="1:15" ht="14.25" customHeight="1" x14ac:dyDescent="0.3">
      <c r="A251" s="63"/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1</v>
      </c>
    </row>
    <row r="252" spans="1:15" ht="14.25" customHeight="1" x14ac:dyDescent="0.3">
      <c r="A252" s="63"/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1</v>
      </c>
    </row>
    <row r="253" spans="1:15" ht="14.25" customHeight="1" x14ac:dyDescent="0.3">
      <c r="A253" s="63"/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1</v>
      </c>
    </row>
    <row r="254" spans="1:15" ht="14.25" customHeight="1" x14ac:dyDescent="0.3">
      <c r="A254" s="63"/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1</v>
      </c>
    </row>
    <row r="255" spans="1:15" ht="14.25" customHeight="1" x14ac:dyDescent="0.3">
      <c r="A255" s="63"/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1</v>
      </c>
    </row>
    <row r="256" spans="1:15" ht="14.25" customHeight="1" x14ac:dyDescent="0.3">
      <c r="A256" s="63"/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1</v>
      </c>
    </row>
    <row r="257" spans="1:15" ht="14.25" customHeight="1" x14ac:dyDescent="0.3">
      <c r="A257" s="63"/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1</v>
      </c>
    </row>
    <row r="258" spans="1:15" ht="14.25" customHeight="1" x14ac:dyDescent="0.3">
      <c r="A258" s="63"/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1</v>
      </c>
    </row>
    <row r="259" spans="1:15" ht="14.25" customHeight="1" x14ac:dyDescent="0.3">
      <c r="A259" s="63"/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1</v>
      </c>
    </row>
    <row r="260" spans="1:15" ht="14.25" customHeight="1" x14ac:dyDescent="0.3">
      <c r="A260" s="63"/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1</v>
      </c>
    </row>
    <row r="261" spans="1:15" ht="14.25" customHeight="1" x14ac:dyDescent="0.3">
      <c r="A261" s="63"/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1</v>
      </c>
    </row>
    <row r="262" spans="1:15" ht="14.25" customHeight="1" x14ac:dyDescent="0.3">
      <c r="A262" s="63"/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1</v>
      </c>
    </row>
    <row r="263" spans="1:15" ht="14.25" customHeight="1" x14ac:dyDescent="0.3">
      <c r="A263" s="63"/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1</v>
      </c>
    </row>
    <row r="264" spans="1:15" ht="14.25" customHeight="1" x14ac:dyDescent="0.3">
      <c r="A264" s="63"/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1</v>
      </c>
    </row>
    <row r="265" spans="1:15" ht="14.25" customHeight="1" x14ac:dyDescent="0.3">
      <c r="A265" s="63"/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1</v>
      </c>
    </row>
    <row r="266" spans="1:15" ht="14.25" customHeight="1" x14ac:dyDescent="0.3">
      <c r="A266" s="63"/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1</v>
      </c>
    </row>
    <row r="267" spans="1:15" ht="14.25" customHeight="1" x14ac:dyDescent="0.3">
      <c r="A267" s="63"/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1</v>
      </c>
    </row>
    <row r="268" spans="1:15" ht="14.25" customHeight="1" x14ac:dyDescent="0.3">
      <c r="A268" s="63"/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1</v>
      </c>
    </row>
    <row r="269" spans="1:15" ht="14.25" customHeight="1" x14ac:dyDescent="0.3">
      <c r="A269" s="63"/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1</v>
      </c>
    </row>
    <row r="270" spans="1:15" ht="14.25" customHeight="1" x14ac:dyDescent="0.3">
      <c r="A270" s="63"/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1</v>
      </c>
    </row>
    <row r="271" spans="1:15" ht="14.25" customHeight="1" x14ac:dyDescent="0.3">
      <c r="A271" s="63"/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1</v>
      </c>
    </row>
    <row r="272" spans="1:15" ht="14.25" customHeight="1" x14ac:dyDescent="0.3">
      <c r="A272" s="63"/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1</v>
      </c>
    </row>
    <row r="273" spans="1:15" ht="14.25" customHeight="1" x14ac:dyDescent="0.3">
      <c r="A273" s="63"/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1</v>
      </c>
    </row>
    <row r="274" spans="1:15" ht="14.25" customHeight="1" x14ac:dyDescent="0.3">
      <c r="A274" s="63"/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1</v>
      </c>
    </row>
    <row r="275" spans="1:15" ht="14.25" customHeight="1" x14ac:dyDescent="0.3">
      <c r="A275" s="63"/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1</v>
      </c>
    </row>
    <row r="276" spans="1:15" ht="14.25" customHeight="1" x14ac:dyDescent="0.3">
      <c r="A276" s="63"/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1</v>
      </c>
    </row>
    <row r="277" spans="1:15" ht="14.25" customHeight="1" x14ac:dyDescent="0.3">
      <c r="A277" s="63"/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1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70" priority="66" operator="lessThan">
      <formula>0</formula>
    </cfRule>
  </conditionalFormatting>
  <conditionalFormatting sqref="H6:H7">
    <cfRule type="cellIs" dxfId="69" priority="67" operator="lessThan">
      <formula>0</formula>
    </cfRule>
  </conditionalFormatting>
  <conditionalFormatting sqref="H13:H14">
    <cfRule type="cellIs" dxfId="68" priority="68" operator="lessThan">
      <formula>0</formula>
    </cfRule>
  </conditionalFormatting>
  <conditionalFormatting sqref="H21">
    <cfRule type="cellIs" dxfId="67" priority="65" operator="lessThan">
      <formula>0</formula>
    </cfRule>
  </conditionalFormatting>
  <conditionalFormatting sqref="H28">
    <cfRule type="cellIs" dxfId="66" priority="64" operator="lessThan">
      <formula>0</formula>
    </cfRule>
  </conditionalFormatting>
  <conditionalFormatting sqref="H35">
    <cfRule type="cellIs" dxfId="65" priority="63" operator="lessThan">
      <formula>0</formula>
    </cfRule>
  </conditionalFormatting>
  <conditionalFormatting sqref="H42">
    <cfRule type="cellIs" dxfId="64" priority="62" operator="lessThan">
      <formula>0</formula>
    </cfRule>
  </conditionalFormatting>
  <conditionalFormatting sqref="H49">
    <cfRule type="cellIs" dxfId="63" priority="61" operator="lessThan">
      <formula>0</formula>
    </cfRule>
  </conditionalFormatting>
  <conditionalFormatting sqref="H56">
    <cfRule type="cellIs" dxfId="62" priority="60" operator="lessThan">
      <formula>0</formula>
    </cfRule>
  </conditionalFormatting>
  <conditionalFormatting sqref="H63">
    <cfRule type="cellIs" dxfId="61" priority="59" operator="lessThan">
      <formula>0</formula>
    </cfRule>
  </conditionalFormatting>
  <conditionalFormatting sqref="H70">
    <cfRule type="cellIs" dxfId="60" priority="58" operator="lessThan">
      <formula>0</formula>
    </cfRule>
  </conditionalFormatting>
  <conditionalFormatting sqref="H77">
    <cfRule type="cellIs" dxfId="59" priority="57" operator="lessThan">
      <formula>0</formula>
    </cfRule>
  </conditionalFormatting>
  <conditionalFormatting sqref="H84">
    <cfRule type="cellIs" dxfId="58" priority="56" operator="lessThan">
      <formula>0</formula>
    </cfRule>
  </conditionalFormatting>
  <conditionalFormatting sqref="H91">
    <cfRule type="cellIs" dxfId="57" priority="55" operator="lessThan">
      <formula>0</formula>
    </cfRule>
  </conditionalFormatting>
  <conditionalFormatting sqref="H98">
    <cfRule type="cellIs" dxfId="56" priority="54" operator="lessThan">
      <formula>0</formula>
    </cfRule>
  </conditionalFormatting>
  <conditionalFormatting sqref="H105">
    <cfRule type="cellIs" dxfId="55" priority="53" operator="lessThan">
      <formula>0</formula>
    </cfRule>
  </conditionalFormatting>
  <conditionalFormatting sqref="H112">
    <cfRule type="cellIs" dxfId="54" priority="52" operator="lessThan">
      <formula>0</formula>
    </cfRule>
  </conditionalFormatting>
  <conditionalFormatting sqref="H119">
    <cfRule type="cellIs" dxfId="53" priority="51" operator="lessThan">
      <formula>0</formula>
    </cfRule>
  </conditionalFormatting>
  <conditionalFormatting sqref="H126">
    <cfRule type="cellIs" dxfId="52" priority="50" operator="lessThan">
      <formula>0</formula>
    </cfRule>
  </conditionalFormatting>
  <conditionalFormatting sqref="H133">
    <cfRule type="cellIs" dxfId="51" priority="45" operator="lessThan">
      <formula>0</formula>
    </cfRule>
  </conditionalFormatting>
  <conditionalFormatting sqref="H140">
    <cfRule type="cellIs" dxfId="50" priority="44" operator="lessThan">
      <formula>0</formula>
    </cfRule>
  </conditionalFormatting>
  <conditionalFormatting sqref="H147">
    <cfRule type="cellIs" dxfId="49" priority="43" operator="lessThan">
      <formula>0</formula>
    </cfRule>
  </conditionalFormatting>
  <conditionalFormatting sqref="H154">
    <cfRule type="cellIs" dxfId="48" priority="42" operator="lessThan">
      <formula>0</formula>
    </cfRule>
  </conditionalFormatting>
  <conditionalFormatting sqref="H161">
    <cfRule type="cellIs" dxfId="47" priority="41" operator="lessThan">
      <formula>0</formula>
    </cfRule>
  </conditionalFormatting>
  <conditionalFormatting sqref="H168">
    <cfRule type="cellIs" dxfId="46" priority="40" operator="lessThan">
      <formula>0</formula>
    </cfRule>
  </conditionalFormatting>
  <conditionalFormatting sqref="H175">
    <cfRule type="cellIs" dxfId="45" priority="39" operator="lessThan">
      <formula>0</formula>
    </cfRule>
  </conditionalFormatting>
  <conditionalFormatting sqref="H182">
    <cfRule type="cellIs" dxfId="44" priority="38" operator="lessThan">
      <formula>0</formula>
    </cfRule>
  </conditionalFormatting>
  <conditionalFormatting sqref="H189">
    <cfRule type="cellIs" dxfId="43" priority="37" operator="lessThan">
      <formula>0</formula>
    </cfRule>
  </conditionalFormatting>
  <conditionalFormatting sqref="H196">
    <cfRule type="cellIs" dxfId="42" priority="36" operator="lessThan">
      <formula>0</formula>
    </cfRule>
  </conditionalFormatting>
  <conditionalFormatting sqref="H203">
    <cfRule type="cellIs" dxfId="41" priority="35" operator="lessThan">
      <formula>0</formula>
    </cfRule>
  </conditionalFormatting>
  <conditionalFormatting sqref="H210">
    <cfRule type="cellIs" dxfId="40" priority="34" operator="lessThan">
      <formula>0</formula>
    </cfRule>
  </conditionalFormatting>
  <conditionalFormatting sqref="H217">
    <cfRule type="cellIs" dxfId="39" priority="33" operator="lessThan">
      <formula>0</formula>
    </cfRule>
  </conditionalFormatting>
  <conditionalFormatting sqref="H224">
    <cfRule type="cellIs" dxfId="38" priority="32" operator="lessThan">
      <formula>0</formula>
    </cfRule>
  </conditionalFormatting>
  <conditionalFormatting sqref="H231">
    <cfRule type="cellIs" dxfId="37" priority="31" operator="lessThan">
      <formula>0</formula>
    </cfRule>
  </conditionalFormatting>
  <conditionalFormatting sqref="H238">
    <cfRule type="cellIs" dxfId="36" priority="30" operator="lessThan">
      <formula>0</formula>
    </cfRule>
  </conditionalFormatting>
  <conditionalFormatting sqref="H245">
    <cfRule type="cellIs" dxfId="35" priority="29" operator="lessThan">
      <formula>0</formula>
    </cfRule>
  </conditionalFormatting>
  <conditionalFormatting sqref="H252">
    <cfRule type="cellIs" dxfId="34" priority="28" operator="lessThan">
      <formula>0</formula>
    </cfRule>
  </conditionalFormatting>
  <conditionalFormatting sqref="H259">
    <cfRule type="cellIs" dxfId="33" priority="27" operator="lessThan">
      <formula>0</formula>
    </cfRule>
  </conditionalFormatting>
  <conditionalFormatting sqref="H266">
    <cfRule type="cellIs" dxfId="32" priority="26" operator="lessThan">
      <formula>0</formula>
    </cfRule>
  </conditionalFormatting>
  <conditionalFormatting sqref="H273">
    <cfRule type="cellIs" dxfId="31" priority="25" operator="lessThan">
      <formula>0</formula>
    </cfRule>
  </conditionalFormatting>
  <conditionalFormatting sqref="I29">
    <cfRule type="cellIs" dxfId="30" priority="19" operator="lessThan">
      <formula>0</formula>
    </cfRule>
  </conditionalFormatting>
  <conditionalFormatting sqref="I60">
    <cfRule type="cellIs" dxfId="29" priority="24" operator="lessThan">
      <formula>0</formula>
    </cfRule>
  </conditionalFormatting>
  <conditionalFormatting sqref="I90">
    <cfRule type="cellIs" dxfId="28" priority="21" operator="lessThan">
      <formula>0</formula>
    </cfRule>
  </conditionalFormatting>
  <conditionalFormatting sqref="I121">
    <cfRule type="cellIs" dxfId="27" priority="14" operator="lessThan">
      <formula>0</formula>
    </cfRule>
  </conditionalFormatting>
  <conditionalFormatting sqref="I152">
    <cfRule type="cellIs" dxfId="26" priority="10" operator="lessThan">
      <formula>0</formula>
    </cfRule>
  </conditionalFormatting>
  <conditionalFormatting sqref="I182">
    <cfRule type="cellIs" dxfId="25" priority="6" operator="lessThan">
      <formula>0</formula>
    </cfRule>
  </conditionalFormatting>
  <conditionalFormatting sqref="I213">
    <cfRule type="cellIs" dxfId="24" priority="2" operator="lessThan">
      <formula>0</formula>
    </cfRule>
  </conditionalFormatting>
  <conditionalFormatting sqref="K32">
    <cfRule type="cellIs" dxfId="23" priority="48" operator="lessThan">
      <formula>0</formula>
    </cfRule>
  </conditionalFormatting>
  <conditionalFormatting sqref="K63">
    <cfRule type="cellIs" dxfId="22" priority="46" operator="lessThan">
      <formula>0</formula>
    </cfRule>
  </conditionalFormatting>
  <conditionalFormatting sqref="K93">
    <cfRule type="cellIs" dxfId="21" priority="22" operator="lessThan">
      <formula>0</formula>
    </cfRule>
  </conditionalFormatting>
  <conditionalFormatting sqref="K124">
    <cfRule type="cellIs" dxfId="20" priority="15" operator="lessThan">
      <formula>0</formula>
    </cfRule>
  </conditionalFormatting>
  <conditionalFormatting sqref="K155">
    <cfRule type="cellIs" dxfId="19" priority="11" operator="lessThan">
      <formula>0</formula>
    </cfRule>
  </conditionalFormatting>
  <conditionalFormatting sqref="K185">
    <cfRule type="cellIs" dxfId="18" priority="7" operator="lessThan">
      <formula>0</formula>
    </cfRule>
  </conditionalFormatting>
  <conditionalFormatting sqref="K216">
    <cfRule type="cellIs" dxfId="17" priority="3" operator="lessThan">
      <formula>0</formula>
    </cfRule>
  </conditionalFormatting>
  <conditionalFormatting sqref="N30:N31 I31:K31">
    <cfRule type="cellIs" dxfId="16" priority="49" operator="lessThan">
      <formula>0</formula>
    </cfRule>
  </conditionalFormatting>
  <conditionalFormatting sqref="N35">
    <cfRule type="cellIs" dxfId="15" priority="18" operator="lessThan">
      <formula>0</formula>
    </cfRule>
  </conditionalFormatting>
  <conditionalFormatting sqref="N61:N62 I62:K62">
    <cfRule type="cellIs" dxfId="14" priority="47" operator="lessThan">
      <formula>0</formula>
    </cfRule>
  </conditionalFormatting>
  <conditionalFormatting sqref="N66">
    <cfRule type="cellIs" dxfId="13" priority="20" operator="lessThan">
      <formula>0</formula>
    </cfRule>
  </conditionalFormatting>
  <conditionalFormatting sqref="N91:N92 I92:K92">
    <cfRule type="cellIs" dxfId="12" priority="23" operator="lessThan">
      <formula>0</formula>
    </cfRule>
  </conditionalFormatting>
  <conditionalFormatting sqref="N96">
    <cfRule type="cellIs" dxfId="11" priority="17" operator="lessThan">
      <formula>0</formula>
    </cfRule>
  </conditionalFormatting>
  <conditionalFormatting sqref="N122:N123 I123:K123">
    <cfRule type="cellIs" dxfId="10" priority="16" operator="lessThan">
      <formula>0</formula>
    </cfRule>
  </conditionalFormatting>
  <conditionalFormatting sqref="N127">
    <cfRule type="cellIs" dxfId="9" priority="13" operator="lessThan">
      <formula>0</formula>
    </cfRule>
  </conditionalFormatting>
  <conditionalFormatting sqref="N153:N154 I154:K154">
    <cfRule type="cellIs" dxfId="8" priority="12" operator="lessThan">
      <formula>0</formula>
    </cfRule>
  </conditionalFormatting>
  <conditionalFormatting sqref="N158">
    <cfRule type="cellIs" dxfId="7" priority="9" operator="lessThan">
      <formula>0</formula>
    </cfRule>
  </conditionalFormatting>
  <conditionalFormatting sqref="N183:N184 I184:K184">
    <cfRule type="cellIs" dxfId="6" priority="8" operator="lessThan">
      <formula>0</formula>
    </cfRule>
  </conditionalFormatting>
  <conditionalFormatting sqref="N188">
    <cfRule type="cellIs" dxfId="5" priority="5" operator="lessThan">
      <formula>0</formula>
    </cfRule>
  </conditionalFormatting>
  <conditionalFormatting sqref="N214:N215 I215:K215">
    <cfRule type="cellIs" dxfId="4" priority="4" operator="lessThan">
      <formula>0</formula>
    </cfRule>
  </conditionalFormatting>
  <conditionalFormatting sqref="N219">
    <cfRule type="cellIs" dxfId="3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sheetPr codeName="Sheet145"/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3" sqref="H3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114643.99999999997</v>
      </c>
      <c r="F2" s="74">
        <f ca="1">ملخص!I155</f>
        <v>102257.16666666666</v>
      </c>
      <c r="G2" s="74">
        <f ca="1">ملخص!I185</f>
        <v>98642.17777777779</v>
      </c>
      <c r="H2" s="74">
        <f ca="1">ملخص!I216</f>
        <v>19517.222222222226</v>
      </c>
      <c r="I2" s="74"/>
      <c r="J2" s="74"/>
      <c r="K2" s="77">
        <f ca="1">SUM(B2:J2)</f>
        <v>659166.28888888878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30417.333333333336</v>
      </c>
      <c r="G3" s="74">
        <f ca="1">ملخص!I183</f>
        <v>32095.722222222223</v>
      </c>
      <c r="H3" s="74">
        <f ca="1">ملخص!I214</f>
        <v>9092.8333333333339</v>
      </c>
      <c r="I3" s="74"/>
      <c r="J3" s="74"/>
      <c r="K3" s="77">
        <f ca="1">SUM(B3:J3)</f>
        <v>142952.69444444447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28079.065888888887</v>
      </c>
      <c r="F4" s="78">
        <f ca="1">ملخص!N156</f>
        <v>24311.223999999998</v>
      </c>
      <c r="G4" s="78">
        <f ca="1">ملخص!N186</f>
        <v>23727.145200000003</v>
      </c>
      <c r="H4" s="78">
        <f ca="1">ملخص!N217</f>
        <v>4968.865555555557</v>
      </c>
      <c r="I4" s="78"/>
      <c r="J4" s="78"/>
      <c r="K4" s="77">
        <f ca="1">SUM(B4:J4)</f>
        <v>151401.85753333333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-2952.4522222222217</v>
      </c>
      <c r="F5" s="74">
        <f ca="1">ملخص!J155</f>
        <v>-5032.5000000000009</v>
      </c>
      <c r="G5" s="74">
        <f ca="1">ملخص!J185</f>
        <v>-6709.8411111111118</v>
      </c>
      <c r="H5" s="74">
        <f ca="1">ملخص!J216</f>
        <v>-980.88888888888903</v>
      </c>
      <c r="I5" s="74"/>
      <c r="J5" s="74"/>
      <c r="K5" s="77">
        <f ca="1">SUM(B5:J5)</f>
        <v>-59471.23777777778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25126.613666666664</v>
      </c>
      <c r="F6" s="77">
        <f t="shared" ca="1" si="0"/>
        <v>19278.723999999998</v>
      </c>
      <c r="G6" s="77">
        <f t="shared" ca="1" si="0"/>
        <v>17017.30408888889</v>
      </c>
      <c r="H6" s="77">
        <f t="shared" ca="1" si="0"/>
        <v>3987.9766666666678</v>
      </c>
      <c r="I6" s="77">
        <f t="shared" si="0"/>
        <v>0</v>
      </c>
      <c r="J6" s="77">
        <f t="shared" si="0"/>
        <v>0</v>
      </c>
      <c r="K6" s="77">
        <f ca="1">SUM(B6:J6)</f>
        <v>91930.61975555557</v>
      </c>
    </row>
  </sheetData>
  <phoneticPr fontId="13" type="noConversion"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6" sqref="A6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166</vt:i4>
      </vt:variant>
      <vt:variant>
        <vt:lpstr>Named Ranges</vt:lpstr>
      </vt:variant>
      <vt:variant>
        <vt:i4>1</vt:i4>
      </vt:variant>
    </vt:vector>
  </HeadingPairs>
  <TitlesOfParts>
    <vt:vector size="167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06-08</vt:lpstr>
      <vt:lpstr>07-08</vt:lpstr>
      <vt:lpstr>08-08</vt:lpstr>
      <vt:lpstr>10-08</vt:lpstr>
      <vt:lpstr>11-08</vt:lpstr>
      <vt:lpstr>12-08</vt:lpstr>
      <vt:lpstr>13-08</vt:lpstr>
      <vt:lpstr>14-08</vt:lpstr>
      <vt:lpstr>15-08</vt:lpstr>
      <vt:lpstr>17-08</vt:lpstr>
      <vt:lpstr>18-08</vt:lpstr>
      <vt:lpstr>19-08</vt:lpstr>
      <vt:lpstr>20-08</vt:lpstr>
      <vt:lpstr>21-08</vt:lpstr>
      <vt:lpstr>22-08</vt:lpstr>
      <vt:lpstr>24-08</vt:lpstr>
      <vt:lpstr>25-08</vt:lpstr>
      <vt:lpstr>26-08</vt:lpstr>
      <vt:lpstr>27-08</vt:lpstr>
      <vt:lpstr>28-08</vt:lpstr>
      <vt:lpstr>29-08</vt:lpstr>
      <vt:lpstr>31-08</vt:lpstr>
      <vt:lpstr>01-09</vt:lpstr>
      <vt:lpstr>02-09</vt:lpstr>
      <vt:lpstr>03-09</vt:lpstr>
      <vt:lpstr>04-09</vt:lpstr>
      <vt:lpstr>05-09</vt:lpstr>
      <vt:lpstr>07-09</vt:lpstr>
      <vt:lpstr>08-09</vt:lpstr>
      <vt:lpstr>09-09</vt:lpstr>
      <vt:lpstr>10-09</vt:lpstr>
      <vt:lpstr>11-09</vt:lpstr>
      <vt:lpstr>12-09</vt:lpstr>
      <vt:lpstr>14-09</vt:lpstr>
      <vt:lpstr>15-09</vt:lpstr>
      <vt:lpstr>16-09</vt:lpstr>
      <vt:lpstr>17-09</vt:lpstr>
      <vt:lpstr>18-09</vt:lpstr>
      <vt:lpstr>19-09</vt:lpstr>
      <vt:lpstr>21-09</vt:lpstr>
      <vt:lpstr>22-09</vt:lpstr>
      <vt:lpstr>23-09</vt:lpstr>
      <vt:lpstr>24-09</vt:lpstr>
      <vt:lpstr>25-09</vt:lpstr>
      <vt:lpstr>26-09</vt:lpstr>
      <vt:lpstr>28-09</vt:lpstr>
      <vt:lpstr>29-09</vt:lpstr>
      <vt:lpstr>30-09</vt:lpstr>
      <vt:lpstr>01-10</vt:lpstr>
      <vt:lpstr>02-10</vt:lpstr>
      <vt:lpstr>03-10</vt:lpstr>
      <vt:lpstr>05-10</vt:lpstr>
      <vt:lpstr>06-10</vt:lpstr>
      <vt:lpstr>07-10</vt:lpstr>
      <vt:lpstr>08-10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2026-10-07T13:29:46Z</dcterms:modified>
</cp:coreProperties>
</file>