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01BD9C8-3DBA-44E7-9AEC-16AC28CD98FA}" xr6:coauthVersionLast="47" xr6:coauthVersionMax="47" xr10:uidLastSave="{00000000-0000-0000-0000-000000000000}"/>
  <bookViews>
    <workbookView xWindow="-108" yWindow="-108" windowWidth="23256" windowHeight="12456" firstSheet="9" activeTab="1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ملخص شهر 4" sheetId="13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1" l="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S27" i="21"/>
  <c r="S31" i="21" s="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P28" i="21" s="1"/>
  <c r="L23" i="21"/>
  <c r="F23" i="21"/>
  <c r="C23" i="21"/>
  <c r="C28" i="21" s="1"/>
  <c r="S22" i="21"/>
  <c r="P22" i="21"/>
  <c r="L22" i="21"/>
  <c r="F22" i="21"/>
  <c r="F27" i="21" s="1"/>
  <c r="C22" i="21"/>
  <c r="L20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L1" i="21" s="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21" a="1"/>
  <c r="F29" i="21" a="1"/>
  <c r="S27" i="20" l="1"/>
  <c r="P28" i="20"/>
  <c r="L20" i="20"/>
  <c r="C28" i="20"/>
  <c r="C30" i="21"/>
  <c r="F29" i="21"/>
  <c r="P32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30" i="20" a="1"/>
  <c r="D27" i="13"/>
  <c r="C30" i="9" a="1"/>
  <c r="B14" i="13"/>
  <c r="D8" i="13"/>
  <c r="C15" i="13"/>
  <c r="F29" i="15" a="1"/>
  <c r="D20" i="13"/>
  <c r="C30" i="7" a="1"/>
  <c r="C24" i="13"/>
  <c r="C20" i="13"/>
  <c r="C30" i="16" a="1"/>
  <c r="D7" i="13"/>
  <c r="F29" i="12" a="1"/>
  <c r="C31" i="13"/>
  <c r="D32" i="13"/>
  <c r="D26" i="13"/>
  <c r="D4" i="13"/>
  <c r="C30" i="17" a="1"/>
  <c r="C14" i="13"/>
  <c r="F29" i="9" a="1"/>
  <c r="C8" i="13"/>
  <c r="D28" i="13"/>
  <c r="B31" i="13"/>
  <c r="B30" i="13"/>
  <c r="C5" i="13"/>
  <c r="C12" i="13"/>
  <c r="C10" i="13"/>
  <c r="C30" i="18" a="1"/>
  <c r="C4" i="13"/>
  <c r="B17" i="13"/>
  <c r="D23" i="13"/>
  <c r="C30" i="15" a="1"/>
  <c r="F22" i="4" a="1"/>
  <c r="B29" i="13"/>
  <c r="D30" i="13"/>
  <c r="B8" i="13"/>
  <c r="B32" i="13"/>
  <c r="B27" i="13"/>
  <c r="F29" i="19" a="1"/>
  <c r="B25" i="13"/>
  <c r="B20" i="13"/>
  <c r="D17" i="13"/>
  <c r="F29" i="8" a="1"/>
  <c r="B21" i="13"/>
  <c r="B6" i="13"/>
  <c r="B3" i="13"/>
  <c r="B24" i="13"/>
  <c r="C28" i="13"/>
  <c r="F22" i="5" a="1"/>
  <c r="B13" i="13"/>
  <c r="B28" i="13"/>
  <c r="C22" i="13"/>
  <c r="F29" i="16" a="1"/>
  <c r="B10" i="13"/>
  <c r="C18" i="13"/>
  <c r="D15" i="13"/>
  <c r="B19" i="13"/>
  <c r="C13" i="13"/>
  <c r="D3" i="13"/>
  <c r="C23" i="13"/>
  <c r="D6" i="13"/>
  <c r="C9" i="13"/>
  <c r="B12" i="13"/>
  <c r="F29" i="14" a="1"/>
  <c r="B16" i="13"/>
  <c r="C27" i="13"/>
  <c r="C30" i="11" a="1"/>
  <c r="D16" i="13"/>
  <c r="D25" i="13"/>
  <c r="C16" i="13"/>
  <c r="B23" i="13"/>
  <c r="B22" i="13"/>
  <c r="C30" i="13"/>
  <c r="C17" i="13"/>
  <c r="F29" i="11" a="1"/>
  <c r="C23" i="4" a="1"/>
  <c r="C30" i="19" a="1"/>
  <c r="D11" i="13"/>
  <c r="C21" i="13"/>
  <c r="D18" i="13"/>
  <c r="D5" i="13"/>
  <c r="B15" i="13"/>
  <c r="C26" i="13"/>
  <c r="F29" i="7" a="1"/>
  <c r="C7" i="13"/>
  <c r="B7" i="13"/>
  <c r="F31" i="21" a="1"/>
  <c r="D21" i="13"/>
  <c r="B18" i="13"/>
  <c r="C29" i="13"/>
  <c r="F26" i="6" a="1"/>
  <c r="D12" i="13"/>
  <c r="B5" i="13"/>
  <c r="C32" i="21" a="1"/>
  <c r="C6" i="13"/>
  <c r="C25" i="13"/>
  <c r="D22" i="13"/>
  <c r="B26" i="13"/>
  <c r="C30" i="12" a="1"/>
  <c r="F29" i="10" a="1"/>
  <c r="F29" i="20" a="1"/>
  <c r="D29" i="13"/>
  <c r="C32" i="13"/>
  <c r="C23" i="5" a="1"/>
  <c r="B9" i="13"/>
  <c r="D19" i="13"/>
  <c r="C30" i="10" a="1"/>
  <c r="D9" i="13"/>
  <c r="D31" i="13"/>
  <c r="C3" i="13"/>
  <c r="B11" i="13"/>
  <c r="D24" i="13"/>
  <c r="D14" i="13"/>
  <c r="D10" i="13"/>
  <c r="B4" i="13"/>
  <c r="C27" i="6" a="1"/>
  <c r="F29" i="18" a="1"/>
  <c r="C30" i="8" a="1"/>
  <c r="C30" i="14" a="1"/>
  <c r="C19" i="13"/>
  <c r="C11" i="13"/>
  <c r="D13" i="13"/>
  <c r="F29" i="17" a="1"/>
  <c r="S31" i="20" l="1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F31" i="18" a="1"/>
  <c r="C32" i="9" a="1"/>
  <c r="F31" i="19" a="1"/>
  <c r="C32" i="18" a="1"/>
  <c r="F31" i="17" a="1"/>
  <c r="F31" i="15" a="1"/>
  <c r="F28" i="6" a="1"/>
  <c r="F31" i="12" a="1"/>
  <c r="F31" i="11" a="1"/>
  <c r="F31" i="20" a="1"/>
  <c r="F31" i="9" a="1"/>
  <c r="F31" i="8" a="1"/>
  <c r="F24" i="4" a="1"/>
  <c r="C32" i="10" a="1"/>
  <c r="C32" i="17" a="1"/>
  <c r="F24" i="5" a="1"/>
  <c r="C25" i="5" a="1"/>
  <c r="C32" i="19" a="1"/>
  <c r="C32" i="7" a="1"/>
  <c r="C32" i="20" a="1"/>
  <c r="C32" i="14" a="1"/>
  <c r="C32" i="15" a="1"/>
  <c r="C29" i="6" a="1"/>
  <c r="F31" i="7" a="1"/>
  <c r="F31" i="10" a="1"/>
  <c r="C32" i="11" a="1"/>
  <c r="C25" i="4" a="1"/>
  <c r="C32" i="16" a="1"/>
  <c r="C32" i="12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4" a="1"/>
  <c r="F31" i="16" a="1"/>
  <c r="F31" i="14" l="1"/>
  <c r="F31" i="16"/>
  <c r="C32" i="8"/>
</calcChain>
</file>

<file path=xl/sharedStrings.xml><?xml version="1.0" encoding="utf-8"?>
<sst xmlns="http://schemas.openxmlformats.org/spreadsheetml/2006/main" count="8692" uniqueCount="804">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</sst>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6" fontId="7" fillId="0" borderId="0" xfId="0" applyNumberFormat="1" applyFont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0" t="s">
        <v>7</v>
      </c>
      <c r="B11" s="51"/>
      <c r="C11" s="51"/>
      <c r="D11" s="51"/>
      <c r="E11" s="51"/>
      <c r="F11" s="51"/>
      <c r="G11" s="1"/>
      <c r="H11" s="1"/>
      <c r="I11" s="2"/>
      <c r="J11" s="8"/>
      <c r="K11" s="9"/>
      <c r="L11" s="10">
        <f t="shared" si="1"/>
        <v>0</v>
      </c>
      <c r="M11" s="3"/>
      <c r="N11" s="50" t="s">
        <v>8</v>
      </c>
      <c r="O11" s="51"/>
      <c r="P11" s="51"/>
      <c r="Q11" s="51"/>
      <c r="R11" s="51"/>
      <c r="S11" s="51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2" t="s">
        <v>21</v>
      </c>
      <c r="R20" s="53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2" t="s">
        <v>23</v>
      </c>
      <c r="O21" s="53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2" t="s">
        <v>21</v>
      </c>
      <c r="R22" s="53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2" t="s">
        <v>23</v>
      </c>
      <c r="O23" s="53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2" t="s">
        <v>21</v>
      </c>
      <c r="R22" s="53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2" t="s">
        <v>23</v>
      </c>
      <c r="O23" s="53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2" t="s">
        <v>21</v>
      </c>
      <c r="E22" s="53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2" t="s">
        <v>21</v>
      </c>
      <c r="R22" s="53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2" t="s">
        <v>23</v>
      </c>
      <c r="B23" s="53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2" t="s">
        <v>23</v>
      </c>
      <c r="O23" s="53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2" t="s">
        <v>21</v>
      </c>
      <c r="E22" s="53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2" t="s">
        <v>21</v>
      </c>
      <c r="R22" s="53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2" t="s">
        <v>23</v>
      </c>
      <c r="B23" s="53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2" t="s">
        <v>23</v>
      </c>
      <c r="O23" s="53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0" t="s">
        <v>7</v>
      </c>
      <c r="B17" s="51"/>
      <c r="C17" s="51"/>
      <c r="D17" s="51"/>
      <c r="E17" s="51"/>
      <c r="F17" s="51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0" t="s">
        <v>8</v>
      </c>
      <c r="O17" s="51"/>
      <c r="P17" s="51"/>
      <c r="Q17" s="51"/>
      <c r="R17" s="51"/>
      <c r="S17" s="51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2" t="s">
        <v>21</v>
      </c>
      <c r="E26" s="53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2" t="s">
        <v>21</v>
      </c>
      <c r="R26" s="53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2" t="s">
        <v>23</v>
      </c>
      <c r="B27" s="53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2" t="s">
        <v>23</v>
      </c>
      <c r="O27" s="53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2" t="s">
        <v>21</v>
      </c>
      <c r="R29" s="53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2" t="s">
        <v>23</v>
      </c>
      <c r="O30" s="53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2" t="s">
        <v>21</v>
      </c>
      <c r="R29" s="53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2" t="s">
        <v>23</v>
      </c>
      <c r="O30" s="53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2" t="s">
        <v>21</v>
      </c>
      <c r="R29" s="53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2" t="s">
        <v>23</v>
      </c>
      <c r="O30" s="53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2" t="s">
        <v>21</v>
      </c>
      <c r="R29" s="53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2" t="s">
        <v>23</v>
      </c>
      <c r="O30" s="53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2" t="s">
        <v>21</v>
      </c>
      <c r="R29" s="53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2" t="s">
        <v>23</v>
      </c>
      <c r="O30" s="53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2" t="s">
        <v>21</v>
      </c>
      <c r="R29" s="53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2" t="s">
        <v>23</v>
      </c>
      <c r="O30" s="53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2" t="s">
        <v>21</v>
      </c>
      <c r="R29" s="53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2" t="s">
        <v>23</v>
      </c>
      <c r="O30" s="53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2" t="s">
        <v>21</v>
      </c>
      <c r="R29" s="53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2" t="s">
        <v>23</v>
      </c>
      <c r="O30" s="53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2" t="s">
        <v>21</v>
      </c>
      <c r="R29" s="53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2" t="s">
        <v>23</v>
      </c>
      <c r="O30" s="53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2" t="s">
        <v>21</v>
      </c>
      <c r="R29" s="53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2" t="s">
        <v>23</v>
      </c>
      <c r="O30" s="53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05" zoomScale="120" zoomScaleNormal="120" workbookViewId="0">
      <selection activeCell="I109" sqref="I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2" t="s">
        <v>21</v>
      </c>
      <c r="R29" s="53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2" t="s">
        <v>23</v>
      </c>
      <c r="O30" s="53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695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689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704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705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706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708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707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768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711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712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713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-3565</v>
      </c>
      <c r="G29" s="1"/>
      <c r="H29" s="7" t="s">
        <v>6</v>
      </c>
      <c r="I29" s="45" t="s">
        <v>689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2" t="s">
        <v>21</v>
      </c>
      <c r="R29" s="53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2" t="s">
        <v>23</v>
      </c>
      <c r="O30" s="53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714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725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715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716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717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718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719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720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721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722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723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724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726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727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728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729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730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731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732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733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734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735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736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737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738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739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740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738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741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742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743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744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745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746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747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738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748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749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727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750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751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752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753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754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755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756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757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758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759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760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761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762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763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764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766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765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767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769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770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771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773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775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777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abSelected="1" topLeftCell="A97" workbookViewId="0">
      <selection activeCell="I107" sqref="I10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778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SUM('21-04'!$J$22:$J$361)</f>
        <v>980</v>
      </c>
      <c r="K20" s="3">
        <f>SUM('21-04'!$K$22:$K$361)</f>
        <v>1180</v>
      </c>
      <c r="L20" s="3">
        <f>SUM('21-04'!$L$22:$L$361)</f>
        <v>1190.8888888888889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776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779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780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2" t="s">
        <v>21</v>
      </c>
      <c r="R29" s="53"/>
      <c r="S29" s="17">
        <f>SUM('21-04'!$J$22:$J$361)</f>
        <v>980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2" t="s">
        <v>23</v>
      </c>
      <c r="O30" s="53"/>
      <c r="P30" s="6">
        <f>SUM('21-04'!$K$22:$K$361)</f>
        <v>1180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781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779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782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783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784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772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784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751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785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786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787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788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789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720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790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791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793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794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792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795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796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793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797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798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799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800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801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802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803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760</v>
      </c>
      <c r="J106" s="8">
        <v>-270</v>
      </c>
      <c r="K106" s="9">
        <v>5</v>
      </c>
      <c r="L106" s="10">
        <f>'21-04'!$K106+('21-04'!$J106/90)</f>
        <v>2</v>
      </c>
      <c r="M106" s="3"/>
      <c r="N106" s="54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4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'21-04'!$K108+('21-04'!$J108/90)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'21-04'!$K109+('21-04'!$J109/90)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'21-04'!$K110+('21-04'!$J110/90)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'21-04'!$K111+('21-04'!$J111/90)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'21-04'!$K112+('21-04'!$J112/90)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'21-04'!$K113+('21-04'!$J113/90)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'21-04'!$K114+('21-04'!$J114/90)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'21-04'!$K115+('21-04'!$J115/90)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'21-04'!$K116+('21-04'!$J116/90)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'21-04'!$K117+('21-04'!$J117/90)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'21-04'!$K118+('21-04'!$J118/90)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'21-04'!$K119+('21-04'!$J119/90)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'21-04'!$K120+('21-04'!$J120/90)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topLeftCell="A3" workbookViewId="0">
      <selection activeCell="A20" sqref="A20:F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SUM('22-04'!$J$22:$J$361)</f>
        <v>0</v>
      </c>
      <c r="K20" s="3">
        <f>SUM('22-04'!$K$22:$K$361)</f>
        <v>0</v>
      </c>
      <c r="L20" s="3">
        <f>SUM('22-04'!$L$22:$L$361)</f>
        <v>0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'22-04'!$K22+('22-04'!$J22/90)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'22-04'!$K23+('22-04'!$J23/90)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'22-04'!$K24+('22-04'!$J24/90)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'22-04'!$K25+('22-04'!$J25/90)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'22-04'!$K26+('22-04'!$J26/90)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'22-04'!$K27+('22-04'!$J27/90)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'22-04'!$K28+('22-04'!$J28/90)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980</v>
      </c>
      <c r="G29" s="1"/>
      <c r="H29" s="7" t="s">
        <v>6</v>
      </c>
      <c r="I29" s="2"/>
      <c r="J29" s="8"/>
      <c r="K29" s="9"/>
      <c r="L29" s="10">
        <f>'22-04'!$K29+('22-04'!$J29/90)</f>
        <v>0</v>
      </c>
      <c r="M29" s="3"/>
      <c r="N29" s="1"/>
      <c r="O29" s="1"/>
      <c r="P29" s="18"/>
      <c r="Q29" s="52" t="s">
        <v>21</v>
      </c>
      <c r="R29" s="53"/>
      <c r="S29" s="17">
        <f>SUM('22-04'!$J$22:$J$361)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1180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'22-04'!$K30+('22-04'!$J30/90)</f>
        <v>0</v>
      </c>
      <c r="M30" s="3"/>
      <c r="N30" s="52" t="s">
        <v>23</v>
      </c>
      <c r="O30" s="53"/>
      <c r="P30" s="6">
        <f>SUM('22-04'!$K$22:$K$361)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-10695</v>
      </c>
      <c r="G31" s="1"/>
      <c r="H31" s="7" t="s">
        <v>6</v>
      </c>
      <c r="I31" s="45"/>
      <c r="J31" s="8"/>
      <c r="K31" s="9"/>
      <c r="L31" s="10">
        <f>'22-04'!$K31+('22-04'!$J31/90)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-4726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'22-04'!$K32+('22-04'!$J32/90)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'22-04'!$K33+('22-04'!$J33/90)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'22-04'!$K34+('22-04'!$J34/90)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'22-04'!$K35+('22-04'!$J35/90)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'22-04'!$K36+('22-04'!$J36/90)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'22-04'!$K37+('22-04'!$J37/90)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'22-04'!$K38+('22-04'!$J38/90)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'22-04'!$K39+('22-04'!$J39/90)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'22-04'!$K40+('22-04'!$J40/90)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'22-04'!$K41+('22-04'!$J41/90)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'22-04'!$K42+('22-04'!$J42/90)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'22-04'!$K43+('22-04'!$J43/90)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'22-04'!$K44+('22-04'!$J44/90)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'22-04'!$K45+('22-04'!$J45/90)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'22-04'!$K46+('22-04'!$J46/90)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'22-04'!$K47+('22-04'!$J47/90)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'22-04'!$K48+('22-04'!$J48/90)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'22-04'!$K49+('22-04'!$J49/90)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'22-04'!$K50+('22-04'!$J50/90)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'22-04'!$K51+('22-04'!$J51/90)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'22-04'!$K52+('22-04'!$J52/90)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'22-04'!$K53+('22-04'!$J53/90)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'22-04'!$K54+('22-04'!$J54/90)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'22-04'!$K55+('22-04'!$J55/90)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'22-04'!$K56+('22-04'!$J56/90)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'22-04'!$K57+('22-04'!$J57/90)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'22-04'!$K58+('22-04'!$J58/90)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'22-04'!$K59+('22-04'!$J59/90)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'22-04'!$K60+('22-04'!$J60/90)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'22-04'!$K61+('22-04'!$J61/90)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'22-04'!$K62+('22-04'!$J62/90)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'22-04'!$K63+('22-04'!$J63/90)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'22-04'!$K64+('22-04'!$J64/90)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'22-04'!$K65+('22-04'!$J65/90)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'22-04'!$K66+('22-04'!$J66/90)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'22-04'!$K67+('22-04'!$J67/90)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'22-04'!$K68+('22-04'!$J68/90)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'22-04'!$K69+('22-04'!$J69/90)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'22-04'!$K70+('22-04'!$J70/90)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'22-04'!$K71+('22-04'!$J71/90)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'22-04'!$K72+('22-04'!$J72/90)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'22-04'!$K73+('22-04'!$J73/90)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'22-04'!$K74+('22-04'!$J74/90)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'22-04'!$K75+('22-04'!$J75/90)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'22-04'!$K76+('22-04'!$J76/90)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'22-04'!$K77+('22-04'!$J77/90)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'22-04'!$K78+('22-04'!$J78/90)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'22-04'!$K79+('22-04'!$J79/90)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'22-04'!$K80+('22-04'!$J80/90)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'22-04'!$K81+('22-04'!$J81/90)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'22-04'!$K82+('22-04'!$J82/90)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'22-04'!$K83+('22-04'!$J83/90)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'22-04'!$K84+('22-04'!$J84/90)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'22-04'!$K85+('22-04'!$J85/90)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'22-04'!$K86+('22-04'!$J86/90)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'22-04'!$K87+('22-04'!$J87/90)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'22-04'!$K88+('22-04'!$J88/90)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'22-04'!$K89+('22-04'!$J89/90)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'22-04'!$K90+('22-04'!$J90/90)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'22-04'!$K91+('22-04'!$J91/90)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'22-04'!$K92+('22-04'!$J92/90)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'22-04'!$K93+('22-04'!$J93/90)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'22-04'!$K94+('22-04'!$J94/90)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'22-04'!$K95+('22-04'!$J95/90)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'22-04'!$K96+('22-04'!$J96/90)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'22-04'!$K97+('22-04'!$J97/90)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'22-04'!$K98+('22-04'!$J98/90)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'22-04'!$K99+('22-04'!$J99/90)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'22-04'!$K100+('22-04'!$J100/90)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'22-04'!$K101+('22-04'!$J101/90)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'22-04'!$K102+('22-04'!$J102/90)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'22-04'!$K103+('22-04'!$J103/90)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'22-04'!$K104+('22-04'!$J104/90)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'22-04'!$K105+('22-04'!$J105/90)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'22-04'!$K106+('22-04'!$J106/90)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'22-04'!$K107+('22-04'!$J107/90)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'22-04'!$K108+('22-04'!$J108/90)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'22-04'!$K109+('22-04'!$J109/90)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'22-04'!$K110+('22-04'!$J110/90)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'22-04'!$K111+('22-04'!$J111/90)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3" activePane="bottomLeft" state="frozen"/>
      <selection pane="bottomLeft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72175.333333333314</v>
      </c>
      <c r="C1" s="26">
        <f t="shared" ca="1" si="0"/>
        <v>-7385.4999999999991</v>
      </c>
      <c r="D1" s="26">
        <f t="shared" ca="1" si="0"/>
        <v>-62009</v>
      </c>
      <c r="E1" s="27">
        <f ca="1">IF(B1=0,"",C1/B1)*-1</f>
        <v>0.10232720319961576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2612.0000000000009</v>
      </c>
      <c r="C23" s="32">
        <f t="shared" ca="1" si="2"/>
        <v>-26.111111111111111</v>
      </c>
      <c r="D23" s="32">
        <f t="shared" ca="1" si="3"/>
        <v>-1271.1111111111111</v>
      </c>
      <c r="E23" s="27">
        <f t="shared" ca="1" si="4"/>
        <v>9.9965969031818921E-3</v>
      </c>
    </row>
    <row r="24" spans="1:8" ht="14.25" customHeight="1" x14ac:dyDescent="0.3">
      <c r="A24" s="31">
        <v>46134</v>
      </c>
      <c r="B24" s="32">
        <f t="shared" ca="1" si="1"/>
        <v>0</v>
      </c>
      <c r="C24" s="32">
        <f t="shared" ca="1" si="2"/>
        <v>0</v>
      </c>
      <c r="D24" s="32">
        <f t="shared" ca="1" si="3"/>
        <v>0</v>
      </c>
      <c r="E24" s="27" t="str">
        <f t="shared" ca="1" si="4"/>
        <v/>
      </c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27" t="str">
        <f t="shared" ca="1" si="4"/>
        <v/>
      </c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27" t="str">
        <f t="shared" ca="1" si="4"/>
        <v/>
      </c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27" t="str">
        <f t="shared" ca="1" si="4"/>
        <v/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5522.8333333333339</v>
      </c>
      <c r="G28" s="32">
        <f t="shared" ref="G28" ca="1" si="10">SUM(C22:C28)</f>
        <v>-64.444444444444443</v>
      </c>
      <c r="H28" s="37">
        <f ca="1">IF(F28=0,"",G28/F28)*-1</f>
        <v>1.1668728812706843E-2</v>
      </c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2026-04-21T14:27:23Z</dcterms:modified>
</cp:coreProperties>
</file>