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504AA04F-BF52-4C10-A0E9-70D2B46D97F5}" xr6:coauthVersionLast="47" xr6:coauthVersionMax="47" xr10:uidLastSave="{00000000-0000-0000-0000-000000000000}"/>
  <bookViews>
    <workbookView xWindow="-108" yWindow="-108" windowWidth="23256" windowHeight="12456" tabRatio="769" firstSheet="155" activeTab="16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رصيد الخزنة" sheetId="173" r:id="rId170"/>
    <sheet name="ملخص" sheetId="13" r:id="rId171"/>
    <sheet name="شهري" sheetId="79" r:id="rId172"/>
    <sheet name="العملية" sheetId="27" r:id="rId17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4" roundtripDataChecksum="cej0frGFoLDmi+KJHfXLOuT3qr5Vha0faIUU1CkSDJ8="/>
    </ext>
  </extLst>
</workbook>
</file>

<file path=xl/calcChain.xml><?xml version="1.0" encoding="utf-8"?>
<calcChain xmlns="http://schemas.openxmlformats.org/spreadsheetml/2006/main">
  <c r="L24" i="174" l="1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361" i="175"/>
  <c r="L360" i="175"/>
  <c r="L359" i="175"/>
  <c r="L358" i="175"/>
  <c r="L357" i="175"/>
  <c r="L356" i="175"/>
  <c r="L355" i="175"/>
  <c r="L354" i="175"/>
  <c r="L353" i="175"/>
  <c r="L352" i="175"/>
  <c r="L351" i="175"/>
  <c r="L350" i="175"/>
  <c r="L349" i="175"/>
  <c r="L348" i="175"/>
  <c r="L347" i="175"/>
  <c r="L346" i="175"/>
  <c r="L345" i="175"/>
  <c r="L344" i="175"/>
  <c r="L343" i="175"/>
  <c r="L342" i="175"/>
  <c r="L341" i="175"/>
  <c r="L340" i="175"/>
  <c r="L339" i="175"/>
  <c r="L338" i="175"/>
  <c r="L337" i="175"/>
  <c r="L336" i="175"/>
  <c r="L335" i="175"/>
  <c r="L334" i="175"/>
  <c r="L333" i="175"/>
  <c r="L332" i="175"/>
  <c r="L331" i="175"/>
  <c r="L330" i="175"/>
  <c r="L329" i="175"/>
  <c r="L328" i="175"/>
  <c r="L327" i="175"/>
  <c r="L326" i="175"/>
  <c r="L325" i="175"/>
  <c r="L324" i="175"/>
  <c r="L323" i="175"/>
  <c r="L322" i="175"/>
  <c r="L321" i="175"/>
  <c r="L320" i="175"/>
  <c r="L319" i="175"/>
  <c r="L318" i="175"/>
  <c r="L317" i="175"/>
  <c r="L316" i="175"/>
  <c r="L315" i="175"/>
  <c r="L314" i="175"/>
  <c r="L313" i="175"/>
  <c r="L312" i="175"/>
  <c r="L311" i="175"/>
  <c r="L310" i="175"/>
  <c r="L309" i="175"/>
  <c r="L308" i="175"/>
  <c r="L307" i="175"/>
  <c r="L306" i="175"/>
  <c r="L305" i="175"/>
  <c r="L304" i="175"/>
  <c r="L303" i="175"/>
  <c r="L302" i="175"/>
  <c r="L301" i="175"/>
  <c r="L300" i="175"/>
  <c r="L299" i="175"/>
  <c r="L298" i="175"/>
  <c r="L297" i="175"/>
  <c r="L296" i="175"/>
  <c r="L295" i="175"/>
  <c r="L294" i="175"/>
  <c r="L293" i="175"/>
  <c r="L292" i="175"/>
  <c r="L291" i="175"/>
  <c r="L290" i="175"/>
  <c r="L289" i="175"/>
  <c r="L288" i="175"/>
  <c r="L287" i="175"/>
  <c r="L286" i="175"/>
  <c r="L285" i="175"/>
  <c r="L284" i="175"/>
  <c r="L283" i="175"/>
  <c r="L282" i="175"/>
  <c r="L281" i="175"/>
  <c r="L280" i="175"/>
  <c r="L279" i="175"/>
  <c r="L278" i="175"/>
  <c r="L277" i="175"/>
  <c r="L276" i="175"/>
  <c r="L275" i="175"/>
  <c r="L274" i="175"/>
  <c r="L273" i="175"/>
  <c r="L272" i="175"/>
  <c r="L271" i="175"/>
  <c r="L270" i="175"/>
  <c r="L269" i="175"/>
  <c r="L268" i="175"/>
  <c r="L267" i="175"/>
  <c r="L266" i="175"/>
  <c r="L265" i="175"/>
  <c r="L264" i="175"/>
  <c r="L263" i="175"/>
  <c r="L262" i="175"/>
  <c r="L261" i="175"/>
  <c r="L260" i="175"/>
  <c r="L259" i="175"/>
  <c r="L258" i="175"/>
  <c r="L257" i="175"/>
  <c r="L256" i="175"/>
  <c r="L255" i="175"/>
  <c r="L254" i="175"/>
  <c r="L253" i="175"/>
  <c r="L252" i="175"/>
  <c r="L251" i="175"/>
  <c r="L250" i="175"/>
  <c r="L249" i="175"/>
  <c r="L248" i="175"/>
  <c r="L247" i="175"/>
  <c r="L246" i="175"/>
  <c r="L245" i="175"/>
  <c r="L244" i="175"/>
  <c r="L243" i="175"/>
  <c r="L242" i="175"/>
  <c r="L241" i="175"/>
  <c r="L240" i="175"/>
  <c r="L239" i="175"/>
  <c r="L238" i="175"/>
  <c r="L237" i="175"/>
  <c r="L236" i="175"/>
  <c r="L235" i="175"/>
  <c r="L234" i="175"/>
  <c r="L233" i="175"/>
  <c r="L232" i="175"/>
  <c r="L231" i="175"/>
  <c r="L230" i="175"/>
  <c r="L229" i="175"/>
  <c r="L228" i="175"/>
  <c r="L227" i="175"/>
  <c r="L226" i="175"/>
  <c r="L225" i="175"/>
  <c r="L224" i="175"/>
  <c r="L223" i="175"/>
  <c r="L222" i="175"/>
  <c r="L221" i="175"/>
  <c r="L220" i="175"/>
  <c r="L219" i="175"/>
  <c r="L218" i="175"/>
  <c r="L217" i="175"/>
  <c r="L216" i="175"/>
  <c r="L215" i="175"/>
  <c r="L214" i="175"/>
  <c r="L213" i="175"/>
  <c r="L212" i="175"/>
  <c r="L211" i="175"/>
  <c r="L210" i="175"/>
  <c r="L209" i="175"/>
  <c r="L208" i="175"/>
  <c r="L207" i="175"/>
  <c r="L206" i="175"/>
  <c r="L205" i="175"/>
  <c r="L204" i="175"/>
  <c r="L203" i="175"/>
  <c r="L202" i="175"/>
  <c r="L201" i="175"/>
  <c r="L200" i="175"/>
  <c r="L199" i="175"/>
  <c r="L198" i="175"/>
  <c r="L197" i="175"/>
  <c r="L196" i="175"/>
  <c r="L195" i="175"/>
  <c r="L194" i="175"/>
  <c r="L193" i="175"/>
  <c r="L192" i="175"/>
  <c r="L191" i="175"/>
  <c r="L190" i="175"/>
  <c r="L189" i="175"/>
  <c r="L188" i="175"/>
  <c r="L187" i="175"/>
  <c r="L186" i="175"/>
  <c r="L185" i="175"/>
  <c r="L184" i="175"/>
  <c r="L183" i="175"/>
  <c r="L182" i="175"/>
  <c r="L181" i="175"/>
  <c r="L180" i="175"/>
  <c r="L179" i="175"/>
  <c r="L178" i="175"/>
  <c r="L177" i="175"/>
  <c r="L176" i="175"/>
  <c r="L175" i="175"/>
  <c r="L174" i="175"/>
  <c r="L173" i="175"/>
  <c r="L172" i="175"/>
  <c r="L171" i="175"/>
  <c r="L170" i="175"/>
  <c r="L169" i="175"/>
  <c r="L168" i="175"/>
  <c r="L167" i="175"/>
  <c r="L166" i="175"/>
  <c r="L165" i="175"/>
  <c r="L164" i="175"/>
  <c r="L163" i="175"/>
  <c r="L162" i="175"/>
  <c r="L161" i="175"/>
  <c r="L160" i="175"/>
  <c r="L159" i="175"/>
  <c r="L158" i="175"/>
  <c r="L157" i="175"/>
  <c r="L156" i="175"/>
  <c r="L155" i="175"/>
  <c r="L154" i="175"/>
  <c r="L153" i="175"/>
  <c r="L152" i="175"/>
  <c r="L151" i="175"/>
  <c r="L150" i="175"/>
  <c r="L149" i="175"/>
  <c r="L148" i="175"/>
  <c r="L147" i="175"/>
  <c r="L146" i="175"/>
  <c r="L145" i="175"/>
  <c r="L144" i="175"/>
  <c r="L143" i="175"/>
  <c r="L142" i="175"/>
  <c r="L141" i="175"/>
  <c r="L140" i="175"/>
  <c r="L139" i="175"/>
  <c r="L138" i="175"/>
  <c r="L137" i="175"/>
  <c r="L136" i="175"/>
  <c r="L135" i="175"/>
  <c r="L134" i="175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C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P28" i="175" s="1"/>
  <c r="P32" i="175" s="1"/>
  <c r="L23" i="175"/>
  <c r="F23" i="175"/>
  <c r="C23" i="175"/>
  <c r="S22" i="175"/>
  <c r="S27" i="175" s="1"/>
  <c r="S31" i="175" s="1"/>
  <c r="P22" i="175"/>
  <c r="L22" i="175"/>
  <c r="F22" i="175"/>
  <c r="F27" i="175" s="1"/>
  <c r="C22" i="175"/>
  <c r="L20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1" i="175" s="1"/>
  <c r="L3" i="175"/>
  <c r="K1" i="175"/>
  <c r="J1" i="175"/>
  <c r="L361" i="174"/>
  <c r="L360" i="174"/>
  <c r="L359" i="174"/>
  <c r="L358" i="174"/>
  <c r="L357" i="174"/>
  <c r="L356" i="174"/>
  <c r="L355" i="174"/>
  <c r="L354" i="174"/>
  <c r="L353" i="174"/>
  <c r="L352" i="174"/>
  <c r="L351" i="174"/>
  <c r="L350" i="174"/>
  <c r="L349" i="174"/>
  <c r="L348" i="174"/>
  <c r="L347" i="174"/>
  <c r="L346" i="174"/>
  <c r="L345" i="174"/>
  <c r="L344" i="174"/>
  <c r="L343" i="174"/>
  <c r="L342" i="174"/>
  <c r="L341" i="174"/>
  <c r="L340" i="174"/>
  <c r="L339" i="174"/>
  <c r="L338" i="174"/>
  <c r="L337" i="174"/>
  <c r="L336" i="174"/>
  <c r="L335" i="174"/>
  <c r="L334" i="174"/>
  <c r="L333" i="174"/>
  <c r="L332" i="174"/>
  <c r="L331" i="174"/>
  <c r="L330" i="174"/>
  <c r="L329" i="174"/>
  <c r="L328" i="174"/>
  <c r="L327" i="174"/>
  <c r="L326" i="174"/>
  <c r="L325" i="174"/>
  <c r="L324" i="174"/>
  <c r="L323" i="174"/>
  <c r="L322" i="174"/>
  <c r="L321" i="174"/>
  <c r="L320" i="174"/>
  <c r="L319" i="174"/>
  <c r="L318" i="174"/>
  <c r="L317" i="174"/>
  <c r="L316" i="174"/>
  <c r="L315" i="174"/>
  <c r="L314" i="174"/>
  <c r="L313" i="174"/>
  <c r="L312" i="174"/>
  <c r="L311" i="174"/>
  <c r="L310" i="174"/>
  <c r="L309" i="174"/>
  <c r="L308" i="174"/>
  <c r="L307" i="174"/>
  <c r="L306" i="174"/>
  <c r="L305" i="174"/>
  <c r="L304" i="174"/>
  <c r="L303" i="174"/>
  <c r="L302" i="174"/>
  <c r="L301" i="174"/>
  <c r="L300" i="174"/>
  <c r="L299" i="174"/>
  <c r="L298" i="174"/>
  <c r="L297" i="174"/>
  <c r="L296" i="174"/>
  <c r="L295" i="174"/>
  <c r="L294" i="174"/>
  <c r="L293" i="174"/>
  <c r="L292" i="174"/>
  <c r="L291" i="174"/>
  <c r="L290" i="174"/>
  <c r="L289" i="174"/>
  <c r="L288" i="174"/>
  <c r="L287" i="174"/>
  <c r="L286" i="174"/>
  <c r="L285" i="174"/>
  <c r="L284" i="174"/>
  <c r="L283" i="174"/>
  <c r="L282" i="174"/>
  <c r="L281" i="174"/>
  <c r="L280" i="174"/>
  <c r="L279" i="174"/>
  <c r="L278" i="174"/>
  <c r="L277" i="174"/>
  <c r="L276" i="174"/>
  <c r="L275" i="174"/>
  <c r="L274" i="174"/>
  <c r="L273" i="174"/>
  <c r="L272" i="174"/>
  <c r="L271" i="174"/>
  <c r="L270" i="174"/>
  <c r="L269" i="174"/>
  <c r="L268" i="174"/>
  <c r="L267" i="174"/>
  <c r="L266" i="174"/>
  <c r="L265" i="174"/>
  <c r="L264" i="174"/>
  <c r="L263" i="174"/>
  <c r="L262" i="174"/>
  <c r="L261" i="174"/>
  <c r="L260" i="174"/>
  <c r="L259" i="174"/>
  <c r="L258" i="174"/>
  <c r="L257" i="174"/>
  <c r="L256" i="174"/>
  <c r="L255" i="174"/>
  <c r="L254" i="174"/>
  <c r="L253" i="174"/>
  <c r="L252" i="174"/>
  <c r="L251" i="174"/>
  <c r="L250" i="174"/>
  <c r="L249" i="174"/>
  <c r="L248" i="174"/>
  <c r="L247" i="174"/>
  <c r="L246" i="174"/>
  <c r="L245" i="174"/>
  <c r="L244" i="174"/>
  <c r="L243" i="174"/>
  <c r="L242" i="174"/>
  <c r="L241" i="174"/>
  <c r="L240" i="174"/>
  <c r="L239" i="174"/>
  <c r="L238" i="174"/>
  <c r="L237" i="174"/>
  <c r="L236" i="174"/>
  <c r="L235" i="174"/>
  <c r="L234" i="174"/>
  <c r="L233" i="174"/>
  <c r="L232" i="174"/>
  <c r="L231" i="174"/>
  <c r="L230" i="174"/>
  <c r="L229" i="174"/>
  <c r="L228" i="174"/>
  <c r="L227" i="174"/>
  <c r="L226" i="174"/>
  <c r="L225" i="174"/>
  <c r="L224" i="174"/>
  <c r="L223" i="174"/>
  <c r="L222" i="174"/>
  <c r="L221" i="174"/>
  <c r="L220" i="174"/>
  <c r="L219" i="174"/>
  <c r="L218" i="174"/>
  <c r="L217" i="174"/>
  <c r="L216" i="174"/>
  <c r="L215" i="174"/>
  <c r="L214" i="174"/>
  <c r="L213" i="174"/>
  <c r="L212" i="174"/>
  <c r="L211" i="174"/>
  <c r="L210" i="174"/>
  <c r="L209" i="174"/>
  <c r="L208" i="174"/>
  <c r="L207" i="174"/>
  <c r="L206" i="174"/>
  <c r="L205" i="174"/>
  <c r="L204" i="174"/>
  <c r="L203" i="174"/>
  <c r="L202" i="174"/>
  <c r="L201" i="174"/>
  <c r="L200" i="174"/>
  <c r="L199" i="174"/>
  <c r="L198" i="174"/>
  <c r="L197" i="174"/>
  <c r="L196" i="174"/>
  <c r="L195" i="174"/>
  <c r="L194" i="174"/>
  <c r="L193" i="174"/>
  <c r="L192" i="174"/>
  <c r="L191" i="174"/>
  <c r="L190" i="174"/>
  <c r="L189" i="174"/>
  <c r="L188" i="174"/>
  <c r="L187" i="174"/>
  <c r="L186" i="174"/>
  <c r="L185" i="174"/>
  <c r="L184" i="174"/>
  <c r="L183" i="174"/>
  <c r="L182" i="174"/>
  <c r="L181" i="174"/>
  <c r="L180" i="174"/>
  <c r="L179" i="174"/>
  <c r="L178" i="174"/>
  <c r="L177" i="174"/>
  <c r="L176" i="174"/>
  <c r="L175" i="174"/>
  <c r="L174" i="174"/>
  <c r="L173" i="174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P28" i="174" s="1"/>
  <c r="F25" i="174"/>
  <c r="C25" i="174"/>
  <c r="C28" i="174" s="1"/>
  <c r="S24" i="174"/>
  <c r="P24" i="174"/>
  <c r="F24" i="174"/>
  <c r="C24" i="174"/>
  <c r="S23" i="174"/>
  <c r="P23" i="174"/>
  <c r="L23" i="174"/>
  <c r="F23" i="174"/>
  <c r="C23" i="174"/>
  <c r="S22" i="174"/>
  <c r="S27" i="174" s="1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J122" i="171"/>
  <c r="J99" i="171"/>
  <c r="F29" i="175" a="1"/>
  <c r="C30" i="175" a="1"/>
  <c r="L20" i="174" l="1"/>
  <c r="L1" i="174"/>
  <c r="F27" i="174"/>
  <c r="S31" i="174" s="1"/>
  <c r="P32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F31" i="175" a="1"/>
  <c r="C32" i="175" a="1"/>
  <c r="F29" i="174" a="1"/>
  <c r="C30" i="174" a="1"/>
  <c r="C32" i="175" l="1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72" i="13"/>
  <c r="B11" i="13"/>
  <c r="B147" i="13"/>
  <c r="B263" i="13"/>
  <c r="B66" i="13"/>
  <c r="B218" i="13"/>
  <c r="B171" i="13"/>
  <c r="B10" i="13"/>
  <c r="B184" i="13"/>
  <c r="B22" i="13"/>
  <c r="B195" i="13"/>
  <c r="B139" i="13"/>
  <c r="B122" i="13"/>
  <c r="B151" i="13"/>
  <c r="B248" i="13"/>
  <c r="B77" i="13"/>
  <c r="B241" i="13"/>
  <c r="B265" i="13"/>
  <c r="B155" i="13"/>
  <c r="B40" i="13"/>
  <c r="B130" i="13"/>
  <c r="B212" i="13"/>
  <c r="B109" i="13"/>
  <c r="B64" i="13"/>
  <c r="B154" i="13"/>
  <c r="B76" i="13"/>
  <c r="B166" i="13"/>
  <c r="B250" i="13"/>
  <c r="B32" i="13"/>
  <c r="B266" i="13"/>
  <c r="B44" i="13"/>
  <c r="B134" i="13"/>
  <c r="B235" i="13"/>
  <c r="B132" i="13"/>
  <c r="B89" i="13"/>
  <c r="B253" i="13"/>
  <c r="B101" i="13"/>
  <c r="B12" i="13"/>
  <c r="B113" i="13"/>
  <c r="B24" i="13"/>
  <c r="B233" i="13"/>
  <c r="B25" i="13"/>
  <c r="B144" i="13"/>
  <c r="B6" i="13"/>
  <c r="B18" i="13"/>
  <c r="B276" i="13"/>
  <c r="B138" i="13"/>
  <c r="B150" i="13"/>
  <c r="B162" i="13"/>
  <c r="B99" i="13"/>
  <c r="B93" i="13"/>
  <c r="B273" i="13"/>
  <c r="B124" i="13"/>
  <c r="B223" i="13"/>
  <c r="B137" i="13"/>
  <c r="B48" i="13"/>
  <c r="B185" i="13"/>
  <c r="B23" i="13"/>
  <c r="B103" i="13"/>
  <c r="B255" i="13"/>
  <c r="B210" i="13"/>
  <c r="B47" i="13"/>
  <c r="B222" i="13"/>
  <c r="B59" i="13"/>
  <c r="B106" i="13"/>
  <c r="B176" i="13"/>
  <c r="B213" i="13"/>
  <c r="B189" i="13"/>
  <c r="B126" i="13"/>
  <c r="B271" i="13"/>
  <c r="B156" i="13"/>
  <c r="B168" i="13"/>
  <c r="B70" i="13"/>
  <c r="B39" i="13"/>
  <c r="B157" i="13"/>
  <c r="B148" i="13"/>
  <c r="B247" i="13"/>
  <c r="F31" i="174" a="1"/>
  <c r="B42" i="13"/>
  <c r="B193" i="13"/>
  <c r="B5" i="13"/>
  <c r="B167" i="13"/>
  <c r="B249" i="13"/>
  <c r="B86" i="13"/>
  <c r="B29" i="13"/>
  <c r="B192" i="13"/>
  <c r="B41" i="13"/>
  <c r="B205" i="13"/>
  <c r="C30" i="170" a="1"/>
  <c r="B277" i="13"/>
  <c r="B143" i="13"/>
  <c r="B9" i="13"/>
  <c r="B19" i="13"/>
  <c r="B169" i="13"/>
  <c r="B37" i="13"/>
  <c r="B49" i="13"/>
  <c r="B61" i="13"/>
  <c r="B203" i="13"/>
  <c r="B4" i="13"/>
  <c r="B27" i="13"/>
  <c r="C32" i="174" a="1"/>
  <c r="B187" i="13"/>
  <c r="B85" i="13"/>
  <c r="B149" i="13"/>
  <c r="B206" i="13"/>
  <c r="B140" i="13"/>
  <c r="B232" i="13"/>
  <c r="B173" i="13"/>
  <c r="B84" i="13"/>
  <c r="B186" i="13"/>
  <c r="B96" i="13"/>
  <c r="B51" i="13"/>
  <c r="B141" i="13"/>
  <c r="B63" i="13"/>
  <c r="B153" i="13"/>
  <c r="B269" i="13"/>
  <c r="B163" i="13"/>
  <c r="B146" i="13"/>
  <c r="B31" i="13"/>
  <c r="B182" i="13"/>
  <c r="B43" i="13"/>
  <c r="B194" i="13"/>
  <c r="B55" i="13"/>
  <c r="B207" i="13"/>
  <c r="B175" i="13"/>
  <c r="B188" i="13"/>
  <c r="B201" i="13"/>
  <c r="B38" i="13"/>
  <c r="B69" i="13"/>
  <c r="B217" i="13"/>
  <c r="B165" i="13"/>
  <c r="B57" i="13"/>
  <c r="B60" i="13"/>
  <c r="B152" i="13"/>
  <c r="B199" i="13"/>
  <c r="B58" i="13"/>
  <c r="B111" i="13"/>
  <c r="B118" i="13"/>
  <c r="B129" i="13"/>
  <c r="B95" i="13"/>
  <c r="B240" i="13"/>
  <c r="B131" i="13"/>
  <c r="C30" i="172" a="1"/>
  <c r="B79" i="13"/>
  <c r="B231" i="13"/>
  <c r="B54" i="13"/>
  <c r="B243" i="13"/>
  <c r="B227" i="13"/>
  <c r="F29" i="170" a="1"/>
  <c r="B78" i="13"/>
  <c r="B230" i="13"/>
  <c r="B90" i="13"/>
  <c r="B242" i="13"/>
  <c r="B197" i="13"/>
  <c r="B34" i="13"/>
  <c r="B209" i="13"/>
  <c r="B46" i="13"/>
  <c r="B260" i="13"/>
  <c r="B56" i="13"/>
  <c r="B272" i="13"/>
  <c r="B14" i="13"/>
  <c r="B26" i="13"/>
  <c r="B104" i="13"/>
  <c r="B53" i="13"/>
  <c r="F29" i="171" a="1"/>
  <c r="B50" i="13"/>
  <c r="B128" i="13"/>
  <c r="B219" i="13"/>
  <c r="B120" i="13"/>
  <c r="B190" i="13"/>
  <c r="B161" i="13"/>
  <c r="B145" i="13"/>
  <c r="B136" i="13"/>
  <c r="B119" i="13"/>
  <c r="B123" i="13"/>
  <c r="B225" i="13"/>
  <c r="B62" i="13"/>
  <c r="B200" i="13"/>
  <c r="B15" i="13"/>
  <c r="B105" i="13"/>
  <c r="B121" i="13"/>
  <c r="B224" i="13"/>
  <c r="B267" i="13"/>
  <c r="B236" i="13"/>
  <c r="B133" i="13"/>
  <c r="B88" i="13"/>
  <c r="B178" i="13"/>
  <c r="B100" i="13"/>
  <c r="B191" i="13"/>
  <c r="B215" i="13"/>
  <c r="B202" i="13"/>
  <c r="B67" i="13"/>
  <c r="B68" i="13"/>
  <c r="B158" i="13"/>
  <c r="B80" i="13"/>
  <c r="B170" i="13"/>
  <c r="B92" i="13"/>
  <c r="B183" i="13"/>
  <c r="B238" i="13"/>
  <c r="B142" i="13"/>
  <c r="B110" i="13"/>
  <c r="B75" i="13"/>
  <c r="B181" i="13"/>
  <c r="B198" i="13"/>
  <c r="B164" i="13"/>
  <c r="B211" i="13"/>
  <c r="B177" i="13"/>
  <c r="B3" i="13"/>
  <c r="B268" i="13"/>
  <c r="B216" i="13"/>
  <c r="B107" i="13"/>
  <c r="B16" i="13"/>
  <c r="B116" i="13"/>
  <c r="B208" i="13"/>
  <c r="B91" i="13"/>
  <c r="B159" i="13"/>
  <c r="B264" i="13"/>
  <c r="B98" i="13"/>
  <c r="B115" i="13"/>
  <c r="B244" i="13"/>
  <c r="B127" i="13"/>
  <c r="B245" i="13"/>
  <c r="B234" i="13"/>
  <c r="B71" i="13"/>
  <c r="B246" i="13"/>
  <c r="B83" i="13"/>
  <c r="B196" i="13"/>
  <c r="B21" i="13"/>
  <c r="B252" i="13"/>
  <c r="B214" i="13"/>
  <c r="B30" i="13"/>
  <c r="B226" i="13"/>
  <c r="B174" i="13"/>
  <c r="B125" i="13"/>
  <c r="B8" i="13"/>
  <c r="B65" i="13"/>
  <c r="B33" i="13"/>
  <c r="B73" i="13"/>
  <c r="B36" i="13"/>
  <c r="B108" i="13"/>
  <c r="B87" i="13"/>
  <c r="B82" i="13"/>
  <c r="B117" i="13"/>
  <c r="B258" i="13"/>
  <c r="B270" i="13"/>
  <c r="B160" i="13"/>
  <c r="B262" i="13"/>
  <c r="C30" i="171" a="1"/>
  <c r="B237" i="13"/>
  <c r="B52" i="13"/>
  <c r="B20" i="13"/>
  <c r="B229" i="13"/>
  <c r="B45" i="13"/>
  <c r="B35" i="13"/>
  <c r="B256" i="13"/>
  <c r="B221" i="13"/>
  <c r="B261" i="13"/>
  <c r="B72" i="13"/>
  <c r="B7" i="13"/>
  <c r="B228" i="13"/>
  <c r="F29" i="172" a="1"/>
  <c r="B81" i="13"/>
  <c r="B135" i="13"/>
  <c r="B239" i="13"/>
  <c r="B97" i="13"/>
  <c r="B274" i="13"/>
  <c r="B17" i="13"/>
  <c r="B179" i="13"/>
  <c r="B74" i="13"/>
  <c r="B251" i="13"/>
  <c r="B220" i="13"/>
  <c r="B275" i="13"/>
  <c r="B257" i="13"/>
  <c r="B102" i="13"/>
  <c r="B254" i="13"/>
  <c r="B114" i="13"/>
  <c r="B13" i="13"/>
  <c r="B112" i="13"/>
  <c r="B204" i="13"/>
  <c r="B259" i="13"/>
  <c r="B94" i="13"/>
  <c r="B28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0" i="167" a="1"/>
  <c r="C30" i="165" a="1"/>
  <c r="F29" i="169" a="1"/>
  <c r="C30" i="164" a="1"/>
  <c r="F31" i="170" a="1"/>
  <c r="C32" i="170" a="1"/>
  <c r="F29" i="168" a="1"/>
  <c r="F29" i="166" a="1"/>
  <c r="F29" i="167" a="1"/>
  <c r="C30" i="168" a="1"/>
  <c r="C30" i="169" a="1"/>
  <c r="F29" i="163" a="1"/>
  <c r="C30" i="166" a="1"/>
  <c r="C32" i="172" a="1"/>
  <c r="C30" i="162" a="1"/>
  <c r="C30" i="163" a="1"/>
  <c r="F29" i="162" a="1"/>
  <c r="F29" i="165" a="1"/>
  <c r="F31" i="171" a="1"/>
  <c r="F29" i="164" a="1"/>
  <c r="C32" i="171" a="1"/>
  <c r="F31" i="172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9" a="1"/>
  <c r="C30" i="153" a="1"/>
  <c r="C30" i="154" a="1"/>
  <c r="C32" i="165" a="1"/>
  <c r="C32" i="167" a="1"/>
  <c r="F29" i="154" a="1"/>
  <c r="F29" i="160" a="1"/>
  <c r="C32" i="166" a="1"/>
  <c r="C30" i="159" a="1"/>
  <c r="C30" i="157" a="1"/>
  <c r="C30" i="161" a="1"/>
  <c r="F29" i="157" a="1"/>
  <c r="C30" i="160" a="1"/>
  <c r="F29" i="155" a="1"/>
  <c r="C30" i="156" a="1"/>
  <c r="F29" i="153" a="1"/>
  <c r="C30" i="158" a="1"/>
  <c r="F31" i="169" a="1"/>
  <c r="C30" i="152" a="1"/>
  <c r="C32" i="164" a="1"/>
  <c r="F31" i="162" a="1"/>
  <c r="B180" i="13"/>
  <c r="F31" i="165" a="1"/>
  <c r="F29" i="152" a="1"/>
  <c r="C32" i="168" a="1"/>
  <c r="C32" i="169" a="1"/>
  <c r="F29" i="156" a="1"/>
  <c r="C32" i="162" a="1"/>
  <c r="F29" i="161" a="1"/>
  <c r="F31" i="166" a="1"/>
  <c r="F31" i="168" a="1"/>
  <c r="C30" i="155" a="1"/>
  <c r="F29" i="158" a="1"/>
  <c r="F31" i="163" a="1"/>
  <c r="C32" i="163" a="1"/>
  <c r="F31" i="164" a="1"/>
  <c r="F31" i="167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31" i="158" a="1"/>
  <c r="C30" i="143" a="1"/>
  <c r="C32" i="153" a="1"/>
  <c r="F29" i="145" a="1"/>
  <c r="C30" i="138" a="1"/>
  <c r="C30" i="150" a="1"/>
  <c r="C32" i="160" a="1"/>
  <c r="F29" i="149" a="1"/>
  <c r="C30" i="140" a="1"/>
  <c r="F29" i="151" a="1"/>
  <c r="C32" i="155" a="1"/>
  <c r="C30" i="144" a="1"/>
  <c r="C30" i="137" a="1"/>
  <c r="C30" i="145" a="1"/>
  <c r="C32" i="159" a="1"/>
  <c r="C30" i="148" a="1"/>
  <c r="C30" i="146" a="1"/>
  <c r="F29" i="143" a="1"/>
  <c r="F29" i="141" a="1"/>
  <c r="C30" i="147" a="1"/>
  <c r="C32" i="157" a="1"/>
  <c r="C32" i="154" a="1"/>
  <c r="F29" i="140" a="1"/>
  <c r="C30" i="141" a="1"/>
  <c r="F29" i="139" a="1"/>
  <c r="C32" i="158" a="1"/>
  <c r="F29" i="142" a="1"/>
  <c r="F29" i="138" a="1"/>
  <c r="C30" i="139" a="1"/>
  <c r="F31" i="156" a="1"/>
  <c r="C30" i="151" a="1"/>
  <c r="F31" i="160" a="1"/>
  <c r="F29" i="150" a="1"/>
  <c r="F29" i="144" a="1"/>
  <c r="F29" i="148" a="1"/>
  <c r="F29" i="147" a="1"/>
  <c r="F29" i="146" a="1"/>
  <c r="C32" i="152" a="1"/>
  <c r="F31" i="153" a="1"/>
  <c r="F31" i="159" a="1"/>
  <c r="F29" i="137" a="1"/>
  <c r="F31" i="155" a="1"/>
  <c r="F31" i="161" a="1"/>
  <c r="C32" i="156" a="1"/>
  <c r="C30" i="142" a="1"/>
  <c r="C30" i="149" a="1"/>
  <c r="F31" i="157" a="1"/>
  <c r="C32" i="161" a="1"/>
  <c r="F31" i="154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36" a="1"/>
  <c r="F31" i="139" a="1"/>
  <c r="F31" i="145" a="1"/>
  <c r="C32" i="140" a="1"/>
  <c r="C32" i="143" a="1"/>
  <c r="C30" i="123" a="1"/>
  <c r="C32" i="139" a="1"/>
  <c r="C30" i="130" a="1"/>
  <c r="F29" i="128" a="1"/>
  <c r="F29" i="130" a="1"/>
  <c r="F31" i="149" a="1"/>
  <c r="F29" i="124" a="1"/>
  <c r="C32" i="151" a="1"/>
  <c r="F31" i="142" a="1"/>
  <c r="F29" i="134" a="1"/>
  <c r="F29" i="121" a="1"/>
  <c r="C30" i="129" a="1"/>
  <c r="C30" i="126" a="1"/>
  <c r="F29" i="122" a="1"/>
  <c r="F29" i="127" a="1"/>
  <c r="C30" i="122" a="1"/>
  <c r="C32" i="150" a="1"/>
  <c r="C30" i="135" a="1"/>
  <c r="F31" i="143" a="1"/>
  <c r="C32" i="146" a="1"/>
  <c r="F31" i="147" a="1"/>
  <c r="C30" i="131" a="1"/>
  <c r="C30" i="133" a="1"/>
  <c r="F29" i="125" a="1"/>
  <c r="C32" i="147" a="1"/>
  <c r="C30" i="121" a="1"/>
  <c r="F29" i="126" a="1"/>
  <c r="C30" i="127" a="1"/>
  <c r="C30" i="120" a="1"/>
  <c r="F31" i="137" a="1"/>
  <c r="F29" i="120" a="1"/>
  <c r="F29" i="136" a="1"/>
  <c r="C32" i="137" a="1"/>
  <c r="F29" i="132" a="1"/>
  <c r="C32" i="148" a="1"/>
  <c r="F29" i="123" a="1"/>
  <c r="C30" i="125" a="1"/>
  <c r="F29" i="133" a="1"/>
  <c r="F31" i="140" a="1"/>
  <c r="C30" i="124" a="1"/>
  <c r="C30" i="128" a="1"/>
  <c r="C32" i="149" a="1"/>
  <c r="C32" i="138" a="1"/>
  <c r="C30" i="134" a="1"/>
  <c r="C32" i="142" a="1"/>
  <c r="F29" i="131" a="1"/>
  <c r="F29" i="135" a="1"/>
  <c r="F31" i="146" a="1"/>
  <c r="C32" i="145" a="1"/>
  <c r="F29" i="129" a="1"/>
  <c r="F31" i="148" a="1"/>
  <c r="F31" i="138" a="1"/>
  <c r="C32" i="141" a="1"/>
  <c r="F31" i="151" a="1"/>
  <c r="F31" i="150" a="1"/>
  <c r="F31" i="144" a="1"/>
  <c r="C32" i="144" a="1"/>
  <c r="F31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9" a="1"/>
  <c r="C32" i="136" a="1"/>
  <c r="F31" i="125" a="1"/>
  <c r="C32" i="126" a="1"/>
  <c r="F31" i="126" a="1"/>
  <c r="F31" i="130" a="1"/>
  <c r="C32" i="124" a="1"/>
  <c r="C32" i="123" a="1"/>
  <c r="F31" i="132" a="1"/>
  <c r="C32" i="121" a="1"/>
  <c r="C32" i="132" a="1"/>
  <c r="F31" i="135" a="1"/>
  <c r="F31" i="123" a="1"/>
  <c r="F31" i="134" a="1"/>
  <c r="F31" i="129" a="1"/>
  <c r="C32" i="120" a="1"/>
  <c r="C32" i="135" a="1"/>
  <c r="C32" i="125" a="1"/>
  <c r="C32" i="131" a="1"/>
  <c r="F31" i="120" a="1"/>
  <c r="F31" i="131" a="1"/>
  <c r="F31" i="121" a="1"/>
  <c r="F31" i="127" a="1"/>
  <c r="C32" i="130" a="1"/>
  <c r="F31" i="124" a="1"/>
  <c r="C32" i="122" a="1"/>
  <c r="F31" i="136" a="1"/>
  <c r="F31" i="122" a="1"/>
  <c r="F31" i="133" a="1"/>
  <c r="C32" i="127" a="1"/>
  <c r="C32" i="133" a="1"/>
  <c r="F31" i="128" a="1"/>
  <c r="C32" i="128" a="1"/>
  <c r="C32" i="134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7" a="1"/>
  <c r="C30" i="115" a="1"/>
  <c r="F29" i="116" a="1"/>
  <c r="F29" i="115" a="1"/>
  <c r="F29" i="119" a="1"/>
  <c r="C30" i="118" a="1"/>
  <c r="C30" i="119" a="1"/>
  <c r="F29" i="118" a="1"/>
  <c r="F29" i="117" a="1"/>
  <c r="C30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F29" i="107" a="1"/>
  <c r="F29" i="108" a="1"/>
  <c r="F31" i="119" a="1"/>
  <c r="C32" i="116" a="1"/>
  <c r="C30" i="101" a="1"/>
  <c r="C30" i="106" a="1"/>
  <c r="C30" i="113" a="1"/>
  <c r="C30" i="99" a="1"/>
  <c r="C30" i="107" a="1"/>
  <c r="F29" i="103" a="1"/>
  <c r="C30" i="105" a="1"/>
  <c r="F31" i="118" a="1"/>
  <c r="C30" i="102" a="1"/>
  <c r="F29" i="104" a="1"/>
  <c r="F29" i="110" a="1"/>
  <c r="F29" i="101" a="1"/>
  <c r="C30" i="104" a="1"/>
  <c r="C32" i="115" a="1"/>
  <c r="C30" i="108" a="1"/>
  <c r="F29" i="113" a="1"/>
  <c r="F29" i="102" a="1"/>
  <c r="F29" i="112" a="1"/>
  <c r="C30" i="114" a="1"/>
  <c r="F29" i="114" a="1"/>
  <c r="F29" i="97" a="1"/>
  <c r="F29" i="98" a="1"/>
  <c r="C30" i="100" a="1"/>
  <c r="F29" i="109" a="1"/>
  <c r="C30" i="112" a="1"/>
  <c r="C32" i="119" a="1"/>
  <c r="F29" i="99" a="1"/>
  <c r="C30" i="97" a="1"/>
  <c r="F29" i="100" a="1"/>
  <c r="C30" i="110" a="1"/>
  <c r="F31" i="115" a="1"/>
  <c r="F29" i="105" a="1"/>
  <c r="C30" i="103" a="1"/>
  <c r="C30" i="109" a="1"/>
  <c r="F31" i="117" a="1"/>
  <c r="C32" i="118" a="1"/>
  <c r="F29" i="106" a="1"/>
  <c r="F31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1" a="1"/>
  <c r="F31" i="113" a="1"/>
  <c r="C32" i="102" a="1"/>
  <c r="F31" i="114" a="1"/>
  <c r="F29" i="92" a="1"/>
  <c r="C32" i="108" a="1"/>
  <c r="C32" i="98" a="1"/>
  <c r="F31" i="97" a="1"/>
  <c r="C32" i="101" a="1"/>
  <c r="C30" i="90" a="1"/>
  <c r="F29" i="93" a="1"/>
  <c r="C32" i="112" a="1"/>
  <c r="F31" i="110" a="1"/>
  <c r="C30" i="96" a="1"/>
  <c r="C30" i="94" a="1"/>
  <c r="C30" i="91" a="1"/>
  <c r="C32" i="105" a="1"/>
  <c r="C32" i="99" a="1"/>
  <c r="C32" i="97" a="1"/>
  <c r="F31" i="112" a="1"/>
  <c r="F31" i="105" a="1"/>
  <c r="F29" i="90" a="1"/>
  <c r="C32" i="106" a="1"/>
  <c r="C30" i="92" a="1"/>
  <c r="F31" i="103" a="1"/>
  <c r="F31" i="102" a="1"/>
  <c r="C32" i="109" a="1"/>
  <c r="F31" i="106" a="1"/>
  <c r="F29" i="96" a="1"/>
  <c r="F31" i="109" a="1"/>
  <c r="C32" i="100" a="1"/>
  <c r="C30" i="95" a="1"/>
  <c r="F31" i="99" a="1"/>
  <c r="F31" i="108" a="1"/>
  <c r="F29" i="95" a="1"/>
  <c r="C30" i="93" a="1"/>
  <c r="C32" i="114" a="1"/>
  <c r="F31" i="98" a="1"/>
  <c r="F29" i="94" a="1"/>
  <c r="F31" i="104" a="1"/>
  <c r="C32" i="103" a="1"/>
  <c r="C32" i="110" a="1"/>
  <c r="C32" i="107" a="1"/>
  <c r="F31" i="101" a="1"/>
  <c r="F31" i="100" a="1"/>
  <c r="C32" i="113" a="1"/>
  <c r="F31" i="107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3" a="1"/>
  <c r="F31" i="90" a="1"/>
  <c r="C32" i="90" a="1"/>
  <c r="F31" i="96" a="1"/>
  <c r="C32" i="92" a="1"/>
  <c r="F29" i="89" a="1"/>
  <c r="F31" i="92" a="1"/>
  <c r="C30" i="89" a="1"/>
  <c r="C32" i="96" a="1"/>
  <c r="F31" i="93" a="1"/>
  <c r="C32" i="94" a="1"/>
  <c r="F31" i="95" a="1"/>
  <c r="F31" i="91" a="1"/>
  <c r="F31" i="94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31" i="89" a="1"/>
  <c r="C30" i="86" a="1"/>
  <c r="C30" i="88" a="1"/>
  <c r="F29" i="88" a="1"/>
  <c r="C30" i="87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C32" i="86" a="1"/>
  <c r="C32" i="87" a="1"/>
  <c r="F29" i="85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C30" i="84" a="1"/>
  <c r="F29" i="80" a="1"/>
  <c r="C32" i="85" a="1"/>
  <c r="F29" i="84" a="1"/>
  <c r="C30" i="80" a="1"/>
  <c r="F31" i="85" a="1"/>
  <c r="F29" i="82" a="1"/>
  <c r="C30" i="81" a="1"/>
  <c r="C30" i="82" a="1"/>
  <c r="F29" i="83" a="1"/>
  <c r="F29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6" a="1"/>
  <c r="C30" i="63" a="1"/>
  <c r="F31" i="82" a="1"/>
  <c r="F31" i="81" a="1"/>
  <c r="F29" i="58" a="1"/>
  <c r="C30" i="72" a="1"/>
  <c r="C30" i="74" a="1"/>
  <c r="F29" i="72" a="1"/>
  <c r="F31" i="84" a="1"/>
  <c r="C30" i="69" a="1"/>
  <c r="F29" i="60" a="1"/>
  <c r="F29" i="64" a="1"/>
  <c r="C30" i="67" a="1"/>
  <c r="F29" i="69" a="1"/>
  <c r="F29" i="77" a="1"/>
  <c r="F29" i="62" a="1"/>
  <c r="F29" i="65" a="1"/>
  <c r="F29" i="76" a="1"/>
  <c r="F29" i="73" a="1"/>
  <c r="C30" i="57" a="1"/>
  <c r="C32" i="84" a="1"/>
  <c r="C30" i="77" a="1"/>
  <c r="C30" i="61" a="1"/>
  <c r="C32" i="82" a="1"/>
  <c r="F29" i="75" a="1"/>
  <c r="F29" i="78" a="1"/>
  <c r="F29" i="61" a="1"/>
  <c r="C30" i="76" a="1"/>
  <c r="C30" i="60" a="1"/>
  <c r="C30" i="70" a="1"/>
  <c r="C30" i="75" a="1"/>
  <c r="C30" i="59" a="1"/>
  <c r="C30" i="78" a="1"/>
  <c r="C30" i="68" a="1"/>
  <c r="F29" i="63" a="1"/>
  <c r="C30" i="62" a="1"/>
  <c r="F29" i="57" a="1"/>
  <c r="C30" i="73" a="1"/>
  <c r="C30" i="58" a="1"/>
  <c r="F29" i="71" a="1"/>
  <c r="F29" i="67" a="1"/>
  <c r="F31" i="80" a="1"/>
  <c r="C30" i="65" a="1"/>
  <c r="F29" i="59" a="1"/>
  <c r="F29" i="68" a="1"/>
  <c r="C32" i="81" a="1"/>
  <c r="F29" i="74" a="1"/>
  <c r="C30" i="64" a="1"/>
  <c r="C30" i="66" a="1"/>
  <c r="F29" i="70" a="1"/>
  <c r="C30" i="71" a="1"/>
  <c r="C32" i="83" a="1"/>
  <c r="F31" i="83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57" a="1"/>
  <c r="F29" i="54" a="1"/>
  <c r="F31" i="64" a="1"/>
  <c r="F31" i="77" a="1"/>
  <c r="F31" i="58" a="1"/>
  <c r="F31" i="63" a="1"/>
  <c r="C32" i="57" a="1"/>
  <c r="F31" i="70" a="1"/>
  <c r="C32" i="66" a="1"/>
  <c r="C32" i="58" a="1"/>
  <c r="F31" i="65" a="1"/>
  <c r="C32" i="70" a="1"/>
  <c r="C32" i="77" a="1"/>
  <c r="C30" i="55" a="1"/>
  <c r="C32" i="62" a="1"/>
  <c r="C32" i="60" a="1"/>
  <c r="F31" i="74" a="1"/>
  <c r="C32" i="64" a="1"/>
  <c r="C32" i="61" a="1"/>
  <c r="F29" i="56" a="1"/>
  <c r="F31" i="69" a="1"/>
  <c r="C32" i="63" a="1"/>
  <c r="F31" i="72" a="1"/>
  <c r="C30" i="54" a="1"/>
  <c r="C32" i="67" a="1"/>
  <c r="C32" i="72" a="1"/>
  <c r="F31" i="62" a="1"/>
  <c r="F29" i="55" a="1"/>
  <c r="C32" i="65" a="1"/>
  <c r="F31" i="76" a="1"/>
  <c r="F31" i="71" a="1"/>
  <c r="F31" i="59" a="1"/>
  <c r="C30" i="56" a="1"/>
  <c r="F31" i="68" a="1"/>
  <c r="F31" i="73" a="1"/>
  <c r="C32" i="74" a="1"/>
  <c r="F31" i="75" a="1"/>
  <c r="F31" i="78" a="1"/>
  <c r="C32" i="75" a="1"/>
  <c r="C32" i="73" a="1"/>
  <c r="C32" i="68" a="1"/>
  <c r="F31" i="66" a="1"/>
  <c r="C32" i="78" a="1"/>
  <c r="C32" i="59" a="1"/>
  <c r="C32" i="71" a="1"/>
  <c r="C32" i="69" a="1"/>
  <c r="F31" i="67" a="1"/>
  <c r="F31" i="60" a="1"/>
  <c r="F31" i="61" a="1"/>
  <c r="C32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72" i="13"/>
  <c r="C178" i="13"/>
  <c r="C184" i="13"/>
  <c r="C229" i="13"/>
  <c r="C30" i="39" a="1"/>
  <c r="C30" i="32" a="1"/>
  <c r="D268" i="13"/>
  <c r="C181" i="13"/>
  <c r="F31" i="54" a="1"/>
  <c r="D172" i="13"/>
  <c r="D271" i="13"/>
  <c r="D260" i="13"/>
  <c r="D214" i="13"/>
  <c r="D153" i="13"/>
  <c r="C151" i="13"/>
  <c r="F29" i="31" a="1"/>
  <c r="D258" i="13"/>
  <c r="D262" i="13"/>
  <c r="C32" i="54" a="1"/>
  <c r="D263" i="13"/>
  <c r="D216" i="13"/>
  <c r="D169" i="13"/>
  <c r="C221" i="13"/>
  <c r="C146" i="13"/>
  <c r="C264" i="13"/>
  <c r="D190" i="13"/>
  <c r="C276" i="13"/>
  <c r="D144" i="13"/>
  <c r="C191" i="13"/>
  <c r="D240" i="13"/>
  <c r="D232" i="13"/>
  <c r="C182" i="13"/>
  <c r="C149" i="13"/>
  <c r="C130" i="13"/>
  <c r="F29" i="36" a="1"/>
  <c r="D166" i="13"/>
  <c r="C244" i="13"/>
  <c r="C30" i="42" a="1"/>
  <c r="F29" i="50" a="1"/>
  <c r="D181" i="13"/>
  <c r="C240" i="13"/>
  <c r="D220" i="13"/>
  <c r="D228" i="13"/>
  <c r="C30" i="44" a="1"/>
  <c r="C261" i="13"/>
  <c r="C163" i="13"/>
  <c r="D211" i="13"/>
  <c r="D255" i="13"/>
  <c r="C32" i="55" a="1"/>
  <c r="D130" i="13"/>
  <c r="D222" i="13"/>
  <c r="C32" i="56" a="1"/>
  <c r="F29" i="41" a="1"/>
  <c r="C236" i="13"/>
  <c r="D227" i="13"/>
  <c r="C162" i="13"/>
  <c r="D205" i="13"/>
  <c r="D176" i="13"/>
  <c r="D128" i="13"/>
  <c r="D267" i="13"/>
  <c r="D142" i="13"/>
  <c r="C239" i="13"/>
  <c r="C30" i="49" a="1"/>
  <c r="C242" i="13"/>
  <c r="D209" i="13"/>
  <c r="C156" i="13"/>
  <c r="F29" i="32" a="1"/>
  <c r="C30" i="31" a="1"/>
  <c r="D165" i="13"/>
  <c r="C30" i="50" a="1"/>
  <c r="C267" i="13"/>
  <c r="D140" i="13"/>
  <c r="C132" i="13"/>
  <c r="C30" i="48" a="1"/>
  <c r="D162" i="13"/>
  <c r="C233" i="13"/>
  <c r="D163" i="13"/>
  <c r="D202" i="13"/>
  <c r="C199" i="13"/>
  <c r="D242" i="13"/>
  <c r="F29" i="45" a="1"/>
  <c r="F29" i="29" a="1"/>
  <c r="C176" i="13"/>
  <c r="C202" i="13"/>
  <c r="C167" i="13"/>
  <c r="C30" i="40" a="1"/>
  <c r="D138" i="13"/>
  <c r="C203" i="13"/>
  <c r="C30" i="30" a="1"/>
  <c r="D203" i="13"/>
  <c r="C158" i="13"/>
  <c r="C141" i="13"/>
  <c r="C147" i="13"/>
  <c r="D235" i="13"/>
  <c r="C238" i="13"/>
  <c r="D233" i="13"/>
  <c r="D180" i="13"/>
  <c r="D248" i="13"/>
  <c r="C133" i="13"/>
  <c r="C259" i="13"/>
  <c r="C256" i="13"/>
  <c r="C155" i="13"/>
  <c r="C205" i="13"/>
  <c r="D253" i="13"/>
  <c r="F29" i="40" a="1"/>
  <c r="D246" i="13"/>
  <c r="D276" i="13"/>
  <c r="D146" i="13"/>
  <c r="C227" i="13"/>
  <c r="C138" i="13"/>
  <c r="C270" i="13"/>
  <c r="D218" i="13"/>
  <c r="D193" i="13"/>
  <c r="C201" i="13"/>
  <c r="D215" i="13"/>
  <c r="C30" i="37" a="1"/>
  <c r="D269" i="13"/>
  <c r="D173" i="13"/>
  <c r="C179" i="13"/>
  <c r="C247" i="13"/>
  <c r="C219" i="13"/>
  <c r="D145" i="13"/>
  <c r="C30" i="45" a="1"/>
  <c r="D171" i="13"/>
  <c r="D148" i="13"/>
  <c r="C190" i="13"/>
  <c r="C185" i="13"/>
  <c r="C266" i="13"/>
  <c r="C234" i="13"/>
  <c r="C139" i="13"/>
  <c r="C137" i="13"/>
  <c r="C30" i="33" a="1"/>
  <c r="D217" i="13"/>
  <c r="C189" i="13"/>
  <c r="D167" i="13"/>
  <c r="C30" i="41" a="1"/>
  <c r="C142" i="13"/>
  <c r="D174" i="13"/>
  <c r="D247" i="13"/>
  <c r="C198" i="13"/>
  <c r="C200" i="13"/>
  <c r="D252" i="13"/>
  <c r="C144" i="13"/>
  <c r="D132" i="13"/>
  <c r="D184" i="13"/>
  <c r="C172" i="13"/>
  <c r="C222" i="13"/>
  <c r="C188" i="13"/>
  <c r="D223" i="13"/>
  <c r="C152" i="13"/>
  <c r="D143" i="13"/>
  <c r="C168" i="13"/>
  <c r="C194" i="13"/>
  <c r="D254" i="13"/>
  <c r="C260" i="13"/>
  <c r="D234" i="13"/>
  <c r="D212" i="13"/>
  <c r="D177" i="13"/>
  <c r="D256" i="13"/>
  <c r="D147" i="13"/>
  <c r="C171" i="13"/>
  <c r="D136" i="13"/>
  <c r="C153" i="13"/>
  <c r="F29" i="49" a="1"/>
  <c r="C220" i="13"/>
  <c r="C129" i="13"/>
  <c r="C30" i="52" a="1"/>
  <c r="C226" i="13"/>
  <c r="C186" i="13"/>
  <c r="D224" i="13"/>
  <c r="C136" i="13"/>
  <c r="D186" i="13"/>
  <c r="C180" i="13"/>
  <c r="F29" i="30" a="1"/>
  <c r="C216" i="13"/>
  <c r="C169" i="13"/>
  <c r="D127" i="13"/>
  <c r="D207" i="13"/>
  <c r="C148" i="13"/>
  <c r="D265" i="13"/>
  <c r="C127" i="13"/>
  <c r="C135" i="13"/>
  <c r="C245" i="13"/>
  <c r="D187" i="13"/>
  <c r="D149" i="13"/>
  <c r="C197" i="13"/>
  <c r="C145" i="13"/>
  <c r="C251" i="13"/>
  <c r="D168" i="13"/>
  <c r="D266" i="13"/>
  <c r="D160" i="13"/>
  <c r="C175" i="13"/>
  <c r="C237" i="13"/>
  <c r="C231" i="13"/>
  <c r="D178" i="13"/>
  <c r="C249" i="13"/>
  <c r="C128" i="13"/>
  <c r="C250" i="13"/>
  <c r="C211" i="13"/>
  <c r="C30" i="29" a="1"/>
  <c r="C193" i="13"/>
  <c r="C140" i="13"/>
  <c r="D170" i="13"/>
  <c r="C173" i="13"/>
  <c r="C254" i="13"/>
  <c r="C143" i="13"/>
  <c r="D141" i="13"/>
  <c r="D185" i="13"/>
  <c r="D182" i="13"/>
  <c r="C204" i="13"/>
  <c r="D197" i="13"/>
  <c r="C165" i="13"/>
  <c r="D131" i="13"/>
  <c r="D161" i="13"/>
  <c r="C246" i="13"/>
  <c r="D189" i="13"/>
  <c r="D206" i="13"/>
  <c r="D226" i="13"/>
  <c r="C265" i="13"/>
  <c r="C150" i="13"/>
  <c r="D155" i="13"/>
  <c r="D129" i="13"/>
  <c r="D150" i="13"/>
  <c r="C207" i="13"/>
  <c r="D157" i="13"/>
  <c r="D257" i="13"/>
  <c r="F29" i="48" a="1"/>
  <c r="C210" i="13"/>
  <c r="F29" i="37" a="1"/>
  <c r="C30" i="47" a="1"/>
  <c r="D243" i="13"/>
  <c r="C30" i="38" a="1"/>
  <c r="D272" i="13"/>
  <c r="D261" i="13"/>
  <c r="D133" i="13"/>
  <c r="C160" i="13"/>
  <c r="D194" i="13"/>
  <c r="D239" i="13"/>
  <c r="C273" i="13"/>
  <c r="D139" i="13"/>
  <c r="D183" i="13"/>
  <c r="F29" i="51" a="1"/>
  <c r="C257" i="13"/>
  <c r="D175" i="13"/>
  <c r="D219" i="13"/>
  <c r="F29" i="34" a="1"/>
  <c r="C230" i="13"/>
  <c r="C183" i="13"/>
  <c r="C30" i="51" a="1"/>
  <c r="C187" i="13"/>
  <c r="D237" i="13"/>
  <c r="C241" i="13"/>
  <c r="D156" i="13"/>
  <c r="C30" i="43" a="1"/>
  <c r="C263" i="13"/>
  <c r="D188" i="13"/>
  <c r="D230" i="13"/>
  <c r="D158" i="13"/>
  <c r="F29" i="38" a="1"/>
  <c r="D221" i="13"/>
  <c r="C214" i="13"/>
  <c r="D191" i="13"/>
  <c r="F29" i="47" a="1"/>
  <c r="C275" i="13"/>
  <c r="C212" i="13"/>
  <c r="D273" i="13"/>
  <c r="D164" i="13"/>
  <c r="C131" i="13"/>
  <c r="D134" i="13"/>
  <c r="C253" i="13"/>
  <c r="D231" i="13"/>
  <c r="C159" i="13"/>
  <c r="C161" i="13"/>
  <c r="C252" i="13"/>
  <c r="C258" i="13"/>
  <c r="C209" i="13"/>
  <c r="C196" i="13"/>
  <c r="D259" i="13"/>
  <c r="D208" i="13"/>
  <c r="D154" i="13"/>
  <c r="D249" i="13"/>
  <c r="D152" i="13"/>
  <c r="D245" i="13"/>
  <c r="D159" i="13"/>
  <c r="D264" i="13"/>
  <c r="D135" i="13"/>
  <c r="D229" i="13"/>
  <c r="C215" i="13"/>
  <c r="C277" i="13"/>
  <c r="C228" i="13"/>
  <c r="C166" i="13"/>
  <c r="D201" i="13"/>
  <c r="C225" i="13"/>
  <c r="D225" i="13"/>
  <c r="C248" i="13"/>
  <c r="F29" i="42" a="1"/>
  <c r="C271" i="13"/>
  <c r="D196" i="13"/>
  <c r="F29" i="43" a="1"/>
  <c r="C134" i="13"/>
  <c r="D241" i="13"/>
  <c r="C30" i="36" a="1"/>
  <c r="D199" i="13"/>
  <c r="C224" i="13"/>
  <c r="D270" i="13"/>
  <c r="C30" i="34" a="1"/>
  <c r="C195" i="13"/>
  <c r="D151" i="13"/>
  <c r="C174" i="13"/>
  <c r="C170" i="13"/>
  <c r="D250" i="13"/>
  <c r="C218" i="13"/>
  <c r="D204" i="13"/>
  <c r="D192" i="13"/>
  <c r="F29" i="33" a="1"/>
  <c r="D213" i="13"/>
  <c r="D277" i="13"/>
  <c r="C164" i="13"/>
  <c r="D179" i="13"/>
  <c r="D274" i="13"/>
  <c r="D238" i="13"/>
  <c r="C262" i="13"/>
  <c r="C154" i="13"/>
  <c r="D200" i="13"/>
  <c r="C30" i="53" a="1"/>
  <c r="D236" i="13"/>
  <c r="D251" i="13"/>
  <c r="C206" i="13"/>
  <c r="C177" i="13"/>
  <c r="C213" i="13"/>
  <c r="D198" i="13"/>
  <c r="F29" i="44" a="1"/>
  <c r="F29" i="53" a="1"/>
  <c r="C217" i="13"/>
  <c r="C223" i="13"/>
  <c r="C157" i="13"/>
  <c r="C274" i="13"/>
  <c r="C208" i="13"/>
  <c r="F29" i="46" a="1"/>
  <c r="C30" i="46" a="1"/>
  <c r="C232" i="13"/>
  <c r="F29" i="39" a="1"/>
  <c r="F31" i="56" a="1"/>
  <c r="C243" i="13"/>
  <c r="C268" i="13"/>
  <c r="D275" i="13"/>
  <c r="D137" i="13"/>
  <c r="C235" i="13"/>
  <c r="C255" i="13"/>
  <c r="C269" i="13"/>
  <c r="D210" i="13"/>
  <c r="D244" i="13"/>
  <c r="F29" i="52" a="1"/>
  <c r="C192" i="13"/>
  <c r="D195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95" i="13"/>
  <c r="D5" i="13"/>
  <c r="F29" i="28" a="1"/>
  <c r="C30" i="24" a="1"/>
  <c r="D25" i="13"/>
  <c r="C32" i="31" a="1"/>
  <c r="D81" i="13"/>
  <c r="F29" i="25" a="1"/>
  <c r="D57" i="13"/>
  <c r="D106" i="13"/>
  <c r="C32" i="41" a="1"/>
  <c r="C32" i="13"/>
  <c r="D60" i="13"/>
  <c r="D93" i="13"/>
  <c r="C119" i="13"/>
  <c r="F29" i="14" a="1"/>
  <c r="D7" i="13"/>
  <c r="F31" i="43" a="1"/>
  <c r="C86" i="13"/>
  <c r="C27" i="6" a="1"/>
  <c r="C65" i="13"/>
  <c r="D88" i="13"/>
  <c r="F31" i="42" a="1"/>
  <c r="D39" i="13"/>
  <c r="F29" i="7" a="1"/>
  <c r="C89" i="13"/>
  <c r="C30" i="25" a="1"/>
  <c r="C30" i="8" a="1"/>
  <c r="C99" i="13"/>
  <c r="D40" i="13"/>
  <c r="C41" i="13"/>
  <c r="D108" i="13"/>
  <c r="D46" i="13"/>
  <c r="F29" i="19" a="1"/>
  <c r="C32" i="37" a="1"/>
  <c r="C115" i="13"/>
  <c r="D82" i="13"/>
  <c r="D96" i="13"/>
  <c r="D15" i="13"/>
  <c r="D19" i="13"/>
  <c r="F31" i="39" a="1"/>
  <c r="C116" i="13"/>
  <c r="D89" i="13"/>
  <c r="F31" i="38" a="1"/>
  <c r="C98" i="13"/>
  <c r="F31" i="48" a="1"/>
  <c r="C38" i="13"/>
  <c r="D62" i="13"/>
  <c r="C15" i="13"/>
  <c r="F31" i="46" a="1"/>
  <c r="C30" i="20" a="1"/>
  <c r="C30" i="19" a="1"/>
  <c r="C27" i="13"/>
  <c r="C32" i="30" a="1"/>
  <c r="D31" i="13"/>
  <c r="D41" i="13"/>
  <c r="D35" i="13"/>
  <c r="F29" i="8" a="1"/>
  <c r="C106" i="13"/>
  <c r="C51" i="13"/>
  <c r="D18" i="13"/>
  <c r="D115" i="13"/>
  <c r="C32" i="29" a="1"/>
  <c r="D17" i="13"/>
  <c r="F29" i="10" a="1"/>
  <c r="C33" i="13"/>
  <c r="F31" i="40" a="1"/>
  <c r="C20" i="13"/>
  <c r="C42" i="13"/>
  <c r="D95" i="13"/>
  <c r="F29" i="21" a="1"/>
  <c r="D111" i="13"/>
  <c r="D72" i="13"/>
  <c r="D80" i="13"/>
  <c r="C36" i="13"/>
  <c r="F29" i="17" a="1"/>
  <c r="C34" i="13"/>
  <c r="D4" i="13"/>
  <c r="D84" i="13"/>
  <c r="C55" i="13"/>
  <c r="C10" i="13"/>
  <c r="D43" i="13"/>
  <c r="C59" i="13"/>
  <c r="C30" i="9" a="1"/>
  <c r="C113" i="13"/>
  <c r="C60" i="13"/>
  <c r="C124" i="13"/>
  <c r="C32" i="53" a="1"/>
  <c r="D37" i="13"/>
  <c r="C32" i="39" a="1"/>
  <c r="C32" i="34" a="1"/>
  <c r="C84" i="13"/>
  <c r="D66" i="13"/>
  <c r="C120" i="13"/>
  <c r="C82" i="13"/>
  <c r="D29" i="13"/>
  <c r="F31" i="37" a="1"/>
  <c r="C83" i="13"/>
  <c r="C92" i="13"/>
  <c r="C23" i="4" a="1"/>
  <c r="C5" i="13"/>
  <c r="C49" i="13"/>
  <c r="D97" i="13"/>
  <c r="C73" i="13"/>
  <c r="F29" i="24" a="1"/>
  <c r="F31" i="31" a="1"/>
  <c r="C96" i="13"/>
  <c r="D86" i="13"/>
  <c r="C121" i="13"/>
  <c r="C46" i="13"/>
  <c r="C47" i="13"/>
  <c r="F31" i="32" a="1"/>
  <c r="D50" i="13"/>
  <c r="C32" i="45" a="1"/>
  <c r="C75" i="13"/>
  <c r="C64" i="13"/>
  <c r="D9" i="13"/>
  <c r="C30" i="26" a="1"/>
  <c r="D11" i="13"/>
  <c r="D83" i="13"/>
  <c r="D22" i="13"/>
  <c r="C30" i="21" a="1"/>
  <c r="C74" i="13"/>
  <c r="C90" i="13"/>
  <c r="C43" i="13"/>
  <c r="C126" i="13"/>
  <c r="D112" i="13"/>
  <c r="C48" i="13"/>
  <c r="C70" i="13"/>
  <c r="D23" i="13"/>
  <c r="C104" i="13"/>
  <c r="F31" i="51" a="1"/>
  <c r="C32" i="49" a="1"/>
  <c r="C105" i="13"/>
  <c r="F31" i="50" a="1"/>
  <c r="C9" i="13"/>
  <c r="D53" i="13"/>
  <c r="C32" i="32" a="1"/>
  <c r="D24" i="13"/>
  <c r="C94" i="13"/>
  <c r="D73" i="13"/>
  <c r="F22" i="5" a="1"/>
  <c r="D70" i="13"/>
  <c r="D8" i="13"/>
  <c r="D42" i="13"/>
  <c r="C24" i="13"/>
  <c r="F29" i="23" a="1"/>
  <c r="C76" i="13"/>
  <c r="C4" i="13"/>
  <c r="D38" i="13"/>
  <c r="C101" i="13"/>
  <c r="C30" i="28" a="1"/>
  <c r="D116" i="13"/>
  <c r="C16" i="13"/>
  <c r="D48" i="13"/>
  <c r="D104" i="13"/>
  <c r="C79" i="13"/>
  <c r="C28" i="13"/>
  <c r="C32" i="40" a="1"/>
  <c r="C53" i="13"/>
  <c r="C35" i="13"/>
  <c r="D6" i="13"/>
  <c r="D92" i="13"/>
  <c r="C32" i="38" a="1"/>
  <c r="D61" i="13"/>
  <c r="D56" i="13"/>
  <c r="D12" i="13"/>
  <c r="C118" i="13"/>
  <c r="F31" i="41" a="1"/>
  <c r="D69" i="13"/>
  <c r="C30" i="14" a="1"/>
  <c r="C31" i="13"/>
  <c r="D102" i="13"/>
  <c r="D51" i="13"/>
  <c r="F31" i="53" a="1"/>
  <c r="D107" i="13"/>
  <c r="D59" i="13"/>
  <c r="D87" i="13"/>
  <c r="C114" i="13"/>
  <c r="C63" i="13"/>
  <c r="F29" i="20" a="1"/>
  <c r="C39" i="13"/>
  <c r="C21" i="13"/>
  <c r="C32" i="50" a="1"/>
  <c r="F31" i="44" a="1"/>
  <c r="C32" i="44" a="1"/>
  <c r="D65" i="13"/>
  <c r="D20" i="13"/>
  <c r="C25" i="13"/>
  <c r="C32" i="46" a="1"/>
  <c r="C58" i="13"/>
  <c r="C22" i="13"/>
  <c r="C109" i="13"/>
  <c r="D85" i="13"/>
  <c r="D113" i="13"/>
  <c r="F31" i="30" a="1"/>
  <c r="D16" i="13"/>
  <c r="D75" i="13"/>
  <c r="C85" i="13"/>
  <c r="C30" i="23" a="1"/>
  <c r="F29" i="26" a="1"/>
  <c r="D10" i="13"/>
  <c r="D125" i="13"/>
  <c r="D119" i="13"/>
  <c r="F31" i="34" a="1"/>
  <c r="C122" i="13"/>
  <c r="C19" i="13"/>
  <c r="F29" i="22" a="1"/>
  <c r="F31" i="47" a="1"/>
  <c r="C13" i="13"/>
  <c r="D120" i="13"/>
  <c r="C30" i="10" a="1"/>
  <c r="F29" i="12" a="1"/>
  <c r="D54" i="13"/>
  <c r="C14" i="13"/>
  <c r="C62" i="13"/>
  <c r="C117" i="13"/>
  <c r="C30" i="12" a="1"/>
  <c r="C107" i="13"/>
  <c r="D67" i="13"/>
  <c r="F31" i="36" a="1"/>
  <c r="D13" i="13"/>
  <c r="C78" i="13"/>
  <c r="C3" i="13"/>
  <c r="C71" i="13"/>
  <c r="D68" i="13"/>
  <c r="C88" i="13"/>
  <c r="D99" i="13"/>
  <c r="D58" i="13"/>
  <c r="C54" i="13"/>
  <c r="D122" i="13"/>
  <c r="C12" i="13"/>
  <c r="C57" i="13"/>
  <c r="C30" i="7" a="1"/>
  <c r="C18" i="13"/>
  <c r="D30" i="13"/>
  <c r="D101" i="13"/>
  <c r="D114" i="13"/>
  <c r="D45" i="13"/>
  <c r="C50" i="13"/>
  <c r="C40" i="13"/>
  <c r="C111" i="13"/>
  <c r="C72" i="13"/>
  <c r="C66" i="13"/>
  <c r="C30" i="13"/>
  <c r="D44" i="13"/>
  <c r="C87" i="13"/>
  <c r="C29" i="13"/>
  <c r="C30" i="15" a="1"/>
  <c r="D103" i="13"/>
  <c r="C30" i="16" a="1"/>
  <c r="D98" i="13"/>
  <c r="D26" i="13"/>
  <c r="C93" i="13"/>
  <c r="D78" i="13"/>
  <c r="C23" i="13"/>
  <c r="C103" i="13"/>
  <c r="D126" i="13"/>
  <c r="D79" i="13"/>
  <c r="C32" i="52" a="1"/>
  <c r="C102" i="13"/>
  <c r="C44" i="13"/>
  <c r="C7" i="13"/>
  <c r="D76" i="13"/>
  <c r="F22" i="4" a="1"/>
  <c r="F29" i="9" a="1"/>
  <c r="C8" i="13"/>
  <c r="C68" i="13"/>
  <c r="C80" i="13"/>
  <c r="D32" i="13"/>
  <c r="D47" i="13"/>
  <c r="D34" i="13"/>
  <c r="C45" i="13"/>
  <c r="D52" i="13"/>
  <c r="C125" i="13"/>
  <c r="C6" i="13"/>
  <c r="C112" i="13"/>
  <c r="D74" i="13"/>
  <c r="C69" i="13"/>
  <c r="D124" i="13"/>
  <c r="C56" i="13"/>
  <c r="C23" i="5" a="1"/>
  <c r="F29" i="18" a="1"/>
  <c r="D91" i="13"/>
  <c r="D105" i="13"/>
  <c r="D110" i="13"/>
  <c r="D63" i="13"/>
  <c r="F31" i="33" a="1"/>
  <c r="D49" i="13"/>
  <c r="C30" i="22" a="1"/>
  <c r="C67" i="13"/>
  <c r="D55" i="13"/>
  <c r="F31" i="52" a="1"/>
  <c r="C81" i="13"/>
  <c r="C11" i="13"/>
  <c r="D121" i="13"/>
  <c r="D123" i="13"/>
  <c r="D21" i="13"/>
  <c r="C32" i="42" a="1"/>
  <c r="C32" i="51" a="1"/>
  <c r="C32" i="43" a="1"/>
  <c r="D94" i="13"/>
  <c r="D109" i="13"/>
  <c r="F31" i="49" a="1"/>
  <c r="F29" i="11" a="1"/>
  <c r="C110" i="13"/>
  <c r="C52" i="13"/>
  <c r="C32" i="36" a="1"/>
  <c r="D3" i="13"/>
  <c r="F29" i="15" a="1"/>
  <c r="C91" i="13"/>
  <c r="D117" i="13"/>
  <c r="D90" i="13"/>
  <c r="C32" i="48" a="1"/>
  <c r="C26" i="13"/>
  <c r="D71" i="13"/>
  <c r="F26" i="6" a="1"/>
  <c r="C100" i="13"/>
  <c r="D33" i="13"/>
  <c r="C30" i="18" a="1"/>
  <c r="D118" i="13"/>
  <c r="C61" i="13"/>
  <c r="C30" i="11" a="1"/>
  <c r="C30" i="17" a="1"/>
  <c r="F31" i="45" a="1"/>
  <c r="C37" i="13"/>
  <c r="C17" i="13"/>
  <c r="D14" i="13"/>
  <c r="C97" i="13"/>
  <c r="D27" i="13"/>
  <c r="C108" i="13"/>
  <c r="C77" i="13"/>
  <c r="C123" i="13"/>
  <c r="D77" i="13"/>
  <c r="D36" i="13"/>
  <c r="D28" i="13"/>
  <c r="F29" i="16" a="1"/>
  <c r="D64" i="13"/>
  <c r="C32" i="33" a="1"/>
  <c r="D100" i="13"/>
  <c r="C32" i="47" a="1"/>
  <c r="F31" i="29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8" a="1"/>
  <c r="F24" i="5" a="1"/>
  <c r="F31" i="18" a="1"/>
  <c r="C32" i="12" a="1"/>
  <c r="F31" i="28" a="1"/>
  <c r="C25" i="4" a="1"/>
  <c r="F31" i="9" a="1"/>
  <c r="F31" i="8" a="1"/>
  <c r="C32" i="19" a="1"/>
  <c r="F24" i="4" a="1"/>
  <c r="F31" i="7" a="1"/>
  <c r="F28" i="6" a="1"/>
  <c r="C32" i="10" a="1"/>
  <c r="C29" i="6" a="1"/>
  <c r="F31" i="24" a="1"/>
  <c r="C32" i="28" a="1"/>
  <c r="F31" i="17" a="1"/>
  <c r="C32" i="11" a="1"/>
  <c r="C32" i="16" a="1"/>
  <c r="C32" i="24" a="1"/>
  <c r="F31" i="23" a="1"/>
  <c r="F31" i="11" a="1"/>
  <c r="F31" i="21" a="1"/>
  <c r="C32" i="14" a="1"/>
  <c r="C32" i="7" a="1"/>
  <c r="C32" i="26" a="1"/>
  <c r="C25" i="5" a="1"/>
  <c r="C32" i="25" a="1"/>
  <c r="F31" i="14" a="1"/>
  <c r="C32" i="21" a="1"/>
  <c r="F31" i="22" a="1"/>
  <c r="F31" i="15" a="1"/>
  <c r="F31" i="20" a="1"/>
  <c r="F31" i="25" a="1"/>
  <c r="C32" i="9" a="1"/>
  <c r="C32" i="20" a="1"/>
  <c r="F31" i="10" a="1"/>
  <c r="C32" i="8" a="1"/>
  <c r="F31" i="26" a="1"/>
  <c r="C32" i="15" a="1"/>
  <c r="F31" i="19" a="1"/>
  <c r="F31" i="16" a="1"/>
  <c r="C32" i="17" a="1"/>
  <c r="C32" i="23" a="1"/>
  <c r="F31" i="12" a="1"/>
  <c r="C32" i="22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<sst xmlns="http://schemas.openxmlformats.org/spreadsheetml/2006/main" count="39966" uniqueCount="3070">
  <si>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</si>
  <si>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</si>
  <si>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</si>
  <si>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</si>
  <si>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</si>
  <si>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</si>
  <si>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</si>
  <si>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</si>
  <si>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</si>
  <si>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</si>
  <si>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</si>
  <si>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</si>
  <si>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</si>
  <si>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</si>
  <si>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</si>
  <si>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</si>
  <si>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</si>
  <si>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</si>
  <si>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</si>
  <si>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</si>
  <si>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</si>
  <si>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</si>
  <si>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</si>
  <si>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</si>
  <si>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</si>
  <si>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</si>
  <si>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</si>
  <si>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</si>
  <si>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</si>
  <si>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</si>
  <si>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</si>
  <si>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</si>
  <si>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</si>
  <si>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</si>
  <si>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</si>
  <si>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</si>
  <si>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</si>
  <si>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</si>
  <si>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</si>
  <si>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</si>
  <si>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</si>
  <si>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</si>
  <si>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</si>
  <si>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</si>
  <si>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</si>
  <si>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</si>
  <si>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</si>
  <si>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</si>
  <si>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</si>
  <si>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</si>
  <si>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</si>
  <si>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</si>
  <si>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</si>
  <si>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</si>
  <si>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</si>
  <si>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</si>
  <si>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</si>
  <si>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</si>
  <si>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</si>
  <si>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</si>
  <si>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</si>
  <si>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</si>
  <si>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</si>
  <si>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</si>
  <si>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</si>
  <si>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</si>
  <si>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</si>
  <si>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</si>
  <si>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</si>
  <si>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</si>
  <si>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</si>
  <si>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</si>
  <si>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</si>
  <si>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</si>
  <si>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</si>
  <si>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</si>
  <si>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</si>
  <si>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</si>
  <si>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</si>
  <si>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</si>
  <si>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</si>
  <si>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</si>
  <si>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</si>
  <si>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</si>
  <si>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</si>
  <si>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</si>
  <si>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</si>
  <si>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</si>
  <si>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</si>
  <si>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</si>
  <si>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</si>
  <si>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</si>
  <si>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</si>
  <si>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</si>
  <si>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</si>
  <si>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</si>
  <si>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</si>
  <si>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</si>
  <si>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</si>
  <si>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</si>
  <si>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</si>
  <si>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</si>
  <si>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</si>
  <si>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</si>
  <si>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</si>
  <si>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</si>
  <si>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</si>
  <si>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</si>
  <si>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</si>
  <si>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</si>
  <si>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</si>
  <si>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</si>
  <si>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</si>
  <si>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</si>
  <si>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</si>
  <si>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</si>
  <si>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</si>
  <si>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</si>
  <si>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</si>
  <si>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</si>
  <si>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</si>
  <si>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</si>
  <si>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</si>
  <si>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</si>
  <si>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</si>
  <si>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</si>
  <si>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</si>
  <si>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</si>
  <si>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</si>
  <si>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</si>
  <si>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</si>
  <si>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</si>
  <si>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</si>
  <si>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</si>
  <si>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</si>
  <si>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</si>
  <si>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</si>
  <si>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</si>
  <si>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</si>
  <si>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</si>
  <si>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</si>
  <si>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</si>
  <si>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</si>
  <si>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</si>
  <si>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</si>
  <si>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</si>
  <si>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</si>
  <si>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</si>
  <si>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</si>
  <si>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</si>
  <si>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</si>
  <si>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</si>
  <si>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</si>
  <si>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</si>
  <si>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</si>
  <si>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</si>
  <si>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</si>
  <si>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</si>
  <si>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</si>
  <si>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</si>
  <si>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</si>
  <si>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</si>
  <si>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</si>
  <si>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</si>
  <si>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</si>
  <si>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</si>
  <si>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</si>
  <si>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</si>
  <si>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</si>
  <si>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</si>
  <si>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</si>
  <si>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</si>
  <si>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</si>
  <si>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</si>
  <si>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</si>
  <si>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</si>
  <si>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</si>
  <si>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</si>
  <si>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</si>
  <si>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</si>
  <si>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</si>
  <si>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</si>
  <si>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</si>
  <si>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</si>
  <si>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</si>
  <si>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</si>
  <si>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</si>
  <si>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</si>
  <si>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</si>
  <si>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</si>
  <si>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</si>
  <si>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</si>
  <si>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</si>
  <si>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</si>
  <si>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</si>
  <si>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</si>
  <si>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</si>
  <si>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</si>
  <si>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</si>
  <si>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</si>
  <si>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</si>
  <si>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</si>
  <si>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</si>
  <si>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</si>
  <si>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</si>
  <si>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</si>
  <si>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</si>
  <si>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</si>
  <si>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</si>
  <si>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</si>
  <si>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</si>
  <si>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</si>
  <si>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</si>
  <si>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</si>
  <si>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</si>
  <si>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</si>
  <si>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</si>
  <si>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</si>
  <si>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</si>
  <si>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</si>
  <si>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</si>
  <si>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</si>
  <si>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</si>
  <si>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</si>
  <si>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</si>
  <si>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</si>
  <si>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</si>
  <si>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</si>
  <si>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</si>
  <si>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</si>
  <si>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</si>
  <si>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</si>
  <si>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</si>
  <si>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</si>
  <si>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</si>
  <si>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</si>
  <si>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</si>
  <si>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</si>
  <si>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</si>
  <si>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</si>
  <si>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</si>
  <si>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</si>
  <si>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</si>
  <si>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</si>
  <si>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</si>
  <si>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</si>
  <si>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</si>
  <si>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</si>
  <si>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</si>
  <si>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</si>
  <si>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</si>
  <si>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</si>
  <si>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</si>
  <si>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</si>
  <si>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</si>
  <si>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</si>
  <si>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</si>
  <si>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</si>
  <si>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</si>
  <si>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</si>
  <si>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</si>
  <si>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</si>
  <si>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</si>
  <si>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</si>
  <si>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</si>
  <si>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</si>
  <si>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</si>
  <si>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</si>
  <si>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</si>
  <si>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</si>
  <si>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</si>
  <si>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</si>
  <si>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</si>
  <si>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</si>
  <si>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</si>
  <si>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</si>
  <si>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</si>
  <si>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</si>
  <si>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</si>
  <si>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</si>
  <si>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</si>
  <si>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</si>
  <si>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</si>
  <si>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</si>
  <si>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</si>
  <si>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</si>
  <si>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</si>
  <si>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</si>
  <si>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</si>
  <si>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</si>
  <si>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</si>
  <si>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</si>
  <si>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</si>
  <si>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</si>
  <si>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</si>
  <si>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</si>
  <si>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</si>
  <si>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</si>
  <si>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</si>
  <si>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</si>
  <si>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</si>
  <si>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</si>
  <si>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</si>
  <si>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</si>
  <si>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</si>
  <si>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</si>
  <si>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</si>
  <si>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</si>
  <si>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</si>
  <si>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</si>
  <si>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</si>
  <si>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</si>
  <si>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</si>
  <si>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</si>
  <si>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</si>
  <si>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</si>
  <si>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</si>
  <si>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</si>
  <si>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</si>
  <si>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</si>
  <si>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</si>
  <si>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</si>
  <si>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</si>
  <si>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</si>
  <si>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</si>
  <si>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</si>
  <si>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</si>
  <si>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</si>
  <si>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</si>
  <si>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</si>
  <si>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</si>
  <si>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</si>
  <si>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</si>
  <si>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</si>
  <si>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</si>
  <si>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</si>
  <si>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</si>
  <si>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</si>
  <si>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</si>
  <si>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</si>
  <si>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</si>
  <si>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</si>
  <si>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</si>
  <si>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</si>
  <si>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</si>
  <si>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</si>
  <si>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</si>
  <si>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</si>
  <si>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</si>
  <si>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</si>
  <si>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</si>
  <si>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</si>
  <si>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</si>
  <si>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</si>
  <si>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</si>
  <si>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</si>
  <si>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</si>
  <si>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</si>
  <si>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</si>
  <si>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</si>
  <si>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</si>
  <si>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</si>
  <si>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</si>
  <si>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</si>
  <si>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</si>
  <si>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</si>
  <si>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</si>
  <si>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</si>
  <si>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</si>
  <si>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</si>
  <si>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</si>
  <si>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</si>
  <si>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</si>
  <si>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</si>
  <si>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</si>
  <si>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</si>
  <si>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</si>
  <si>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</si>
  <si>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</si>
  <si>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</si>
  <si>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</si>
  <si>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</si>
  <si>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</si>
  <si>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</si>
  <si>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</si>
  <si>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</si>
  <si>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</si>
  <si>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</si>
  <si>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</si>
  <si>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</si>
  <si>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</si>
  <si>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</si>
  <si>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</si>
  <si>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</si>
  <si>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</si>
  <si>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</si>
  <si>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</si>
  <si>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</si>
  <si>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</si>
  <si>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</si>
  <si>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</si>
  <si>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</si>
  <si>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</si>
  <si>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</si>
  <si>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</si>
  <si>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</si>
  <si>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</si>
  <si>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</si>
  <si>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</si>
  <si>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</si>
  <si>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</si>
  <si>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</si>
  <si>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</si>
  <si>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</si>
  <si>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</si>
  <si>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</si>
  <si>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</si>
  <si>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</si>
  <si>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</si>
  <si>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</si>
  <si>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</si>
  <si>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</si>
  <si>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</si>
  <si>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</si>
  <si>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</si>
  <si>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</si>
  <si>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</si>
  <si>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</si>
  <si>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</si>
  <si>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</si>
  <si>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</si>
  <si>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</si>
  <si>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</si>
  <si>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</si>
  <si>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</si>
  <si>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</si>
  <si>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</si>
  <si>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</si>
  <si>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</si>
  <si>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</si>
  <si>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</si>
  <si>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</si>
  <si>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</si>
  <si>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</si>
  <si>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</si>
  <si>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</si>
  <si>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</si>
  <si>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</si>
  <si>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</si>
  <si>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</si>
  <si>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</si>
  <si>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</si>
  <si>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</si>
  <si>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</si>
  <si>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</si>
  <si>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</si>
  <si>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</si>
  <si>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</si>
  <si>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</si>
  <si>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</si>
  <si>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</si>
  <si>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</si>
  <si>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</si>
  <si>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</si>
  <si>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</si>
  <si>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</si>
  <si>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</si>
  <si>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</si>
  <si>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</si>
  <si>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</si>
  <si>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</si>
  <si>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</si>
  <si>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</si>
  <si>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</si>
  <si>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</si>
  <si>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</si>
  <si>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</si>
  <si>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</si>
  <si>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</si>
  <si>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</si>
  <si>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</si>
  <si>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</si>
  <si>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</si>
  <si>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</si>
  <si>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</si>
  <si>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</si>
  <si>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</si>
  <si>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</si>
  <si>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</si>
  <si>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</si>
  <si>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</si>
  <si>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</si>
  <si>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</si>
  <si>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</si>
  <si>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</si>
  <si>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</si>
  <si>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</si>
  <si>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</si>
  <si>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</si>
  <si>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</si>
  <si>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</si>
  <si>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</si>
  <si>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</si>
  <si>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</si>
  <si>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</si>
  <si>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</si>
  <si>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</si>
  <si>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</si>
  <si>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</si>
  <si>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</si>
  <si>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</si>
  <si>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</si>
  <si>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</si>
  <si>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</si>
  <si>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</si>
  <si>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</si>
  <si>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</si>
  <si>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</si>
  <si>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</si>
  <si>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</si>
  <si>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</si>
  <si>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</si>
  <si>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</si>
  <si>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</si>
  <si>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</si>
  <si>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</si>
  <si>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</si>
  <si>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</si>
  <si>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</si>
  <si>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</si>
  <si>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</si>
  <si>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</si>
  <si>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</si>
  <si>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</si>
  <si>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</si>
  <si>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</si>
  <si>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</si>
  <si>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</si>
  <si>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</si>
  <si>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</si>
  <si>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</si>
  <si>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</si>
  <si>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</si>
  <si>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</si>
  <si>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</si>
  <si>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</si>
  <si>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</si>
  <si>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</si>
  <si>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</si>
  <si>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</si>
  <si>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</si>
  <si>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</si>
  <si>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</si>
  <si>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</si>
  <si>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</si>
  <si>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</si>
  <si>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</si>
  <si>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</si>
  <si>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</si>
  <si>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</si>
  <si>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</si>
  <si>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</si>
  <si>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</si>
  <si>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</si>
  <si>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</si>
  <si>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</si>
  <si>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</si>
  <si>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</si>
  <si>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</si>
  <si>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</si>
  <si>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</si>
  <si>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</si>
  <si>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</si>
  <si>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</si>
  <si>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</si>
  <si>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</si>
  <si>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</si>
  <si>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</si>
  <si>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</si>
  <si>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</si>
  <si>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</si>
  <si>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</si>
  <si>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</si>
  <si>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</si>
  <si>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</si>
  <si>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</si>
  <si>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</si>
  <si>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</si>
  <si>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</si>
  <si>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</si>
  <si>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</si>
  <si>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</si>
  <si>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</si>
  <si>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</si>
  <si>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</si>
  <si>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</si>
  <si>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</si>
  <si>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</si>
  <si>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</si>
  <si>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</si>
  <si>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</si>
  <si>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</si>
  <si>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</si>
  <si>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</si>
  <si>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</si>
  <si>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</si>
  <si>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</si>
  <si>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</si>
  <si>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</si>
  <si>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</si>
  <si>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</si>
  <si>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</si>
  <si>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</si>
  <si>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</si>
  <si>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</si>
  <si>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</si>
  <si>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</si>
  <si>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</si>
  <si>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</si>
  <si>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</si>
  <si>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</si>
  <si>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</si>
  <si>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</si>
  <si>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</si>
  <si>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</si>
  <si>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</si>
  <si>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</si>
  <si>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</si>
  <si>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</si>
  <si>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</si>
  <si>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</si>
  <si>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</si>
  <si>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</si>
  <si>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</si>
  <si>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</si>
  <si>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</si>
  <si>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</si>
  <si>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</si>
  <si>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</si>
  <si>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</si>
  <si>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</si>
  <si>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</si>
  <si>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</si>
  <si>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</si>
  <si>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</si>
  <si>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</si>
  <si>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</si>
  <si>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</si>
  <si>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</si>
  <si>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</si>
  <si>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</si>
  <si>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</si>
  <si>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</si>
  <si>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</si>
  <si>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</si>
  <si>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</si>
  <si>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</si>
  <si>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</si>
  <si>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</si>
  <si>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</si>
  <si>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</si>
  <si>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</si>
  <si>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</si>
  <si>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</si>
  <si>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</si>
  <si>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</si>
  <si>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</si>
  <si>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</si>
  <si>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</si>
  <si>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</si>
  <si>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</si>
  <si>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</si>
  <si>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</si>
  <si>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</si>
  <si>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</si>
  <si>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</si>
  <si>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</si>
  <si>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</si>
  <si>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</si>
  <si>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</si>
  <si>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</si>
  <si>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</si>
  <si>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</si>
  <si>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</si>
  <si>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</si>
  <si>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</si>
  <si>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</si>
  <si>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</si>
  <si>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</si>
  <si>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</si>
  <si>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</si>
  <si>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</si>
  <si>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</si>
  <si>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</si>
  <si>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</si>
  <si>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</si>
  <si>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</si>
  <si>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</si>
  <si>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</si>
  <si>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</si>
  <si>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</si>
  <si>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</si>
  <si>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</si>
  <si>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</si>
  <si>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</si>
  <si>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</si>
  <si>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</si>
  <si>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</si>
  <si>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</si>
  <si>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</si>
  <si>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</si>
  <si>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</si>
  <si>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</si>
  <si>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</si>
  <si>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</si>
  <si>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</si>
  <si>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</si>
  <si>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</si>
  <si>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</si>
  <si>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</si>
  <si>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</si>
  <si>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</si>
  <si>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</si>
  <si>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</si>
  <si>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</si>
  <si>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</si>
  <si>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</si>
  <si>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</si>
  <si>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</si>
  <si>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</si>
  <si>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</si>
  <si>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</si>
  <si>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</si>
  <si>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</si>
  <si>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</si>
  <si>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</si>
  <si>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</si>
  <si>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</si>
  <si>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</si>
  <si>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</si>
  <si>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</si>
  <si>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</si>
  <si>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</si>
  <si>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</si>
  <si>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</si>
  <si>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</si>
  <si>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</si>
  <si>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</si>
  <si>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</si>
  <si>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</si>
  <si>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</si>
  <si>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</si>
  <si>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</si>
  <si>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</si>
  <si>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</si>
  <si>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</si>
  <si>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</si>
  <si>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</si>
  <si>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</si>
  <si>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</si>
  <si>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</si>
  <si>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</si>
  <si>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</si>
  <si>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</si>
  <si>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</si>
  <si>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</si>
  <si>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</si>
  <si>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</si>
  <si>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</si>
  <si>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</si>
  <si>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</si>
  <si>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</si>
  <si>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</si>
  <si>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</si>
  <si>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</si>
  <si>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</si>
  <si>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</si>
  <si>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</si>
  <si>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</si>
  <si>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</si>
  <si>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</si>
  <si>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</si>
  <si>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</si>
  <si>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</si>
  <si>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</si>
  <si>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</si>
  <si>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</si>
  <si>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</si>
  <si>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</si>
  <si>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</si>
  <si>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</si>
  <si>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</si>
  <si>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</si>
  <si>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</si>
  <si>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</si>
  <si>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</si>
  <si>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</si>
  <si>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</si>
  <si>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</si>
  <si>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</si>
  <si>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</si>
  <si>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</si>
  <si>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</si>
  <si>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</si>
  <si>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</si>
  <si>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</si>
  <si>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</si>
  <si>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</si>
  <si>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</si>
  <si>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</si>
  <si>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</si>
  <si>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</si>
  <si>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</si>
  <si>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</si>
  <si>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</si>
  <si>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</si>
  <si>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</si>
  <si>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</si>
  <si>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</si>
  <si>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</si>
  <si>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</si>
  <si>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</si>
  <si>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</si>
  <si>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</si>
  <si>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</si>
  <si>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</si>
  <si>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</si>
  <si>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</si>
  <si>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</si>
  <si>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</si>
  <si>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</si>
  <si>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</si>
  <si>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</si>
  <si>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</si>
  <si>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</si>
  <si>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</si>
  <si>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</si>
  <si>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</si>
  <si>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</si>
  <si>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</si>
  <si>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</si>
  <si>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</si>
  <si>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</si>
  <si>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</si>
  <si>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</si>
  <si>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</si>
  <si>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</si>
  <si>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</si>
  <si>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</si>
  <si>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</si>
  <si>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</si>
  <si>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</si>
  <si>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</si>
  <si>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</si>
  <si>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</si>
  <si>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</si>
  <si>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</si>
  <si>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</si>
  <si>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</si>
  <si>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</si>
  <si>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</si>
  <si>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</si>
  <si>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</si>
  <si>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</si>
  <si>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</si>
  <si>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</si>
  <si>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</si>
  <si>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</si>
  <si>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</si>
  <si>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</si>
  <si>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</si>
  <si>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</si>
  <si>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</si>
  <si>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</si>
  <si>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</si>
  <si>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</si>
  <si>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</si>
  <si>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</si>
  <si>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</si>
  <si>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</si>
  <si>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</si>
  <si>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</si>
  <si>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</si>
  <si>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</si>
  <si>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</si>
  <si>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</si>
  <si>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</si>
  <si>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</si>
  <si>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</si>
  <si>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</si>
  <si>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</si>
  <si>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</si>
  <si>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</si>
  <si>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</si>
  <si>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</si>
  <si>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</si>
  <si>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</si>
  <si>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</si>
  <si>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</si>
  <si>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</si>
  <si>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</si>
  <si>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</si>
  <si>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</si>
  <si>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</si>
  <si>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</si>
  <si>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</si>
  <si>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</si>
  <si>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</si>
  <si>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</si>
  <si>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</si>
  <si>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</si>
  <si>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</si>
  <si>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</si>
  <si>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</si>
  <si>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</si>
  <si>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</si>
  <si>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</si>
  <si>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</si>
  <si>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</si>
  <si>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</si>
  <si>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</si>
  <si>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</si>
  <si>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</si>
  <si>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</si>
  <si>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</si>
  <si>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</si>
  <si>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</si>
  <si>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</si>
  <si>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</si>
  <si>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</si>
  <si>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</si>
  <si>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</si>
  <si>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</si>
  <si>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</si>
  <si>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</si>
  <si>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</si>
  <si>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</si>
  <si>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</si>
  <si>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</si>
  <si>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</si>
  <si>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</si>
  <si>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</si>
  <si>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</si>
  <si>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</si>
  <si>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</si>
  <si>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</si>
  <si>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</si>
  <si>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</si>
  <si>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</si>
  <si>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</si>
  <si>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</si>
  <si>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</si>
  <si>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</si>
  <si>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</si>
  <si>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</si>
  <si>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</si>
  <si>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</si>
  <si>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</si>
  <si>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</si>
  <si>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</si>
  <si>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</si>
  <si>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</si>
  <si>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</si>
  <si>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</si>
  <si>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</si>
  <si>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</si>
  <si>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</si>
  <si>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</si>
  <si>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</si>
  <si>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</si>
  <si>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</si>
  <si>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</si>
  <si>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</si>
  <si>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</si>
  <si>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</si>
  <si>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</si>
  <si>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</si>
  <si>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</si>
  <si>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</si>
  <si>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</si>
  <si>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</si>
  <si>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</si>
  <si>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</si>
  <si>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</si>
  <si>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</si>
  <si>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</si>
  <si>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</si>
  <si>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</si>
  <si>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</si>
  <si>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</si>
  <si>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</si>
  <si>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</si>
  <si>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</si>
  <si>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</si>
  <si>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</si>
  <si>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</si>
  <si>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</si>
  <si>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</si>
  <si>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</si>
  <si>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</si>
  <si>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</si>
  <si>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</si>
  <si>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</si>
  <si>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</si>
  <si>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</si>
  <si>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</si>
  <si>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</si>
  <si>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</si>
  <si>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</si>
  <si>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</si>
  <si>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</si>
  <si>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</si>
  <si>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</si>
  <si>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</si>
  <si>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</si>
  <si>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</si>
  <si>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</si>
  <si>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</si>
  <si>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</si>
  <si>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</si>
  <si>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</si>
  <si>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</si>
  <si>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</si>
  <si>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</si>
  <si>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</si>
  <si>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</si>
  <si>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</si>
  <si>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</si>
  <si>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</si>
  <si>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</si>
  <si>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</si>
  <si>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</si>
  <si>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</si>
  <si>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</si>
  <si>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</si>
  <si>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</si>
  <si>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</si>
  <si>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</si>
  <si>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</si>
  <si>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</si>
  <si>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</si>
  <si>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</si>
  <si>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</si>
  <si>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</si>
  <si>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</si>
  <si>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</si>
  <si>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</si>
  <si>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</si>
  <si>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</si>
  <si>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</si>
  <si>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</si>
  <si>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</si>
  <si>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</si>
  <si>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</si>
  <si>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</si>
  <si>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</si>
  <si>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</si>
  <si>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</si>
  <si>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</si>
  <si>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</si>
  <si>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</si>
  <si>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</si>
  <si>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</si>
  <si>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</si>
  <si>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</si>
  <si>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</si>
  <si>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</si>
  <si>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</si>
  <si>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</si>
  <si>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</si>
  <si>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</si>
  <si>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</si>
  <si>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</si>
  <si>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</si>
  <si>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</si>
  <si>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</si>
  <si>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</si>
  <si>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</si>
  <si>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</si>
  <si>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</si>
  <si>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</si>
  <si>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</si>
  <si>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</si>
  <si>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</si>
  <si>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</si>
  <si>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</si>
  <si>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</si>
  <si>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</si>
  <si>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</si>
  <si>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</si>
  <si>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</si>
  <si>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</si>
  <si>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</si>
  <si>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</si>
  <si>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</si>
  <si>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</si>
  <si>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</si>
  <si>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</si>
  <si>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</si>
  <si>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</si>
  <si>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</si>
  <si>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</si>
  <si>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</si>
  <si>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</si>
  <si>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</si>
  <si>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</si>
  <si>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</si>
  <si>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</si>
  <si>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</si>
  <si>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</si>
  <si>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</si>
  <si>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</si>
  <si>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</si>
  <si>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</si>
  <si>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</si>
  <si>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</si>
  <si>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</si>
  <si>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</si>
  <si>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</si>
  <si>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</si>
  <si>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</si>
  <si>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</si>
  <si>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</si>
  <si>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</si>
  <si>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</si>
  <si>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</si>
  <si>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</si>
  <si>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</si>
  <si>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</si>
  <si>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</si>
  <si>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</si>
  <si>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</si>
  <si>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</si>
  <si>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</si>
  <si>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</si>
  <si>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</si>
  <si>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</si>
  <si>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</si>
  <si>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</si>
  <si>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</si>
  <si>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</si>
  <si>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</si>
  <si>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</si>
  <si>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</si>
  <si>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</si>
  <si>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</si>
  <si>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</si>
  <si>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</si>
  <si>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</si>
  <si>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</si>
  <si>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</si>
  <si>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</si>
  <si>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</si>
  <si>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</si>
  <si>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</si>
  <si>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</si>
  <si>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</si>
  <si>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</si>
  <si>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</si>
  <si>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</si>
  <si>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</si>
  <si>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</si>
  <si>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</si>
  <si>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</si>
  <si>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</si>
  <si>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</si>
  <si>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</si>
  <si>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</si>
  <si>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</si>
  <si>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</si>
  <si>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</si>
  <si>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</si>
  <si>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</si>
  <si>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</si>
  <si>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</si>
  <si>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</si>
  <si>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</si>
  <si>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</si>
  <si>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</si>
  <si>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</si>
  <si>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</si>
  <si>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</si>
  <si>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</si>
  <si>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</si>
  <si>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</si>
  <si>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</si>
  <si>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</si>
  <si>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</si>
  <si>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</si>
  <si>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</si>
  <si>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</si>
  <si>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</si>
  <si>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</si>
  <si>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</si>
  <si>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</si>
  <si>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</si>
  <si>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</si>
  <si>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</si>
  <si>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</si>
  <si>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</si>
  <si>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</si>
  <si>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</si>
  <si>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</si>
  <si>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</si>
  <si>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</si>
  <si>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</si>
  <si>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</si>
  <si>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</si>
  <si>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</si>
  <si>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</si>
  <si>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</si>
  <si>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</si>
  <si>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</si>
  <si>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</si>
  <si>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</si>
  <si>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</si>
  <si>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</si>
  <si>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</si>
  <si>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</si>
  <si>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</si>
  <si>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</si>
  <si>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</si>
  <si>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</si>
  <si>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</si>
  <si>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</si>
  <si>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</si>
  <si>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</si>
  <si>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</si>
  <si>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</si>
  <si>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</si>
  <si>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</si>
  <si>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</si>
  <si>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</si>
  <si>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</si>
  <si>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</si>
  <si>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</si>
  <si>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</si>
  <si>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</si>
  <si>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</si>
  <si>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</si>
  <si>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</si>
  <si>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</si>
  <si>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</si>
  <si>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</si>
  <si>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</si>
  <si>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</si>
  <si>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</si>
  <si>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</si>
  <si>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</si>
  <si>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</si>
  <si>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</si>
  <si>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</si>
  <si>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</si>
  <si>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</si>
  <si>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</si>
  <si>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</si>
  <si>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</si>
  <si>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</si>
  <si>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</si>
  <si>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</si>
  <si>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</si>
  <si>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</si>
  <si>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</si>
  <si>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</si>
  <si>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</si>
  <si>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</si>
  <si>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</si>
  <si>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</si>
  <si>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</si>
  <si>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</si>
  <si>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</si>
  <si>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</si>
  <si>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</si>
  <si>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</si>
  <si>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</si>
  <si>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</si>
  <si>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</si>
  <si>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</si>
  <si>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</si>
  <si>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</si>
  <si>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</si>
  <si>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</si>
  <si>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</si>
  <si>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</si>
  <si>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</si>
  <si>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</si>
  <si>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</si>
  <si>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</si>
  <si>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</si>
  <si>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</si>
  <si>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</si>
  <si>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</si>
  <si>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</si>
  <si>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</si>
  <si>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</si>
  <si>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</si>
  <si>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</si>
  <si>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</si>
  <si>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</si>
  <si>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</si>
  <si>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</si>
  <si>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</si>
  <si>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</si>
  <si>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</si>
  <si>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</si>
  <si>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</si>
  <si>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</si>
  <si>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</si>
  <si>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</si>
  <si>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</si>
  <si>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</si>
  <si>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</si>
  <si>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</si>
  <si>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</si>
  <si>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</si>
  <si>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</si>
  <si>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</si>
  <si>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</si>
  <si>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</si>
  <si>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</si>
  <si>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</si>
  <si>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</si>
  <si>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</si>
  <si>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</si>
  <si>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</si>
  <si>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</si>
  <si>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</si>
  <si>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</si>
  <si>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</si>
  <si>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</si>
  <si>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</si>
  <si>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</si>
  <si>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</si>
  <si>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</si>
  <si>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</si>
  <si>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</si>
  <si>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</si>
  <si>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</si>
  <si>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</si>
  <si>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</si>
  <si>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</si>
  <si>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</si>
  <si>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</si>
  <si>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</si>
  <si>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</si>
  <si>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</si>
  <si>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</si>
  <si>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</si>
  <si>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</si>
  <si>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</si>
  <si>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</si>
  <si>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</si>
  <si>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</si>
  <si>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</si>
  <si>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</si>
  <si>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</si>
  <si>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</si>
  <si>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</si>
  <si>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</si>
  <si>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</si>
  <si>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</si>
  <si>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</si>
  <si>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</si>
  <si>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</si>
  <si>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</si>
  <si>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</si>
  <si>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</si>
  <si>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</si>
  <si>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</si>
  <si>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</si>
  <si>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</si>
  <si>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</si>
  <si>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</si>
  <si>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</si>
  <si>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</si>
  <si>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</si>
  <si>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</si>
  <si>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</si>
  <si>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</si>
  <si>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</si>
  <si>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</si>
  <si>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</si>
  <si>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</si>
  <si>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</si>
  <si>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</si>
  <si>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</si>
  <si>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</si>
  <si>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</si>
  <si>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</si>
  <si>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</si>
  <si>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</si>
  <si>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</si>
  <si>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</si>
  <si>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</si>
  <si>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</si>
  <si>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</si>
  <si>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</si>
  <si>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</si>
  <si>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</si>
  <si>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</si>
  <si>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</si>
  <si>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</si>
  <si>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</si>
  <si>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</si>
  <si>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</si>
  <si>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</si>
  <si>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</si>
  <si>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</si>
  <si>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</si>
  <si>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</si>
  <si>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</si>
  <si>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</si>
  <si>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</si>
  <si>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</si>
  <si>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</si>
  <si>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</si>
  <si>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</si>
  <si>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</si>
  <si>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</si>
  <si>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</si>
  <si>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</si>
  <si>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</si>
  <si>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</si>
  <si>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</si>
  <si>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</si>
  <si>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</si>
  <si>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</si>
  <si>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</si>
  <si>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</si>
  <si>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</si>
  <si>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</si>
  <si>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</si>
  <si>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</si>
  <si>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</si>
  <si>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</si>
  <si>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</si>
  <si>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</si>
  <si>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</si>
  <si>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</si>
  <si>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</si>
  <si>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</si>
  <si>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</si>
  <si>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</si>
  <si>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</si>
  <si>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</si>
  <si>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</si>
  <si>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</si>
  <si>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</si>
  <si>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</si>
  <si>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</si>
  <si>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</si>
  <si>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</si>
  <si>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</si>
  <si>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</si>
  <si>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</si>
  <si>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</si>
  <si>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</si>
  <si>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</si>
  <si>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</si>
  <si>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</si>
  <si>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</si>
  <si>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</si>
  <si>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</si>
  <si>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</si>
  <si>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</si>
  <si>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</si>
  <si>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</si>
  <si>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</si>
  <si>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</si>
  <si>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</si>
  <si>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</si>
  <si>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</si>
  <si>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</si>
  <si>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</si>
  <si>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</si>
  <si>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</si>
  <si>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</si>
  <si>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</si>
  <si>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</si>
  <si>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</si>
  <si>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</si>
  <si>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</si>
  <si>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</si>
  <si>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</si>
  <si>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</si>
  <si>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</si>
  <si>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</si>
  <si>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</si>
  <si>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</si>
  <si>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</si>
  <si>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</si>
  <si>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</si>
  <si>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</si>
  <si>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</si>
  <si>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</si>
  <si>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</si>
  <si>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</si>
  <si>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</si>
  <si>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</si>
  <si>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</si>
  <si>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</si>
  <si>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</si>
  <si>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</si>
  <si>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</si>
  <si>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</si>
  <si>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</si>
  <si>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</si>
  <si>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</si>
  <si>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</si>
  <si>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</si>
  <si>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</si>
  <si>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</si>
  <si>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</si>
  <si>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</si>
  <si>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</si>
  <si>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</si>
  <si>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</si>
  <si>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</si>
  <si>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</si>
  <si>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</si>
  <si>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</si>
  <si>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</si>
  <si>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</si>
  <si>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</si>
  <si>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</si>
  <si>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</si>
  <si>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</si>
  <si>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</si>
  <si>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</si>
  <si>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</si>
  <si>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</si>
  <si>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</si>
  <si>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</si>
  <si>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</si>
  <si>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</si>
  <si>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</si>
  <si>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</si>
  <si>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</si>
  <si>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</si>
  <si>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</si>
  <si>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</si>
  <si>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</si>
  <si>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</si>
  <si>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</si>
  <si>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</si>
  <si>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</si>
  <si>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</si>
  <si>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</si>
  <si>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</si>
  <si>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</si>
  <si>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</si>
  <si>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</si>
  <si>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</si>
  <si>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</si>
  <si>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</si>
  <si>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</si>
  <si>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</si>
  <si>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</si>
  <si>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</si>
  <si>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</si>
  <si>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</si>
  <si>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</si>
  <si>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</si>
  <si>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</si>
  <si>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</si>
  <si>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</si>
  <si>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</si>
  <si>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</si>
  <si>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</si>
  <si>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</si>
  <si>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</si>
  <si>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</si>
  <si>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</si>
  <si>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</si>
  <si>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</si>
  <si>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</si>
  <si>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</si>
  <si>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</si>
  <si>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</si>
  <si>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</si>
  <si>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</si>
  <si>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</si>
  <si>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</si>
  <si>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</si>
  <si>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</si>
  <si>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</si>
  <si>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</si>
  <si>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</si>
  <si>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</si>
  <si>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</si>
  <si>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</si>
  <si>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</si>
  <si>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</si>
  <si>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</si>
  <si>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</si>
  <si>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</si>
  <si>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</si>
  <si>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</si>
  <si>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</si>
  <si>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</si>
  <si>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</si>
  <si>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</si>
  <si>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</si>
  <si>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</si>
  <si>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</si>
  <si>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</si>
  <si>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</si>
  <si>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</si>
  <si>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</si>
  <si>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</si>
  <si>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</si>
  <si>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</si>
  <si>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</si>
  <si>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</si>
  <si>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</si>
  <si>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</si>
  <si>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</si>
  <si>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</si>
  <si>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</si>
  <si>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</si>
  <si>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</si>
  <si>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</si>
  <si>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</si>
  <si>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</si>
  <si>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</si>
  <si>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</si>
  <si>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</si>
  <si>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</si>
  <si>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</si>
  <si>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</si>
  <si>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</si>
  <si>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</si>
  <si>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</si>
  <si>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</si>
  <si>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</si>
  <si>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</si>
  <si>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</si>
  <si>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</si>
  <si>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</si>
  <si>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</si>
  <si>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</si>
  <si>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</si>
  <si>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</si>
  <si>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</si>
  <si>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</si>
  <si>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</si>
  <si>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</si>
  <si>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</si>
  <si>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</si>
  <si>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</si>
  <si>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</si>
  <si>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</si>
  <si>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</si>
  <si>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</si>
  <si>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</si>
  <si>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</si>
  <si>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</si>
  <si>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</si>
  <si>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</si>
  <si>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</si>
  <si>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</si>
  <si>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</si>
  <si>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</si>
  <si>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</si>
  <si>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</si>
  <si>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</si>
  <si>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</si>
  <si>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</si>
  <si>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</si>
  <si>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</si>
  <si>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</si>
  <si>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</si>
  <si>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</si>
  <si>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</si>
  <si>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</si>
  <si>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</si>
  <si>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</si>
  <si>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</si>
  <si>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</si>
  <si>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</si>
  <si>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</si>
  <si>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</si>
  <si>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</si>
  <si>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</si>
  <si>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</si>
  <si>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</si>
  <si>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</si>
  <si>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</si>
  <si>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</si>
  <si>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</si>
  <si>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</si>
  <si>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</si>
  <si>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</si>
  <si>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</si>
  <si>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</si>
  <si>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</si>
  <si>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</si>
  <si>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</si>
  <si>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</si>
  <si>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</si>
  <si>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</si>
  <si>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</si>
  <si>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</si>
  <si>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</si>
  <si>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</si>
  <si>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</si>
  <si>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</si>
  <si>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</si>
  <si>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</si>
  <si>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</si>
  <si>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</si>
  <si>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</si>
  <si>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</si>
  <si>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</si>
  <si>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</si>
  <si>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</si>
  <si>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</si>
  <si>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</si>
  <si>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</si>
  <si>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</si>
  <si>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</si>
  <si>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</si>
  <si>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</si>
  <si>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</si>
  <si>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</si>
  <si>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</si>
  <si>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</si>
  <si>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</si>
  <si>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</si>
  <si>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</si>
  <si>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</si>
  <si>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</si>
  <si>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</si>
  <si>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</si>
  <si>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</si>
  <si>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</si>
  <si>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</si>
  <si>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</si>
  <si>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</si>
  <si>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</si>
  <si>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</si>
  <si>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</si>
  <si>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</si>
  <si>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</si>
  <si>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</si>
  <si>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</si>
  <si>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</si>
  <si>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</si>
  <si>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</si>
  <si>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</si>
  <si>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</si>
  <si>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</si>
  <si>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</si>
  <si>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</si>
  <si>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</si>
  <si>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</si>
  <si>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</si>
  <si>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</si>
  <si>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</si>
  <si>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</si>
  <si>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</si>
  <si>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</si>
  <si>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</si>
  <si>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</si>
  <si>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</si>
  <si>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</si>
  <si>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</si>
  <si>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</si>
  <si>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</si>
  <si>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</si>
  <si>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</si>
  <si>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</si>
  <si>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</si>
  <si>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</si>
  <si>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</si>
  <si>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</si>
  <si>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</si>
  <si>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</si>
  <si>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</si>
  <si>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</si>
  <si>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</si>
  <si>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</si>
  <si>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</si>
  <si>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</si>
  <si>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</si>
  <si>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</si>
  <si>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</si>
  <si>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</si>
  <si>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</si>
  <si>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</si>
  <si>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</si>
  <si>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</si>
  <si>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</si>
  <si>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</si>
  <si>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</si>
  <si>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</si>
  <si>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</si>
  <si>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</si>
  <si>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</si>
  <si>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</si>
  <si>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</si>
  <si>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</si>
  <si>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</si>
  <si>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</si>
  <si>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</si>
  <si>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</si>
  <si>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</si>
  <si>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</si>
  <si>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</si>
  <si>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</si>
  <si>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</si>
  <si>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</si>
  <si>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</si>
  <si>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</si>
  <si>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</si>
  <si>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</si>
  <si>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</si>
  <si>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</si>
  <si>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</si>
  <si>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</si>
  <si>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</si>
  <si>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</si>
  <si>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</si>
  <si>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</si>
  <si>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</si>
  <si>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</si>
  <si>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</si>
  <si>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</si>
  <si>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</si>
  <si>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</si>
  <si>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</si>
  <si>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</si>
  <si>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</si>
  <si>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</si>
  <si>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</si>
  <si>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</si>
  <si>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</si>
  <si>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</si>
  <si>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</si>
  <si>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</si>
  <si>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</si>
  <si>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</si>
  <si>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</si>
  <si>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</si>
  <si>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</si>
  <si>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</si>
  <si>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</si>
  <si>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</si>
  <si>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</si>
  <si>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</si>
  <si>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</si>
  <si>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</si>
  <si>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</si>
  <si>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</si>
  <si>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</si>
  <si>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</si>
  <si>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</si>
  <si>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</si>
  <si>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</si>
  <si>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</si>
  <si>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</si>
  <si>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</si>
  <si>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</si>
  <si>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</si>
  <si>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</si>
  <si>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</si>
  <si>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</si>
  <si>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</si>
  <si>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</si>
  <si>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</si>
  <si>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</si>
  <si>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</si>
  <si>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</si>
  <si>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</si>
  <si>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</si>
  <si>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</si>
  <si>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</si>
  <si>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</si>
  <si>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</si>
  <si>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</si>
  <si>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</si>
  <si>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</si>
  <si>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</si>
  <si>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</si>
  <si>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</si>
  <si>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</si>
  <si>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</si>
  <si>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</si>
  <si>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</si>
  <si>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</si>
  <si>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</si>
  <si>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</si>
  <si>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</si>
  <si>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</si>
  <si>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</si>
  <si>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</si>
  <si>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</si>
  <si>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</si>
  <si>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</si>
  <si>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</si>
  <si>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</si>
  <si>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</si>
  <si>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</si>
  <si>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</si>
  <si>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</si>
  <si>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</si>
  <si>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</si>
  <si>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</si>
  <si>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</si>
  <si>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</si>
  <si>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</si>
  <si>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</si>
  <si>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</si>
  <si>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</si>
  <si>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</si>
  <si>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</si>
  <si>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</si>
  <si>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</si>
  <si>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</si>
  <si>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</si>
  <si>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</si>
  <si>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</si>
  <si>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</si>
  <si>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</si>
  <si>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</si>
  <si>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</si>
  <si>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</si>
  <si>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</si>
  <si>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</si>
  <si>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</si>
  <si>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</si>
  <si>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</si>
  <si>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</si>
  <si>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</si>
  <si>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</si>
  <si>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</si>
  <si>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</si>
  <si>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</si>
  <si>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</si>
  <si>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</si>
  <si>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</si>
  <si>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</si>
  <si>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</si>
  <si>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</si>
  <si>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</si>
  <si>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</si>
  <si>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</si>
  <si>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</si>
  <si>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</si>
  <si>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</si>
  <si>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</si>
  <si>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</si>
  <si>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</si>
  <si>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</si>
  <si>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</si>
  <si>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</si>
  <si>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</si>
  <si>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</si>
  <si>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</si>
  <si>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</si>
  <si>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</si>
  <si>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</si>
  <si>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</si>
  <si>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</si>
  <si>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</si>
  <si>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</si>
  <si>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</si>
  <si>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</si>
  <si>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</si>
  <si>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</si>
  <si>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</si>
  <si>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</si>
  <si>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</si>
  <si>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</si>
  <si>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</si>
  <si>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</si>
  <si>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</si>
  <si>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</si>
  <si>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</si>
  <si>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</si>
  <si>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</si>
  <si>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</si>
  <si>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</si>
  <si>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</si>
  <si>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</si>
  <si>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</si>
  <si>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</si>
  <si>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</si>
  <si>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</si>
  <si>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</si>
  <si>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</si>
  <si>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</si>
  <si>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</si>
  <si>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</si>
  <si>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</si>
  <si>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</si>
  <si>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</si>
  <si>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</si>
  <si>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</si>
  <si>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</si>
  <si>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</si>
  <si>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</si>
  <si>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</si>
  <si>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</si>
  <si>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</si>
  <si>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</si>
  <si>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</si>
  <si>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</si>
  <si>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</si>
  <si>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</si>
  <si>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</si>
  <si>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</si>
  <si>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</si>
  <si>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</si>
  <si>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</si>
  <si>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</si>
  <si>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</si>
  <si>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</si>
  <si>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</si>
  <si>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</si>
  <si>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</si>
  <si>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</si>
  <si>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</si>
  <si>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</si>
  <si>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</si>
  <si>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</si>
  <si>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</si>
  <si>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</si>
  <si>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</si>
  <si>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</si>
  <si>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</si>
  <si>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</si>
  <si>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</si>
  <si>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</si>
  <si>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</si>
  <si>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</si>
  <si>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</si>
  <si>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</si>
  <si>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</si>
  <si>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</si>
  <si>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</si>
  <si>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</si>
  <si>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</si>
  <si>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</si>
  <si>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</si>
  <si>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</si>
  <si>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</si>
  <si>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</si>
  <si>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</si>
  <si>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</si>
  <si>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</si>
  <si>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</si>
  <si>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</si>
  <si>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</si>
  <si>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</si>
  <si>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</si>
  <si>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</si>
  <si>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</si>
  <si>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</si>
  <si>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</si>
  <si>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</si>
  <si>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</si>
  <si>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</si>
  <si>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</si>
  <si>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</si>
  <si>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</si>
  <si>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</si>
  <si>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</si>
  <si>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</si>
  <si>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</si>
  <si>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</si>
  <si>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</si>
  <si>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</si>
  <si>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</si>
  <si>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</si>
  <si>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</si>
  <si>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</si>
  <si>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</si>
  <si>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</si>
  <si>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</si>
  <si>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</si>
  <si>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</si>
  <si>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</si>
  <si>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</si>
  <si>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</si>
  <si>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</si>
  <si>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</si>
  <si>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</si>
  <si>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</si>
  <si>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</si>
  <si>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</si>
  <si>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</si>
  <si>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</si>
  <si>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</si>
  <si>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</si>
  <si>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</si>
  <si>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</si>
  <si>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</si>
  <si>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</si>
  <si>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</si>
  <si>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</si>
  <si>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</si>
  <si>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</si>
  <si>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</si>
  <si>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</si>
  <si>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</si>
  <si>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</si>
  <si>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</si>
  <si>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</si>
  <si>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</si>
  <si>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</si>
  <si>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</si>
  <si>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</si>
  <si>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</si>
  <si>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</si>
  <si>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</si>
  <si>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</si>
  <si>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</si>
  <si>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</si>
  <si>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</si>
  <si>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</si>
  <si>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</si>
  <si>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</si>
  <si>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</si>
  <si>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</si>
  <si>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</si>
  <si>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</si>
  <si>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</si>
  <si>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</si>
  <si>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</si>
  <si>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</si>
  <si>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</si>
  <si>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</si>
  <si>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</si>
  <si>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</si>
  <si>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</si>
  <si>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</si>
  <si>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</si>
  <si>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</si>
  <si>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</si>
  <si>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</si>
  <si>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</si>
  <si>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</si>
  <si>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</si>
  <si>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</si>
  <si>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</si>
  <si>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</si>
  <si>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</si>
  <si>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</si>
  <si>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</si>
  <si>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</si>
  <si>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</si>
  <si>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</si>
  <si>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</si>
  <si>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</si>
  <si>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</si>
  <si>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</si>
  <si>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</si>
  <si>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</si>
  <si>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</si>
  <si>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</si>
  <si>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</si>
  <si>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</si>
  <si>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</si>
  <si>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</si>
  <si>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</si>
  <si>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</si>
  <si>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</si>
  <si>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</si>
  <si>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</si>
  <si>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</si>
  <si>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</si>
  <si>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</si>
  <si>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</si>
  <si>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</si>
  <si>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</si>
  <si>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</si>
  <si>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</si>
  <si>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</si>
  <si>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</si>
  <si>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</si>
  <si>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</si>
  <si>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</si>
  <si>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</si>
  <si>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</si>
  <si>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</si>
  <si>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</si>
  <si>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</si>
  <si>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</si>
  <si>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</si>
  <si>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</si>
  <si>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</si>
  <si>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</si>
  <si>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</si>
  <si>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</si>
  <si>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</si>
  <si>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</si>
  <si>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</si>
  <si>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</si>
  <si>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</si>
  <si>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</si>
  <si>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</si>
  <si>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</si>
  <si>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</si>
  <si>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</si>
  <si>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</si>
  <si>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</si>
  <si>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</si>
  <si>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</si>
  <si>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</si>
  <si>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</si>
  <si>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</si>
  <si>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</si>
  <si>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</si>
  <si>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</si>
  <si>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</si>
  <si>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</si>
  <si>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</si>
  <si>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</si>
  <si>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</si>
  <si>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</si>
  <si>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</si>
  <si>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</si>
  <si>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</si>
  <si>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</si>
  <si>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</si>
  <si>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</si>
  <si>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</si>
  <si>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</si>
  <si>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</si>
  <si>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</si>
  <si>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</si>
  <si>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</si>
  <si>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</si>
  <si>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</si>
  <si>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</si>
  <si>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</si>
  <si>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</si>
  <si>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</si>
  <si>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</si>
  <si>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</si>
  <si>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</si>
  <si>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</si>
  <si>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</si>
  <si>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</si>
  <si>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</si>
  <si>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</si>
  <si>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</si>
  <si>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</si>
  <si>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</si>
  <si>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</si>
  <si>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</si>
  <si>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</si>
  <si>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</si>
  <si>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</si>
  <si>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</si>
  <si>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</si>
  <si>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</si>
  <si>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</si>
  <si>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</si>
  <si>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</si>
  <si>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</si>
  <si>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</si>
  <si>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</si>
  <si>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</si>
  <si>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</si>
  <si>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</si>
  <si>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</si>
  <si>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</si>
  <si>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</si>
  <si>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</si>
  <si>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</si>
  <si>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</si>
  <si>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</si>
  <si>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</si>
  <si>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</si>
  <si>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</si>
  <si>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</si>
  <si>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</si>
  <si>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</si>
  <si>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</si>
  <si>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</si>
  <si>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</si>
  <si>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</si>
  <si>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</si>
  <si>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</si>
  <si>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</si>
  <si>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</si>
  <si>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</si>
  <si>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</si>
  <si>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</si>
  <si>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</si>
  <si>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</si>
  <si>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</si>
  <si>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</si>
  <si>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</si>
  <si>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</si>
  <si>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</si>
  <si>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</si>
  <si>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</si>
  <si>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</si>
  <si>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</si>
  <si>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</si>
  <si>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</si>
  <si>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</si>
  <si>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</si>
  <si>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</si>
  <si>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</si>
  <si>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</si>
  <si>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</si>
  <si>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</si>
  <si>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</si>
  <si>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</si>
  <si>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</si>
  <si>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</si>
  <si>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</si>
  <si>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</si>
  <si>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</si>
  <si>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</si>
  <si>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</si>
  <si>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</si>
  <si>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</si>
  <si>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</si>
  <si>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</si>
  <si>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</si>
  <si>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</si>
  <si>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</si>
  <si>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</si>
  <si>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</si>
  <si>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</si>
  <si>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</si>
  <si>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</si>
  <si>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</si>
  <si>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</si>
  <si>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</si>
  <si>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</si>
  <si>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</si>
  <si>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</si>
  <si>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</si>
  <si>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</si>
  <si>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</si>
  <si>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</si>
  <si>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</si>
  <si>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</si>
  <si>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</si>
  <si>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</si>
  <si>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</si>
  <si>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</si>
  <si>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</si>
  <si>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</si>
  <si>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</si>
  <si>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</si>
  <si>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</si>
  <si>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</si>
  <si>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</si>
  <si>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</si>
  <si>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</si>
  <si>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</si>
  <si>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</si>
  <si>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</si>
  <si>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</si>
  <si>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</si>
  <si>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</si>
  <si>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</si>
  <si>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</si>
  <si>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</si>
  <si>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</si>
  <si>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</si>
  <si>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</si>
  <si>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</si>
  <si>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</si>
  <si>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</si>
  <si>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</si>
  <si>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</si>
  <si>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</si>
  <si>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</si>
  <si>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</si>
  <si>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</si>
  <si>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</si>
  <si>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</si>
  <si>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</si>
  <si>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</si>
  <si>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</si>
  <si>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</si>
  <si>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</si>
  <si>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</si>
  <si>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</si>
  <si>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</si>
  <si>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</si>
  <si>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</si>
  <si>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</si>
  <si>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</si>
  <si>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</si>
  <si>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</si>
  <si>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</si>
  <si>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</si>
  <si>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</si>
  <si>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</si>
  <si>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</si>
  <si>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</si>
  <si>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</si>
  <si>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</si>
  <si>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</si>
  <si>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</si>
  <si>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</si>
  <si>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</si>
  <si>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</si>
  <si>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</si>
  <si>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</si>
  <si>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</si>
  <si>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</si>
  <si>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</si>
  <si>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</si>
  <si>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</si>
  <si>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</si>
  <si>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</si>
  <si>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</si>
  <si>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</si>
  <si>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</si>
  <si>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</si>
  <si>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</si>
  <si>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</si>
  <si>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</si>
  <si>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</si>
  <si>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</si>
  <si>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</si>
  <si>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</si>
  <si>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</si>
  <si>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</si>
  <si>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</si>
  <si>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</si>
  <si>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</si>
  <si>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</si>
  <si>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</si>
  <si>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</si>
  <si>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</si>
  <si>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</si>
  <si>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</si>
  <si>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</si>
  <si>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</si>
  <si>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</si>
  <si>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</si>
  <si>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</si>
  <si>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</si>
  <si>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</si>
  <si>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</si>
  <si>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</si>
  <si>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</si>
  <si>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</si>
  <si>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</si>
  <si>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</si>
  <si>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</si>
  <si>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</si>
  <si>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</si>
  <si>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</si>
  <si>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</si>
  <si>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</si>
  <si>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</si>
  <si>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</si>
  <si>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</si>
  <si>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</si>
  <si>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</si>
  <si>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</si>
  <si>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</si>
  <si>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</si>
  <si>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</si>
  <si>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</si>
  <si>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</si>
  <si>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</si>
  <si>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</si>
  <si>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</si>
  <si>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</si>
  <si>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</si>
  <si>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</si>
  <si>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</si>
  <si>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</si>
  <si>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</si>
  <si>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</si>
  <si>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</si>
  <si>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</si>
  <si>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</si>
  <si>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</si>
  <si>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</si>
  <si>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</si>
  <si>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</si>
  <si>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</si>
  <si>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</si>
  <si>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</si>
  <si>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</si>
  <si>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</si>
  <si>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</si>
  <si>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</si>
  <si>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</si>
  <si>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</si>
  <si>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</si>
  <si>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</si>
  <si>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</si>
  <si>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</si>
  <si>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</si>
  <si>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</si>
  <si>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</si>
  <si>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</si>
  <si>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</si>
  <si>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</si>
  <si>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</si>
  <si>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</si>
  <si>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</si>
  <si>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</si>
  <si>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</si>
  <si>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</si>
  <si>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</si>
  <si>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</si>
  <si>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</si>
  <si>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</si>
  <si>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</si>
  <si>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</si>
  <si>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</si>
  <si>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</si>
  <si>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</si>
  <si>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</si>
  <si>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</si>
  <si>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</si>
  <si>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</si>
  <si>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</si>
  <si>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</si>
  <si>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</si>
  <si>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</si>
  <si>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</si>
  <si>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</si>
  <si>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</si>
  <si>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</si>
  <si>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</si>
  <si>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</si>
  <si>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</si>
  <si>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</si>
  <si>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</si>
  <si>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</si>
  <si>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</si>
  <si>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</si>
  <si>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</si>
  <si>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</si>
  <si>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</si>
  <si>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</si>
  <si>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</si>
  <si>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</si>
  <si>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</si>
  <si>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</si>
  <si>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</si>
  <si>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</si>
  <si>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</si>
  <si>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</si>
  <si>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</si>
  <si>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</si>
  <si>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</si>
  <si>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</si>
  <si>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</si>
  <si>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</si>
  <si>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</si>
  <si>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</si>
  <si>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</si>
  <si>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</si>
  <si>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</si>
  <si>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</si>
  <si>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</si>
  <si>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</si>
  <si>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</si>
  <si>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</si>
  <si>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</si>
  <si>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</si>
  <si>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</si>
  <si>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</si>
  <si>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</si>
  <si>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</si>
  <si>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</si>
  <si>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</si>
  <si>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</si>
  <si>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</si>
  <si>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</si>
  <si>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</si>
  <si>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</si>
  <si>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</si>
  <si>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</si>
  <si>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</si>
  <si>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</si>
  <si>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</si>
  <si>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</si>
  <si>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</si>
  <si>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</si>
  <si>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</si>
  <si>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</si>
  <si>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</si>
  <si>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</si>
  <si>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</si>
  <si>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</si>
  <si>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</si>
  <si>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</si>
  <si>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</si>
  <si>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</si>
  <si>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</si>
  <si>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</si>
  <si>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</si>
  <si>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</si>
  <si>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</si>
  <si>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</si>
  <si>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</si>
  <si>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</si>
  <si>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</si>
  <si>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</si>
  <si>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</si>
  <si>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</si>
  <si>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</si>
  <si>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</si>
  <si>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</si>
  <si>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</si>
  <si>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</si>
  <si>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</si>
  <si>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</si>
  <si>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</si>
  <si>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</si>
  <si>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</si>
  <si>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</si>
  <si>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</si>
  <si>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</si>
  <si>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</si>
  <si>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</si>
  <si>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</si>
  <si>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</si>
  <si>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</si>
  <si>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</si>
  <si>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</si>
  <si>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</si>
  <si>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</si>
  <si>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</si>
  <si>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</si>
  <si>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</si>
  <si>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</si>
  <si>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</si>
  <si>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</si>
  <si>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</si>
  <si>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</si>
  <si>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</si>
  <si>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</si>
  <si>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</si>
  <si>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</si>
  <si>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</si>
  <si>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</si>
  <si>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</si>
  <si>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</si>
  <si>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</si>
  <si>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</si>
  <si>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</si>
  <si>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</si>
  <si>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</si>
  <si>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</si>
  <si>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</si>
  <si>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</si>
  <si>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</si>
  <si>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</si>
  <si>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</si>
  <si>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</si>
  <si>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</si>
  <si>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</si>
  <si>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</si>
  <si>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</si>
  <si>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</si>
  <si>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</si>
  <si>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</si>
  <si>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</si>
  <si>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</si>
  <si>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</si>
  <si>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</si>
  <si>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</si>
  <si>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</si>
  <si>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</si>
  <si>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</si>
  <si>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</si>
  <si>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</si>
  <si>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</si>
  <si>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</si>
  <si>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</si>
  <si>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</si>
  <si>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</si>
  <si>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</si>
  <si>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</si>
  <si>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</si>
  <si>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</si>
  <si>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</si>
  <si>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</si>
  <si>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</si>
  <si>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</si>
  <si>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</si>
  <si>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</si>
  <si>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</si>
  <si>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</si>
  <si>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</si>
  <si>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</si>
  <si>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</si>
  <si>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</si>
  <si>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</si>
  <si>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</si>
  <si>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</si>
  <si>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</si>
  <si>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</si>
  <si>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</si>
  <si>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</si>
  <si>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</si>
  <si>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</si>
  <si>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</si>
  <si>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</si>
  <si>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</si>
  <si>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</si>
  <si>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</si>
  <si>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</si>
  <si>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</si>
  <si>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</si>
  <si>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</si>
  <si>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</si>
  <si>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</si>
  <si>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</si>
  <si>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</si>
  <si>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</si>
  <si>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</si>
  <si>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</si>
  <si>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</si>
  <si>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</si>
  <si>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</si>
  <si>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</si>
  <si>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</si>
  <si>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</si>
  <si>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</si>
  <si>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</si>
  <si>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</si>
  <si>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</si>
  <si>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</si>
  <si>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</si>
  <si>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</si>
  <si>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</si>
  <si>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</si>
  <si>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</si>
  <si>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</si>
  <si>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</si>
  <si>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</si>
  <si>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</si>
  <si>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</si>
  <si>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</si>
  <si>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</si>
  <si>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</si>
  <si>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</si>
  <si>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</si>
  <si>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</si>
  <si>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</si>
  <si>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</si>
  <si>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</si>
  <si>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</si>
  <si>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</si>
  <si>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</si>
  <si>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</si>
  <si>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</si>
  <si>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</si>
  <si>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</si>
  <si>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</si>
  <si>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</si>
  <si>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</si>
  <si>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</si>
  <si>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</si>
  <si>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</si>
  <si>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</si>
  <si>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</si>
  <si>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</si>
  <si>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</si>
  <si>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</si>
  <si>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</si>
  <si>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</si>
  <si>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</si>
  <si>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</si>
  <si>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</si>
  <si>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</si>
  <si>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</si>
  <si>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</si>
  <si>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</si>
  <si>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</si>
  <si>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</si>
  <si>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</si>
  <si>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</si>
  <si>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</si>
  <si>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</si>
  <si>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</si>
  <si>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</si>
  <si>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</si>
  <si>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</si>
  <si>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</si>
  <si>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</si>
  <si>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</si>
  <si>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</si>
  <si>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</si>
  <si>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</si>
  <si>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</si>
  <si>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</si>
  <si>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</si>
  <si>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</si>
  <si>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</si>
  <si>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</si>
  <si>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</si>
  <si>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</si>
  <si>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</si>
  <si>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</si>
  <si>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</si>
  <si>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</si>
  <si>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</si>
  <si>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</si>
  <si>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</si>
  <si>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</si>
  <si>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</si>
  <si>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</si>
  <si>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</si>
  <si>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</si>
  <si>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</si>
  <si>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</si>
  <si>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</si>
  <si>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</si>
  <si>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</si>
  <si>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</si>
  <si>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</si>
  <si>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</si>
  <si>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</si>
  <si>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</si>
  <si>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</si>
  <si>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</si>
  <si>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</si>
  <si>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</si>
  <si>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</si>
  <si>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</si>
  <si>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</si>
  <si>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</si>
  <si>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</si>
  <si>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</si>
  <si>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</si>
  <si>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</si>
  <si>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</si>
  <si>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</si>
  <si>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</si>
  <si>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</si>
  <si>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</si>
  <si>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</si>
  <si>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</si>
  <si>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</si>
  <si>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</si>
  <si>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</si>
  <si>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</si>
  <si>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</si>
  <si>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</si>
  <si>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</si>
  <si>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</si>
  <si>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</si>
  <si>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</si>
  <si>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</si>
  <si>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</si>
  <si>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</si>
  <si>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</si>
  <si>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</si>
  <si>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</si>
  <si>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</si>
  <si>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</si>
  <si>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</si>
  <si>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</si>
  <si>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</si>
  <si>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</si>
  <si>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</si>
  <si>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</si>
  <si>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</si>
  <si>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</si>
  <si>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</si>
  <si>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</si>
  <si>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</si>
  <si>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</si>
  <si>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</si>
  <si>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</si>
  <si>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</si>
  <si>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</si>
  <si>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</si>
  <si>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</si>
  <si>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</si>
  <si>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</si>
  <si>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</si>
  <si>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</si>
  <si>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</si>
  <si>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</si>
  <si>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</si>
  <si>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</si>
  <si>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</si>
  <si>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</si>
  <si>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</si>
  <si>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</si>
  <si>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</si>
  <si>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</si>
  <si>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</si>
  <si>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</si>
  <si>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</si>
  <si>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</si>
  <si>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</si>
  <si>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</si>
  <si>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</si>
  <si>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</si>
  <si>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</si>
  <si>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</si>
  <si>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</si>
  <si>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</si>
  <si>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</si>
  <si>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</si>
  <si>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</si>
  <si>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</si>
  <si>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</si>
  <si>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</si>
  <si>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</si>
  <si>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</si>
  <si>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</si>
  <si>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</si>
  <si>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</si>
  <si>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</si>
  <si>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</si>
  <si>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</si>
  <si>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</si>
  <si>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</si>
  <si>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</si>
  <si>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</si>
  <si>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</si>
  <si>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</si>
  <si>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</si>
  <si>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</si>
  <si>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</si>
  <si>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</si>
  <si>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</si>
  <si>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</si>
  <si>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</si>
  <si>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</si>
  <si>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</si>
  <si>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</si>
  <si>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</si>
  <si>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</si>
  <si>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</si>
  <si>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</si>
  <si>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</si>
  <si>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</si>
  <si>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</si>
  <si>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</si>
  <si>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</si>
  <si>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</si>
  <si>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</si>
  <si>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</si>
  <si>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</si>
  <si>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</si>
  <si>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</si>
  <si>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</si>
  <si>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</si>
  <si>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</si>
  <si>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</si>
  <si>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</si>
  <si>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</si>
  <si>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</si>
  <si>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</si>
  <si>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</si>
  <si>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</si>
  <si>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</si>
  <si>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</si>
  <si>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</si>
  <si>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</si>
  <si>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</si>
  <si>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</si>
  <si>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</si>
  <si>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</si>
  <si>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</si>
  <si>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</si>
  <si>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</si>
  <si>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</si>
  <si>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</si>
  <si>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</si>
  <si>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</si>
  <si>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</si>
  <si>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</si>
  <si>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</si>
  <si>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</si>
  <si>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</si>
  <si>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</si>
  <si>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</si>
  <si>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</si>
  <si>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</si>
  <si>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</si>
  <si>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</si>
  <si>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</si>
  <si>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</si>
  <si>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</si>
  <si>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</si>
  <si>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</si>
  <si>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</si>
  <si>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</si>
  <si>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</si>
  <si>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</si>
  <si>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</si>
  <si>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</si>
  <si>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</si>
  <si>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</si>
  <si>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</si>
  <si>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</si>
  <si>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</si>
  <si>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</si>
  <si>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</si>
  <si>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</si>
  <si>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</si>
  <si>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</si>
  <si>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</si>
  <si>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</si>
  <si>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</si>
  <si>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</si>
  <si>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</si>
  <si>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</si>
  <si>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</si>
  <si>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</si>
  <si>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</si>
  <si>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</si>
  <si>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</si>
  <si>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</si>
  <si>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</si>
  <si>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</si>
  <si>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</si>
  <si>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</si>
  <si>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</si>
  <si>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</si>
  <si>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</si>
  <si>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</si>
  <si>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</si>
  <si>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</si>
  <si>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</si>
  <si>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</si>
  <si>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</si>
  <si>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</si>
  <si>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</si>
  <si>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</si>
  <si>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</si>
  <si>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</si>
  <si>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</si>
  <si>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</si>
  <si>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</si>
  <si>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</si>
  <si>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</si>
  <si>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</si>
  <si>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</si>
  <si>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</si>
  <si>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</si>
  <si>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</si>
  <si>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</si>
  <si>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</si>
  <si>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</si>
  <si>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</si>
  <si>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</si>
  <si>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</si>
  <si>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</si>
  <si>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</si>
  <si>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عماد مغنية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</si>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</sst>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9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10" fillId="0" borderId="9" xfId="0" applyFont="1" applyBorder="1"/>
    <xf numFmtId="0" fontId="0" fillId="0" borderId="9" xfId="0" applyBorder="1"/>
    <xf numFmtId="0" fontId="10" fillId="6" borderId="9" xfId="0" applyFont="1" applyFill="1" applyBorder="1"/>
    <xf numFmtId="171" fontId="0" fillId="0" borderId="9" xfId="0" applyNumberFormat="1" applyBorder="1"/>
    <xf numFmtId="172" fontId="0" fillId="15" borderId="9" xfId="0" applyNumberFormat="1" applyFill="1" applyBorder="1"/>
    <xf numFmtId="172" fontId="0" fillId="16" borderId="9" xfId="2" applyNumberFormat="1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60"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59"/>
      <tableStyleElement type="firstRowStripe" dxfId="358"/>
      <tableStyleElement type="secondRowStripe" dxfId="357"/>
    </tableStyle>
    <tableStyle name="02-04-style" pivot="0" count="3" xr9:uid="{00000000-0011-0000-FFFF-FFFF01000000}">
      <tableStyleElement type="headerRow" dxfId="356"/>
      <tableStyleElement type="firstRowStripe" dxfId="355"/>
      <tableStyleElement type="secondRowStripe" dxfId="354"/>
    </tableStyle>
    <tableStyle name="03-04-style" pivot="0" count="3" xr9:uid="{00000000-0011-0000-FFFF-FFFF02000000}">
      <tableStyleElement type="headerRow" dxfId="353"/>
      <tableStyleElement type="firstRowStripe" dxfId="352"/>
      <tableStyleElement type="secondRowStripe" dxfId="351"/>
    </tableStyle>
    <tableStyle name="04-04-style" pivot="0" count="3" xr9:uid="{00000000-0011-0000-FFFF-FFFF03000000}">
      <tableStyleElement type="headerRow" dxfId="350"/>
      <tableStyleElement type="firstRowStripe" dxfId="349"/>
      <tableStyleElement type="secondRowStripe" dxfId="348"/>
    </tableStyle>
    <tableStyle name="05-04-style" pivot="0" count="3" xr9:uid="{00000000-0011-0000-FFFF-FFFF04000000}">
      <tableStyleElement type="headerRow" dxfId="347"/>
      <tableStyleElement type="firstRowStripe" dxfId="346"/>
      <tableStyleElement type="secondRowStripe" dxfId="345"/>
    </tableStyle>
    <tableStyle name="06-04-style" pivot="0" count="3" xr9:uid="{00000000-0011-0000-FFFF-FFFF05000000}">
      <tableStyleElement type="headerRow" dxfId="344"/>
      <tableStyleElement type="firstRowStripe" dxfId="343"/>
      <tableStyleElement type="secondRowStripe" dxfId="342"/>
    </tableStyle>
    <tableStyle name="07-04-style" pivot="0" count="3" xr9:uid="{00000000-0011-0000-FFFF-FFFF06000000}">
      <tableStyleElement type="headerRow" dxfId="341"/>
      <tableStyleElement type="firstRowStripe" dxfId="340"/>
      <tableStyleElement type="secondRowStripe" dxfId="339"/>
    </tableStyle>
    <tableStyle name="08-04-style" pivot="0" count="3" xr9:uid="{00000000-0011-0000-FFFF-FFFF07000000}">
      <tableStyleElement type="headerRow" dxfId="338"/>
      <tableStyleElement type="firstRowStripe" dxfId="337"/>
      <tableStyleElement type="secondRowStripe" dxfId="336"/>
    </tableStyle>
    <tableStyle name="09-04-style" pivot="0" count="3" xr9:uid="{00000000-0011-0000-FFFF-FFFF08000000}">
      <tableStyleElement type="headerRow" dxfId="335"/>
      <tableStyleElement type="firstRowStripe" dxfId="334"/>
      <tableStyleElement type="secondRowStripe" dxfId="333"/>
    </tableStyle>
    <tableStyle name="10-04-style" pivot="0" count="3" xr9:uid="{00000000-0011-0000-FFFF-FFFF09000000}">
      <tableStyleElement type="headerRow" dxfId="332"/>
      <tableStyleElement type="firstRowStripe" dxfId="331"/>
      <tableStyleElement type="secondRowStripe" dxfId="330"/>
    </tableStyle>
    <tableStyle name="11-04-style" pivot="0" count="3" xr9:uid="{00000000-0011-0000-FFFF-FFFF0A000000}">
      <tableStyleElement type="headerRow" dxfId="329"/>
      <tableStyleElement type="firstRowStripe" dxfId="328"/>
      <tableStyleElement type="secondRowStripe" dxfId="327"/>
    </tableStyle>
    <tableStyle name="13-04-style" pivot="0" count="3" xr9:uid="{00000000-0011-0000-FFFF-FFFF0B000000}">
      <tableStyleElement type="headerRow" dxfId="326"/>
      <tableStyleElement type="firstRowStripe" dxfId="325"/>
      <tableStyleElement type="secondRowStripe" dxfId="3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customschemas.google.com/relationships/workbookmetadata" Target="NUL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1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17"/>
    <tableColumn id="3" xr3:uid="{5C70A124-C1CB-4CF7-A2D3-F49B13657AE5}" name="الدولار" dataDxfId="31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15" dataDxfId="314" totalsRowDxfId="313">
  <tableColumns count="4">
    <tableColumn id="1" xr3:uid="{D875D945-009E-4457-856C-CF9B12EFF414}" name="البيان" dataDxfId="312"/>
    <tableColumn id="2" xr3:uid="{9BCCA2F4-B3A6-4C5E-9110-74E893E9918F}" name="اللبناني" dataDxfId="311"/>
    <tableColumn id="3" xr3:uid="{F559415A-E084-4C08-AC54-26C38FCE0A1B}" name="الدولار" dataDxfId="310"/>
    <tableColumn id="4" xr3:uid="{0A17979F-D6E0-4D02-B3E3-35D9DFB8A1DE}" name="مبيع $" dataDxfId="30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08"/>
    <tableColumn id="3" xr3:uid="{4300E0F8-7205-4FE6-AC44-F3F6DAE2C9DB}" name="الدولار" dataDxfId="30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06"/>
    <tableColumn id="3" xr3:uid="{37FA4EB2-C71B-471E-86D1-8FB1C8E41AD0}" name="الدولار" dataDxfId="30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04"/>
    <tableColumn id="3" xr3:uid="{666F2D82-0ED6-490E-BD01-5DE51D084EBA}" name="الدولار" dataDxfId="30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02"/>
    <tableColumn id="3" xr3:uid="{9A054F4B-E189-4E8D-9F13-A5620C47FA22}" name="الدولار" dataDxfId="301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00"/>
    <tableColumn id="3" xr3:uid="{F27ACE43-27E0-4537-BC4D-CFF9A92E73F9}" name="الدولار" dataDxfId="299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98"/>
    <tableColumn id="3" xr3:uid="{CBCA00DF-009D-496B-84C6-12F39AC8FB4A}" name="الدولار" dataDxfId="297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96"/>
    <tableColumn id="3" xr3:uid="{BFF337F7-3E33-4B53-9713-BA80ACEDD16E}" name="الدولار" dataDxfId="295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94"/>
    <tableColumn id="3" xr3:uid="{9132C394-4ED9-4DEB-B198-0D716818D844}" name="الدولار" dataDxfId="293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92"/>
    <tableColumn id="3" xr3:uid="{CFC16E72-2557-45A4-8E7E-9FF63601495B}" name="الدولار" dataDxfId="291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90"/>
    <tableColumn id="3" xr3:uid="{0CA272B3-EBC9-4A15-8512-5C483DC5FB84}" name="الدولار" dataDxfId="289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88"/>
    <tableColumn id="3" xr3:uid="{6849974E-7926-401B-8960-83A7C6221E69}" name="الدولار" dataDxfId="287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86"/>
    <tableColumn id="3" xr3:uid="{A9B73AAC-7B96-4F92-BF93-EF862B52DAB9}" name="الدولار" dataDxfId="285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84"/>
    <tableColumn id="3" xr3:uid="{E270EF46-A5E5-44E7-9047-2B4CFFE85204}" name="الدولار" dataDxfId="283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82"/>
    <tableColumn id="3" xr3:uid="{E530D73A-9C86-4DFD-A572-0A7A3E7F257B}" name="الدولار" dataDxfId="28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80"/>
    <tableColumn id="3" xr3:uid="{8C7D300C-DA5B-45A5-A7B0-618075ADABE7}" name="الدولار" dataDxfId="279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78"/>
    <tableColumn id="3" xr3:uid="{63881746-5B54-4398-AFCF-2A58DE2881E5}" name="الدولار" dataDxfId="277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76"/>
    <tableColumn id="3" xr3:uid="{1A22A56B-093E-4C6C-92A7-13F1032906F1}" name="الدولار" dataDxfId="275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74"/>
    <tableColumn id="3" xr3:uid="{A683A429-E176-4FC9-A77C-C3B554027C06}" name="الدولار" dataDxfId="273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72"/>
    <tableColumn id="3" xr3:uid="{611FAFCD-5D92-4385-93F8-B1D3AAD1F9C6}" name="الدولار" dataDxfId="271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70"/>
    <tableColumn id="3" xr3:uid="{8BBA004B-BA2D-433E-ACB7-E08A3965B481}" name="الدولار" dataDxfId="269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68"/>
    <tableColumn id="3" xr3:uid="{4805F30F-C7EB-44E0-9A7B-E6474531C36E}" name="الدولار" dataDxfId="267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66"/>
    <tableColumn id="3" xr3:uid="{D37C36DE-94F3-4F4B-8A4F-0451EBF618A5}" name="الدولار" dataDxfId="265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64"/>
    <tableColumn id="3" xr3:uid="{22883220-8150-4FEA-9514-C5A22D0C6B27}" name="الدولار" dataDxfId="263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62"/>
    <tableColumn id="3" xr3:uid="{06C151EA-2607-40F5-9E5B-C186BFC77875}" name="الدولار" dataDxfId="261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60"/>
    <tableColumn id="3" xr3:uid="{83846555-B31A-494E-A9BF-6FBF92818523}" name="الدولار" dataDxfId="259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58"/>
    <tableColumn id="3" xr3:uid="{304AF0A7-82EB-459B-8547-4DEA5837B9D2}" name="الدولار" dataDxfId="257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56"/>
    <tableColumn id="3" xr3:uid="{019AA6E9-5BE7-42E1-9E42-E298B0D5CF4C}" name="الدولار" dataDxfId="255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54"/>
    <tableColumn id="3" xr3:uid="{65999B3D-F7F3-4138-B3A1-A1CD56CD7F4C}" name="الدولار" dataDxfId="253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52"/>
    <tableColumn id="3" xr3:uid="{B988D2B2-F1DE-4ABE-B2E7-437633D8FF14}" name="الدولار" dataDxfId="251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50"/>
    <tableColumn id="3" xr3:uid="{16DE8318-CF4D-455E-88D9-0FC6207CDB34}" name="الدولار" dataDxfId="249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48"/>
    <tableColumn id="2" xr3:uid="{B9293574-34AE-473F-ABAD-CD71995428C2}" name="اللبناني" dataDxfId="247"/>
    <tableColumn id="3" xr3:uid="{2235165E-0A13-4956-AC5C-15D68661B33C}" name="الدولار" dataDxfId="246"/>
    <tableColumn id="4" xr3:uid="{E2AC1956-6FB8-43AE-8D9C-335E3277D41E}" name="مبيع $" dataDxfId="245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44">
  <tableColumns count="4">
    <tableColumn id="1" xr3:uid="{0676A393-7F44-4748-891D-5B959F155849}" name="البيان" dataDxfId="243"/>
    <tableColumn id="2" xr3:uid="{5D677BBE-18CD-4343-AD34-A958F7B717C0}" name="اللبناني" dataDxfId="242"/>
    <tableColumn id="3" xr3:uid="{413B0819-708F-4B48-ABD6-245EAF9C914A}" name="الدولار" dataDxfId="241"/>
    <tableColumn id="4" xr3:uid="{D9127794-8DAD-4383-B613-495E0912836D}" name="مبيع $" dataDxfId="240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39">
  <tableColumns count="4">
    <tableColumn id="1" xr3:uid="{7A55EB70-667A-43CE-A571-DE16221D979A}" name="البيان" dataDxfId="238"/>
    <tableColumn id="2" xr3:uid="{77668002-23A5-45FC-BAF2-4554FDD5A99F}" name="اللبناني" dataDxfId="237"/>
    <tableColumn id="3" xr3:uid="{F96A2249-D94A-4279-9D2D-60689605646E}" name="الدولار" dataDxfId="236"/>
    <tableColumn id="4" xr3:uid="{FA28972A-A89B-4B64-B854-47E45364B1D5}" name="مبيع $" dataDxfId="235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34">
  <tableColumns count="4">
    <tableColumn id="1" xr3:uid="{9392A9F1-B312-4E74-B77C-A69E2C3CB03E}" name="البيان" dataDxfId="233"/>
    <tableColumn id="2" xr3:uid="{2FB22C74-0307-4908-83D1-35AEC98F3EA9}" name="اللبناني" dataDxfId="232"/>
    <tableColumn id="3" xr3:uid="{65F40AFC-1F1E-46FB-90D9-70701EE5FAE3}" name="الدولار" dataDxfId="231"/>
    <tableColumn id="4" xr3:uid="{11A3ADAB-4B90-40DE-BE77-9897FDABDE64}" name="مبيع $" dataDxfId="230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29">
  <tableColumns count="4">
    <tableColumn id="1" xr3:uid="{B97C748E-8C16-48CC-B770-A8BF13CCA01B}" name="البيان" dataDxfId="228"/>
    <tableColumn id="2" xr3:uid="{412AB9B9-7487-4F31-AED7-D855C9616865}" name="اللبناني" dataDxfId="227"/>
    <tableColumn id="3" xr3:uid="{040A5916-702E-408B-81EF-0039DF2FD302}" name="الدولار" dataDxfId="226"/>
    <tableColumn id="4" xr3:uid="{3F07A797-278B-411A-A9D5-FB01E3EED9BE}" name="مبيع $" dataDxfId="225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24">
  <tableColumns count="4">
    <tableColumn id="1" xr3:uid="{C83CEE36-DFDE-407A-9DFD-EB9E53EA6290}" name="البيان" dataDxfId="223"/>
    <tableColumn id="2" xr3:uid="{61AC685E-E3A4-4478-B423-81DE156E96FC}" name="اللبناني" dataDxfId="222"/>
    <tableColumn id="3" xr3:uid="{AFB098E1-8DF5-4033-8726-C556CC554787}" name="الدولار" dataDxfId="221"/>
    <tableColumn id="4" xr3:uid="{64B0CA77-47F1-486A-9D56-DDC69DC92416}" name="مبيع $" dataDxfId="220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19">
  <tableColumns count="4">
    <tableColumn id="1" xr3:uid="{E4A85AC1-CF00-4A05-A5B2-4CBDA4FC521E}" name="البيان" dataDxfId="218"/>
    <tableColumn id="2" xr3:uid="{B1F5F3B0-56E2-4431-BEA6-EDD217742F35}" name="اللبناني" dataDxfId="217"/>
    <tableColumn id="3" xr3:uid="{F7D0E382-8812-4CBE-9192-42D756FDE016}" name="الدولار" dataDxfId="216"/>
    <tableColumn id="4" xr3:uid="{6D82D80A-2E91-4D71-B33C-6A35C0672D3F}" name="مبيع $" dataDxfId="215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323">
  <tableColumns count="4">
    <tableColumn id="1" xr3:uid="{6F64E5D9-D9B7-4E07-BFC2-3B34ECB538AE}" name="البيان" dataDxfId="322"/>
    <tableColumn id="2" xr3:uid="{549AFC64-82D2-4131-865E-75902F3E917F}" name="اللبناني" dataDxfId="321"/>
    <tableColumn id="3" xr3:uid="{E5B361AA-4047-4D44-93CE-B658EC78C708}" name="الدولار" dataDxfId="320"/>
    <tableColumn id="4" xr3:uid="{27B6A426-620C-470B-9EB9-AA4509FFE015}" name="مبيع $" dataDxfId="319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361" headerRowDxfId="214">
  <tableColumns count="4">
    <tableColumn id="1" xr3:uid="{291C6A55-36F7-4F95-A31A-3BC8CFD34C38}" name="البيان" dataDxfId="213"/>
    <tableColumn id="2" xr3:uid="{42DE4B01-AF6B-4FA6-A7AF-8795B1425DB9}" name="اللبناني" dataDxfId="212"/>
    <tableColumn id="3" xr3:uid="{C3664E42-0CBE-41E1-A8C7-9C088C3F68FF}" name="الدولار" dataDxfId="211"/>
    <tableColumn id="4" xr3:uid="{E94386BA-84BA-403A-B7B4-7A901F3D582F}" name="مبيع $" dataDxfId="210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361" headerRowDxfId="12">
  <tableColumns count="4">
    <tableColumn id="1" xr3:uid="{9BEE64CB-1283-4CC5-B409-8E84BCD95149}" name="البيان" dataDxfId="11"/>
    <tableColumn id="2" xr3:uid="{2B64E02E-04CA-4B99-AB86-6443FC0C8AC3}" name="اللبناني" dataDxfId="10"/>
    <tableColumn id="3" xr3:uid="{F685513E-1C67-4579-A09A-210FB163EF3D}" name="الدولار" dataDxfId="9"/>
    <tableColumn id="4" xr3:uid="{B692594B-8B5F-46CD-BC72-B27F3C1EA225}" name="مبيع $" dataDxfId="8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09" tableBorderDxfId="208">
  <autoFilter ref="A2:H277" xr:uid="{BDD2714A-65D7-4F66-8003-265517571B12}"/>
  <tableColumns count="8">
    <tableColumn id="1" xr3:uid="{B784B09D-6AEC-4F7C-B5A9-023F1541070B}" name="التاريخ" dataDxfId="207"/>
    <tableColumn id="2" xr3:uid="{3931F703-C1A9-4A63-96F0-0FB2773E022B}" name="بيع" dataDxfId="206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05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04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03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89" t="s">
        <v>7</v>
      </c>
      <c r="B11" s="190"/>
      <c r="C11" s="190"/>
      <c r="D11" s="190"/>
      <c r="E11" s="190"/>
      <c r="F11" s="190"/>
      <c r="G11" s="1"/>
      <c r="H11" s="1"/>
      <c r="I11" s="2"/>
      <c r="J11" s="8"/>
      <c r="K11" s="9"/>
      <c r="L11" s="10">
        <f t="shared" si="1"/>
        <v>0</v>
      </c>
      <c r="M11" s="3"/>
      <c r="N11" s="189" t="s">
        <v>8</v>
      </c>
      <c r="O11" s="190"/>
      <c r="P11" s="190"/>
      <c r="Q11" s="190"/>
      <c r="R11" s="190"/>
      <c r="S11" s="19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91" t="s">
        <v>21</v>
      </c>
      <c r="R20" s="192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91" t="s">
        <v>23</v>
      </c>
      <c r="O21" s="192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91" t="s">
        <v>21</v>
      </c>
      <c r="R22" s="192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91" t="s">
        <v>23</v>
      </c>
      <c r="O23" s="192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91" t="s">
        <v>21</v>
      </c>
      <c r="R22" s="192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91" t="s">
        <v>23</v>
      </c>
      <c r="O23" s="192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91" t="s">
        <v>21</v>
      </c>
      <c r="R22" s="192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91" t="s">
        <v>23</v>
      </c>
      <c r="O23" s="192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91" t="s">
        <v>21</v>
      </c>
      <c r="R22" s="192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91" t="s">
        <v>23</v>
      </c>
      <c r="O23" s="192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89" t="s">
        <v>7</v>
      </c>
      <c r="B17" s="190"/>
      <c r="C17" s="190"/>
      <c r="D17" s="190"/>
      <c r="E17" s="190"/>
      <c r="F17" s="190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89" t="s">
        <v>8</v>
      </c>
      <c r="O17" s="190"/>
      <c r="P17" s="190"/>
      <c r="Q17" s="190"/>
      <c r="R17" s="190"/>
      <c r="S17" s="19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91" t="s">
        <v>21</v>
      </c>
      <c r="E26" s="19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91" t="s">
        <v>21</v>
      </c>
      <c r="R26" s="192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91" t="s">
        <v>23</v>
      </c>
      <c r="B27" s="19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91" t="s">
        <v>23</v>
      </c>
      <c r="O27" s="192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91" t="s">
        <v>21</v>
      </c>
      <c r="R29" s="192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91" t="s">
        <v>23</v>
      </c>
      <c r="O30" s="192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91" t="s">
        <v>21</v>
      </c>
      <c r="R29" s="192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91" t="s">
        <v>23</v>
      </c>
      <c r="O30" s="192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91" t="s">
        <v>23</v>
      </c>
      <c r="O30" s="192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91" t="s">
        <v>23</v>
      </c>
      <c r="O30" s="192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91" t="s">
        <v>21</v>
      </c>
      <c r="R29" s="192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91" t="s">
        <v>23</v>
      </c>
      <c r="O30" s="192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91" t="s">
        <v>21</v>
      </c>
      <c r="R29" s="192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91" t="s">
        <v>23</v>
      </c>
      <c r="O30" s="192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91" t="s">
        <v>21</v>
      </c>
      <c r="R29" s="192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91" t="s">
        <v>23</v>
      </c>
      <c r="O30" s="192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91" t="s">
        <v>21</v>
      </c>
      <c r="R29" s="192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91" t="s">
        <v>23</v>
      </c>
      <c r="O30" s="192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91" t="s">
        <v>21</v>
      </c>
      <c r="R29" s="192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91" t="s">
        <v>23</v>
      </c>
      <c r="O30" s="192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91" t="s">
        <v>21</v>
      </c>
      <c r="R29" s="192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91" t="s">
        <v>23</v>
      </c>
      <c r="O30" s="192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91" t="s">
        <v>21</v>
      </c>
      <c r="R29" s="192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91" t="s">
        <v>23</v>
      </c>
      <c r="O30" s="192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91" t="s">
        <v>21</v>
      </c>
      <c r="R29" s="192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91" t="s">
        <v>23</v>
      </c>
      <c r="O30" s="192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91" t="s">
        <v>21</v>
      </c>
      <c r="R29" s="192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91" t="s">
        <v>23</v>
      </c>
      <c r="O30" s="192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91" t="s">
        <v>21</v>
      </c>
      <c r="R29" s="192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91" t="s">
        <v>23</v>
      </c>
      <c r="O30" s="192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91" t="s">
        <v>21</v>
      </c>
      <c r="R29" s="192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91" t="s">
        <v>23</v>
      </c>
      <c r="O30" s="192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91" t="s">
        <v>21</v>
      </c>
      <c r="R29" s="192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91" t="s">
        <v>23</v>
      </c>
      <c r="O30" s="192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91" t="s">
        <v>23</v>
      </c>
      <c r="O30" s="192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91" t="s">
        <v>21</v>
      </c>
      <c r="R29" s="192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91" t="s">
        <v>23</v>
      </c>
      <c r="O30" s="192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91" t="s">
        <v>21</v>
      </c>
      <c r="R29" s="192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91" t="s">
        <v>23</v>
      </c>
      <c r="O30" s="192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91" t="s">
        <v>21</v>
      </c>
      <c r="R29" s="192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91" t="s">
        <v>23</v>
      </c>
      <c r="O30" s="192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91" t="s">
        <v>21</v>
      </c>
      <c r="R29" s="192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91" t="s">
        <v>23</v>
      </c>
      <c r="O30" s="192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91" t="s">
        <v>23</v>
      </c>
      <c r="O30" s="192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91" t="s">
        <v>21</v>
      </c>
      <c r="R29" s="192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91" t="s">
        <v>23</v>
      </c>
      <c r="O30" s="192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91" t="s">
        <v>21</v>
      </c>
      <c r="R29" s="192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91" t="s">
        <v>23</v>
      </c>
      <c r="O30" s="192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91" t="s">
        <v>23</v>
      </c>
      <c r="O30" s="192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91" t="s">
        <v>21</v>
      </c>
      <c r="R29" s="192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91" t="s">
        <v>23</v>
      </c>
      <c r="O30" s="192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91" t="s">
        <v>21</v>
      </c>
      <c r="R29" s="192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91" t="s">
        <v>23</v>
      </c>
      <c r="O30" s="192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91" t="s">
        <v>21</v>
      </c>
      <c r="R29" s="192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91" t="s">
        <v>23</v>
      </c>
      <c r="O30" s="192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91" t="s">
        <v>21</v>
      </c>
      <c r="R29" s="192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91" t="s">
        <v>23</v>
      </c>
      <c r="O30" s="192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91" t="s">
        <v>21</v>
      </c>
      <c r="R29" s="192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91" t="s">
        <v>23</v>
      </c>
      <c r="O30" s="192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91" t="s">
        <v>21</v>
      </c>
      <c r="R29" s="192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91" t="s">
        <v>23</v>
      </c>
      <c r="O30" s="192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91" t="s">
        <v>21</v>
      </c>
      <c r="R29" s="192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91" t="s">
        <v>23</v>
      </c>
      <c r="O30" s="192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91" t="s">
        <v>21</v>
      </c>
      <c r="R29" s="192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91" t="s">
        <v>23</v>
      </c>
      <c r="O30" s="192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91" t="s">
        <v>21</v>
      </c>
      <c r="R29" s="192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91" t="s">
        <v>23</v>
      </c>
      <c r="O30" s="192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91" t="s">
        <v>21</v>
      </c>
      <c r="R29" s="192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91" t="s">
        <v>23</v>
      </c>
      <c r="O30" s="192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91" t="s">
        <v>21</v>
      </c>
      <c r="R29" s="192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91" t="s">
        <v>23</v>
      </c>
      <c r="O30" s="192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91" t="s">
        <v>21</v>
      </c>
      <c r="R29" s="192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91" t="s">
        <v>23</v>
      </c>
      <c r="O30" s="192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91" t="s">
        <v>21</v>
      </c>
      <c r="R29" s="192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91" t="s">
        <v>23</v>
      </c>
      <c r="O30" s="192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91" t="s">
        <v>21</v>
      </c>
      <c r="R29" s="192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91" t="s">
        <v>23</v>
      </c>
      <c r="O30" s="192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91" t="s">
        <v>21</v>
      </c>
      <c r="R29" s="192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91" t="s">
        <v>23</v>
      </c>
      <c r="O30" s="192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91" t="s">
        <v>21</v>
      </c>
      <c r="R29" s="192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91" t="s">
        <v>23</v>
      </c>
      <c r="O30" s="192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91" t="s">
        <v>23</v>
      </c>
      <c r="O30" s="192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91" t="s">
        <v>21</v>
      </c>
      <c r="R29" s="192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91" t="s">
        <v>23</v>
      </c>
      <c r="O30" s="192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91" t="s">
        <v>21</v>
      </c>
      <c r="R29" s="192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91" t="s">
        <v>23</v>
      </c>
      <c r="O30" s="192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91" t="s">
        <v>21</v>
      </c>
      <c r="R29" s="192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91" t="s">
        <v>23</v>
      </c>
      <c r="O30" s="192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91" t="s">
        <v>21</v>
      </c>
      <c r="R29" s="192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91" t="s">
        <v>23</v>
      </c>
      <c r="O30" s="192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91" t="s">
        <v>21</v>
      </c>
      <c r="R29" s="192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91" t="s">
        <v>23</v>
      </c>
      <c r="O30" s="192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91" t="s">
        <v>23</v>
      </c>
      <c r="O30" s="192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91" t="s">
        <v>21</v>
      </c>
      <c r="R29" s="192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91" t="s">
        <v>23</v>
      </c>
      <c r="O30" s="192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91" t="s">
        <v>21</v>
      </c>
      <c r="R29" s="192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91" t="s">
        <v>23</v>
      </c>
      <c r="O30" s="192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91" t="s">
        <v>21</v>
      </c>
      <c r="R29" s="192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91" t="s">
        <v>23</v>
      </c>
      <c r="O30" s="192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91" t="s">
        <v>23</v>
      </c>
      <c r="O30" s="192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91" t="s">
        <v>23</v>
      </c>
      <c r="O30" s="192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91" t="s">
        <v>21</v>
      </c>
      <c r="R29" s="192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91" t="s">
        <v>23</v>
      </c>
      <c r="O30" s="192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91" t="s">
        <v>21</v>
      </c>
      <c r="R29" s="192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91" t="s">
        <v>23</v>
      </c>
      <c r="O30" s="192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91" t="s">
        <v>21</v>
      </c>
      <c r="R29" s="192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91" t="s">
        <v>23</v>
      </c>
      <c r="O30" s="192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91" t="s">
        <v>21</v>
      </c>
      <c r="R29" s="192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91" t="s">
        <v>23</v>
      </c>
      <c r="O30" s="192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91" t="s">
        <v>21</v>
      </c>
      <c r="R29" s="192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91" t="s">
        <v>23</v>
      </c>
      <c r="O30" s="192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91" t="s">
        <v>21</v>
      </c>
      <c r="R29" s="192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91" t="s">
        <v>23</v>
      </c>
      <c r="O30" s="192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91" t="s">
        <v>21</v>
      </c>
      <c r="R29" s="192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91" t="s">
        <v>23</v>
      </c>
      <c r="O30" s="192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91" t="s">
        <v>21</v>
      </c>
      <c r="R29" s="192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91" t="s">
        <v>23</v>
      </c>
      <c r="O30" s="192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91" t="s">
        <v>23</v>
      </c>
      <c r="O30" s="192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91" t="s">
        <v>21</v>
      </c>
      <c r="R29" s="192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91" t="s">
        <v>23</v>
      </c>
      <c r="O30" s="192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91" t="s">
        <v>21</v>
      </c>
      <c r="R29" s="192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91" t="s">
        <v>23</v>
      </c>
      <c r="O30" s="192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91" t="s">
        <v>21</v>
      </c>
      <c r="R29" s="192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91" t="s">
        <v>23</v>
      </c>
      <c r="O30" s="192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91" t="s">
        <v>21</v>
      </c>
      <c r="R29" s="192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91" t="s">
        <v>23</v>
      </c>
      <c r="O30" s="192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91" t="s">
        <v>21</v>
      </c>
      <c r="R29" s="192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91" t="s">
        <v>23</v>
      </c>
      <c r="O30" s="192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91" t="s">
        <v>21</v>
      </c>
      <c r="R29" s="192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91" t="s">
        <v>23</v>
      </c>
      <c r="O30" s="192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91" t="s">
        <v>21</v>
      </c>
      <c r="R29" s="192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91" t="s">
        <v>23</v>
      </c>
      <c r="O30" s="192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91" t="s">
        <v>21</v>
      </c>
      <c r="R29" s="192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91" t="s">
        <v>23</v>
      </c>
      <c r="O30" s="192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91" t="s">
        <v>21</v>
      </c>
      <c r="R29" s="192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91" t="s">
        <v>23</v>
      </c>
      <c r="O30" s="192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91" t="s">
        <v>23</v>
      </c>
      <c r="O30" s="192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91" t="s">
        <v>21</v>
      </c>
      <c r="R29" s="192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91" t="s">
        <v>23</v>
      </c>
      <c r="O30" s="192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91" t="s">
        <v>21</v>
      </c>
      <c r="R29" s="192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91" t="s">
        <v>23</v>
      </c>
      <c r="O30" s="192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91" t="s">
        <v>21</v>
      </c>
      <c r="R29" s="192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91" t="s">
        <v>23</v>
      </c>
      <c r="O30" s="192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91" t="s">
        <v>21</v>
      </c>
      <c r="R29" s="192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91" t="s">
        <v>23</v>
      </c>
      <c r="O30" s="192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91" t="s">
        <v>21</v>
      </c>
      <c r="R29" s="192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91" t="s">
        <v>23</v>
      </c>
      <c r="O30" s="192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91" t="s">
        <v>21</v>
      </c>
      <c r="R29" s="192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91" t="s">
        <v>23</v>
      </c>
      <c r="O30" s="192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91" t="s">
        <v>21</v>
      </c>
      <c r="R29" s="192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91" t="s">
        <v>23</v>
      </c>
      <c r="O30" s="192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91" t="s">
        <v>21</v>
      </c>
      <c r="R29" s="192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91" t="s">
        <v>23</v>
      </c>
      <c r="O30" s="192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91" t="s">
        <v>21</v>
      </c>
      <c r="R29" s="192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91" t="s">
        <v>23</v>
      </c>
      <c r="O30" s="192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91" t="s">
        <v>21</v>
      </c>
      <c r="R29" s="192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91" t="s">
        <v>23</v>
      </c>
      <c r="O30" s="192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91" t="s">
        <v>21</v>
      </c>
      <c r="R29" s="192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91" t="s">
        <v>23</v>
      </c>
      <c r="O30" s="192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91" t="s">
        <v>21</v>
      </c>
      <c r="R29" s="192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91" t="s">
        <v>23</v>
      </c>
      <c r="O30" s="192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91" t="s">
        <v>23</v>
      </c>
      <c r="O30" s="192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91" t="s">
        <v>21</v>
      </c>
      <c r="R29" s="192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91" t="s">
        <v>23</v>
      </c>
      <c r="O30" s="192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91" t="s">
        <v>23</v>
      </c>
      <c r="O30" s="192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91" t="s">
        <v>21</v>
      </c>
      <c r="R29" s="192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91" t="s">
        <v>23</v>
      </c>
      <c r="O30" s="192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91" t="s">
        <v>23</v>
      </c>
      <c r="O30" s="192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91" t="s">
        <v>21</v>
      </c>
      <c r="R29" s="192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91" t="s">
        <v>23</v>
      </c>
      <c r="O30" s="192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91" t="s">
        <v>21</v>
      </c>
      <c r="R29" s="192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91" t="s">
        <v>23</v>
      </c>
      <c r="O30" s="192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91" t="s">
        <v>23</v>
      </c>
      <c r="O30" s="192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91" t="s">
        <v>21</v>
      </c>
      <c r="R29" s="192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91" t="s">
        <v>23</v>
      </c>
      <c r="O30" s="192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91" t="s">
        <v>21</v>
      </c>
      <c r="R29" s="192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91" t="s">
        <v>23</v>
      </c>
      <c r="O30" s="192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91" t="s">
        <v>21</v>
      </c>
      <c r="R29" s="192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91" t="s">
        <v>23</v>
      </c>
      <c r="O30" s="192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91" t="s">
        <v>21</v>
      </c>
      <c r="R29" s="192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91" t="s">
        <v>23</v>
      </c>
      <c r="O30" s="192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91" t="s">
        <v>23</v>
      </c>
      <c r="O30" s="192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91" t="s">
        <v>21</v>
      </c>
      <c r="R29" s="192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91" t="s">
        <v>23</v>
      </c>
      <c r="O30" s="192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91" t="s">
        <v>23</v>
      </c>
      <c r="O30" s="192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91" t="s">
        <v>21</v>
      </c>
      <c r="R29" s="192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91" t="s">
        <v>23</v>
      </c>
      <c r="O30" s="192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91" t="s">
        <v>21</v>
      </c>
      <c r="R29" s="192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91" t="s">
        <v>23</v>
      </c>
      <c r="O30" s="192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91" t="s">
        <v>21</v>
      </c>
      <c r="R29" s="192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91" t="s">
        <v>23</v>
      </c>
      <c r="O30" s="192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91" t="s">
        <v>21</v>
      </c>
      <c r="R29" s="192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91" t="s">
        <v>23</v>
      </c>
      <c r="O30" s="192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91" t="s">
        <v>21</v>
      </c>
      <c r="R29" s="192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91" t="s">
        <v>23</v>
      </c>
      <c r="O30" s="192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91" t="s">
        <v>23</v>
      </c>
      <c r="O30" s="192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91" t="s">
        <v>21</v>
      </c>
      <c r="R29" s="192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91" t="s">
        <v>23</v>
      </c>
      <c r="O30" s="192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91" t="s">
        <v>21</v>
      </c>
      <c r="R29" s="192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91" t="s">
        <v>23</v>
      </c>
      <c r="O30" s="192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91" t="s">
        <v>21</v>
      </c>
      <c r="R29" s="192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91" t="s">
        <v>23</v>
      </c>
      <c r="O30" s="192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91" t="s">
        <v>21</v>
      </c>
      <c r="R29" s="192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91" t="s">
        <v>23</v>
      </c>
      <c r="O30" s="192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91" t="s">
        <v>21</v>
      </c>
      <c r="R29" s="192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91" t="s">
        <v>23</v>
      </c>
      <c r="O30" s="192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91" t="s">
        <v>21</v>
      </c>
      <c r="R29" s="192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91" t="s">
        <v>23</v>
      </c>
      <c r="O30" s="192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91" t="s">
        <v>21</v>
      </c>
      <c r="R29" s="192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91" t="s">
        <v>23</v>
      </c>
      <c r="O30" s="192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91" t="s">
        <v>21</v>
      </c>
      <c r="R29" s="192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91" t="s">
        <v>23</v>
      </c>
      <c r="O30" s="192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91" t="s">
        <v>23</v>
      </c>
      <c r="O30" s="192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91" t="s">
        <v>21</v>
      </c>
      <c r="R29" s="192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91" t="s">
        <v>23</v>
      </c>
      <c r="O30" s="192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91" t="s">
        <v>21</v>
      </c>
      <c r="R29" s="192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91" t="s">
        <v>23</v>
      </c>
      <c r="O30" s="192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91" t="s">
        <v>21</v>
      </c>
      <c r="R29" s="192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91" t="s">
        <v>23</v>
      </c>
      <c r="O30" s="192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91" t="s">
        <v>23</v>
      </c>
      <c r="O30" s="192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91" t="s">
        <v>21</v>
      </c>
      <c r="R29" s="192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91" t="s">
        <v>23</v>
      </c>
      <c r="O30" s="192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91" t="s">
        <v>23</v>
      </c>
      <c r="O30" s="192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91" t="s">
        <v>21</v>
      </c>
      <c r="R29" s="192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91" t="s">
        <v>23</v>
      </c>
      <c r="O30" s="192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91" t="s">
        <v>21</v>
      </c>
      <c r="R29" s="192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91" t="s">
        <v>23</v>
      </c>
      <c r="O30" s="192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91" t="s">
        <v>21</v>
      </c>
      <c r="R29" s="192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91" t="s">
        <v>23</v>
      </c>
      <c r="B30" s="192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91" t="s">
        <v>23</v>
      </c>
      <c r="O30" s="192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91" t="s">
        <v>21</v>
      </c>
      <c r="R29" s="192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91" t="s">
        <v>23</v>
      </c>
      <c r="O30" s="192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91" t="s">
        <v>21</v>
      </c>
      <c r="R29" s="192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91" t="s">
        <v>23</v>
      </c>
      <c r="O30" s="192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91" t="s">
        <v>21</v>
      </c>
      <c r="R29" s="192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91" t="s">
        <v>23</v>
      </c>
      <c r="O30" s="192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91" t="s">
        <v>21</v>
      </c>
      <c r="R29" s="192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91" t="s">
        <v>23</v>
      </c>
      <c r="O30" s="192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91" t="s">
        <v>21</v>
      </c>
      <c r="R29" s="192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91" t="s">
        <v>23</v>
      </c>
      <c r="O30" s="192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91" t="s">
        <v>21</v>
      </c>
      <c r="R29" s="192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91" t="s">
        <v>23</v>
      </c>
      <c r="O30" s="192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91" t="s">
        <v>23</v>
      </c>
      <c r="O30" s="192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91" t="s">
        <v>21</v>
      </c>
      <c r="R29" s="192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91" t="s">
        <v>23</v>
      </c>
      <c r="O30" s="192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91" t="s">
        <v>21</v>
      </c>
      <c r="R29" s="192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91" t="s">
        <v>23</v>
      </c>
      <c r="O30" s="192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91" t="s">
        <v>21</v>
      </c>
      <c r="R29" s="192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91" t="s">
        <v>23</v>
      </c>
      <c r="O30" s="192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91" t="s">
        <v>21</v>
      </c>
      <c r="R29" s="192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91" t="s">
        <v>23</v>
      </c>
      <c r="O30" s="192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91" t="s">
        <v>23</v>
      </c>
      <c r="O30" s="192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91" t="s">
        <v>21</v>
      </c>
      <c r="R29" s="192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91" t="s">
        <v>23</v>
      </c>
      <c r="O30" s="192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91" t="s">
        <v>21</v>
      </c>
      <c r="R29" s="192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91" t="s">
        <v>23</v>
      </c>
      <c r="O30" s="192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91" t="s">
        <v>21</v>
      </c>
      <c r="R29" s="192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91" t="s">
        <v>23</v>
      </c>
      <c r="O30" s="192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91" t="s">
        <v>21</v>
      </c>
      <c r="R29" s="192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91" t="s">
        <v>23</v>
      </c>
      <c r="O30" s="192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91" t="s">
        <v>21</v>
      </c>
      <c r="R29" s="192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91" t="s">
        <v>23</v>
      </c>
      <c r="O30" s="192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91" t="s">
        <v>21</v>
      </c>
      <c r="R29" s="192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91" t="s">
        <v>23</v>
      </c>
      <c r="O30" s="192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91" t="s">
        <v>23</v>
      </c>
      <c r="O30" s="192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91" t="s">
        <v>21</v>
      </c>
      <c r="R29" s="192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91" t="s">
        <v>23</v>
      </c>
      <c r="O30" s="192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91" t="s">
        <v>21</v>
      </c>
      <c r="R29" s="192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91" t="s">
        <v>23</v>
      </c>
      <c r="O30" s="192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91" t="s">
        <v>21</v>
      </c>
      <c r="R29" s="192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91" t="s">
        <v>23</v>
      </c>
      <c r="O30" s="192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91" t="s">
        <v>21</v>
      </c>
      <c r="R29" s="192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91" t="s">
        <v>23</v>
      </c>
      <c r="O30" s="192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91" t="s">
        <v>21</v>
      </c>
      <c r="R29" s="192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91" t="s">
        <v>23</v>
      </c>
      <c r="O30" s="192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91" t="s">
        <v>21</v>
      </c>
      <c r="R29" s="192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91" t="s">
        <v>23</v>
      </c>
      <c r="O30" s="192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91" t="s">
        <v>21</v>
      </c>
      <c r="R29" s="192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91" t="s">
        <v>23</v>
      </c>
      <c r="O30" s="192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91" t="s">
        <v>23</v>
      </c>
      <c r="O30" s="192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91" t="s">
        <v>23</v>
      </c>
      <c r="O30" s="192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91" t="s">
        <v>21</v>
      </c>
      <c r="R29" s="192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91" t="s">
        <v>23</v>
      </c>
      <c r="O30" s="192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91" t="s">
        <v>21</v>
      </c>
      <c r="R29" s="192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91" t="s">
        <v>23</v>
      </c>
      <c r="O30" s="192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02" priority="8">
      <formula>$H22="جملة"</formula>
    </cfRule>
    <cfRule type="expression" dxfId="201" priority="9">
      <formula>$H22="مصاريف"</formula>
    </cfRule>
    <cfRule type="expression" dxfId="200" priority="10">
      <formula>$H22="سحب"</formula>
    </cfRule>
  </conditionalFormatting>
  <conditionalFormatting sqref="H3:L18">
    <cfRule type="expression" dxfId="199" priority="4">
      <formula>$H3="جملة"</formula>
    </cfRule>
    <cfRule type="expression" dxfId="198" priority="5">
      <formula>$H3="مصاريف"</formula>
    </cfRule>
    <cfRule type="expression" dxfId="197" priority="6">
      <formula>$H3="سحب"</formula>
    </cfRule>
    <cfRule type="expression" dxfId="196" priority="7">
      <formula>$H3="بيع"</formula>
    </cfRule>
  </conditionalFormatting>
  <conditionalFormatting sqref="I139:L139">
    <cfRule type="expression" dxfId="195" priority="1">
      <formula>$H139="جملة"</formula>
    </cfRule>
    <cfRule type="expression" dxfId="194" priority="2">
      <formula>$H139="مصاريف"</formula>
    </cfRule>
    <cfRule type="expression" dxfId="193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91" t="s">
        <v>21</v>
      </c>
      <c r="R29" s="192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91" t="s">
        <v>23</v>
      </c>
      <c r="O30" s="192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2" priority="9">
      <formula>$H3="جملة"</formula>
    </cfRule>
    <cfRule type="expression" dxfId="191" priority="10">
      <formula>$H3="مصاريف"</formula>
    </cfRule>
    <cfRule type="expression" dxfId="190" priority="11">
      <formula>$H3="سحب"</formula>
    </cfRule>
    <cfRule type="expression" dxfId="189" priority="12">
      <formula>$H3="بيع"</formula>
    </cfRule>
  </conditionalFormatting>
  <conditionalFormatting sqref="H22:L151">
    <cfRule type="expression" dxfId="188" priority="1">
      <formula>$H22="جملة"</formula>
    </cfRule>
    <cfRule type="expression" dxfId="187" priority="2">
      <formula>$H22="مصاريف"</formula>
    </cfRule>
    <cfRule type="expression" dxfId="186" priority="3">
      <formula>$H22="سحب"</formula>
    </cfRule>
    <cfRule type="expression" dxfId="185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87" t="s">
        <v>21</v>
      </c>
      <c r="R29" s="188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87" t="s">
        <v>23</v>
      </c>
      <c r="O30" s="188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84" priority="5">
      <formula>$H3="جملة"</formula>
    </cfRule>
    <cfRule type="expression" dxfId="183" priority="6">
      <formula>$H3="مصاريف"</formula>
    </cfRule>
    <cfRule type="expression" dxfId="182" priority="7">
      <formula>$H3="سحب"</formula>
    </cfRule>
    <cfRule type="expression" dxfId="181" priority="8">
      <formula>$H3="بيع"</formula>
    </cfRule>
  </conditionalFormatting>
  <conditionalFormatting sqref="H22:L165">
    <cfRule type="expression" dxfId="180" priority="1">
      <formula>$H22="جملة"</formula>
    </cfRule>
    <cfRule type="expression" dxfId="179" priority="2">
      <formula>$H22="مصاريف"</formula>
    </cfRule>
    <cfRule type="expression" dxfId="178" priority="3">
      <formula>$H22="سحب"</formula>
    </cfRule>
    <cfRule type="expression" dxfId="177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87" t="s">
        <v>21</v>
      </c>
      <c r="R29" s="188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87" t="s">
        <v>23</v>
      </c>
      <c r="O30" s="188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6" priority="5">
      <formula>$H3="جملة"</formula>
    </cfRule>
    <cfRule type="expression" dxfId="175" priority="6">
      <formula>$H3="مصاريف"</formula>
    </cfRule>
    <cfRule type="expression" dxfId="174" priority="7">
      <formula>$H3="سحب"</formula>
    </cfRule>
    <cfRule type="expression" dxfId="173" priority="8">
      <formula>$H3="بيع"</formula>
    </cfRule>
  </conditionalFormatting>
  <conditionalFormatting sqref="H22:L148">
    <cfRule type="expression" dxfId="172" priority="1">
      <formula>$H22="جملة"</formula>
    </cfRule>
    <cfRule type="expression" dxfId="171" priority="2">
      <formula>$H22="مصاريف"</formula>
    </cfRule>
    <cfRule type="expression" dxfId="170" priority="3">
      <formula>$H22="سحب"</formula>
    </cfRule>
    <cfRule type="expression" dxfId="169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87" t="s">
        <v>21</v>
      </c>
      <c r="R29" s="188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87" t="s">
        <v>23</v>
      </c>
      <c r="O30" s="188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8" priority="5">
      <formula>$H3="جملة"</formula>
    </cfRule>
    <cfRule type="expression" dxfId="167" priority="6">
      <formula>$H3="مصاريف"</formula>
    </cfRule>
    <cfRule type="expression" dxfId="166" priority="7">
      <formula>$H3="سحب"</formula>
    </cfRule>
    <cfRule type="expression" dxfId="165" priority="8">
      <formula>$H3="بيع"</formula>
    </cfRule>
  </conditionalFormatting>
  <conditionalFormatting sqref="H22:L156">
    <cfRule type="expression" dxfId="164" priority="1">
      <formula>$H22="جملة"</formula>
    </cfRule>
    <cfRule type="expression" dxfId="163" priority="2">
      <formula>$H22="مصاريف"</formula>
    </cfRule>
    <cfRule type="expression" dxfId="162" priority="3">
      <formula>$H22="سحب"</formula>
    </cfRule>
    <cfRule type="expression" dxfId="161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87" t="s">
        <v>21</v>
      </c>
      <c r="R29" s="188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87" t="s">
        <v>23</v>
      </c>
      <c r="O30" s="188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60" priority="5">
      <formula>$H22="جملة"</formula>
    </cfRule>
    <cfRule type="expression" dxfId="159" priority="6">
      <formula>$H22="مصاريف"</formula>
    </cfRule>
    <cfRule type="expression" dxfId="158" priority="7">
      <formula>$H22="سحب"</formula>
    </cfRule>
    <cfRule type="expression" dxfId="157" priority="8">
      <formula>$H22="بيع"</formula>
    </cfRule>
  </conditionalFormatting>
  <conditionalFormatting sqref="H23:K38">
    <cfRule type="expression" dxfId="156" priority="1">
      <formula>$H23="جملة"</formula>
    </cfRule>
    <cfRule type="expression" dxfId="155" priority="2">
      <formula>$H23="مصاريف"</formula>
    </cfRule>
    <cfRule type="expression" dxfId="154" priority="3">
      <formula>$H23="سحب"</formula>
    </cfRule>
    <cfRule type="expression" dxfId="153" priority="4">
      <formula>$H23="بيع"</formula>
    </cfRule>
  </conditionalFormatting>
  <conditionalFormatting sqref="H3:L18">
    <cfRule type="expression" dxfId="152" priority="9">
      <formula>$H3="جملة"</formula>
    </cfRule>
    <cfRule type="expression" dxfId="151" priority="10">
      <formula>$H3="مصاريف"</formula>
    </cfRule>
    <cfRule type="expression" dxfId="150" priority="11">
      <formula>$H3="سحب"</formula>
    </cfRule>
    <cfRule type="expression" dxfId="149" priority="12">
      <formula>$H3="بيع"</formula>
    </cfRule>
  </conditionalFormatting>
  <conditionalFormatting sqref="I22:L22 L23:L38">
    <cfRule type="expression" dxfId="148" priority="13">
      <formula>$H22="جملة"</formula>
    </cfRule>
    <cfRule type="expression" dxfId="147" priority="14">
      <formula>$H22="مصاريف"</formula>
    </cfRule>
    <cfRule type="expression" dxfId="146" priority="15">
      <formula>$H22="سحب"</formula>
    </cfRule>
    <cfRule type="expression" dxfId="145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187" t="s">
        <v>21</v>
      </c>
      <c r="R29" s="188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187" t="s">
        <v>23</v>
      </c>
      <c r="O30" s="188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4" priority="5">
      <formula>$H3="جملة"</formula>
    </cfRule>
    <cfRule type="expression" dxfId="143" priority="6">
      <formula>$H3="مصاريف"</formula>
    </cfRule>
    <cfRule type="expression" dxfId="142" priority="7">
      <formula>$H3="سحب"</formula>
    </cfRule>
    <cfRule type="expression" dxfId="141" priority="8">
      <formula>$H3="بيع"</formula>
    </cfRule>
  </conditionalFormatting>
  <conditionalFormatting sqref="H22:L165">
    <cfRule type="expression" dxfId="140" priority="1">
      <formula>$H22="جملة"</formula>
    </cfRule>
    <cfRule type="expression" dxfId="139" priority="2">
      <formula>$H22="مصاريف"</formula>
    </cfRule>
    <cfRule type="expression" dxfId="138" priority="3">
      <formula>$H22="سحب"</formula>
    </cfRule>
    <cfRule type="expression" dxfId="137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187" t="s">
        <v>21</v>
      </c>
      <c r="R29" s="188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187" t="s">
        <v>23</v>
      </c>
      <c r="O30" s="188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6" priority="5">
      <formula>$H3="جملة"</formula>
    </cfRule>
    <cfRule type="expression" dxfId="135" priority="6">
      <formula>$H3="مصاريف"</formula>
    </cfRule>
    <cfRule type="expression" dxfId="134" priority="7">
      <formula>$H3="سحب"</formula>
    </cfRule>
    <cfRule type="expression" dxfId="133" priority="8">
      <formula>$H3="بيع"</formula>
    </cfRule>
  </conditionalFormatting>
  <conditionalFormatting sqref="H22:L165">
    <cfRule type="expression" dxfId="132" priority="1">
      <formula>$H22="جملة"</formula>
    </cfRule>
    <cfRule type="expression" dxfId="131" priority="2">
      <formula>$H22="مصاريف"</formula>
    </cfRule>
    <cfRule type="expression" dxfId="130" priority="3">
      <formula>$H22="سحب"</formula>
    </cfRule>
    <cfRule type="expression" dxfId="129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8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187" t="s">
        <v>21</v>
      </c>
      <c r="R29" s="188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187" t="s">
        <v>23</v>
      </c>
      <c r="O30" s="188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3057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3058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3059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3060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3061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3062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3063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3064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3065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3066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3067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3068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C109:C111 C112:E113 H22:H130 I114:L130">
    <cfRule type="expression" dxfId="128" priority="13">
      <formula>$H22="جملة"</formula>
    </cfRule>
    <cfRule type="expression" dxfId="127" priority="14">
      <formula>$H22="مصاريف"</formula>
    </cfRule>
    <cfRule type="expression" dxfId="126" priority="15">
      <formula>$H22="سحب"</formula>
    </cfRule>
    <cfRule type="expression" dxfId="125" priority="16">
      <formula>$H22="بيع"</formula>
    </cfRule>
  </conditionalFormatting>
  <conditionalFormatting sqref="D108:E111">
    <cfRule type="expression" dxfId="124" priority="9">
      <formula>$H108="جملة"</formula>
    </cfRule>
    <cfRule type="expression" dxfId="123" priority="10">
      <formula>$H108="مصاريف"</formula>
    </cfRule>
    <cfRule type="expression" dxfId="122" priority="11">
      <formula>$H108="سحب"</formula>
    </cfRule>
    <cfRule type="expression" dxfId="121" priority="12">
      <formula>$H108="بيع"</formula>
    </cfRule>
  </conditionalFormatting>
  <conditionalFormatting sqref="H3:L18">
    <cfRule type="expression" dxfId="120" priority="29">
      <formula>$H3="جملة"</formula>
    </cfRule>
    <cfRule type="expression" dxfId="119" priority="30">
      <formula>$H3="مصاريف"</formula>
    </cfRule>
    <cfRule type="expression" dxfId="118" priority="31">
      <formula>$H3="سحب"</formula>
    </cfRule>
    <cfRule type="expression" dxfId="117" priority="32">
      <formula>$H3="بيع"</formula>
    </cfRule>
  </conditionalFormatting>
  <conditionalFormatting sqref="I109:I111 I112:K113">
    <cfRule type="expression" dxfId="116" priority="5">
      <formula>$H109="جملة"</formula>
    </cfRule>
    <cfRule type="expression" dxfId="115" priority="6">
      <formula>$H109="مصاريف"</formula>
    </cfRule>
    <cfRule type="expression" dxfId="114" priority="7">
      <formula>$H109="سحب"</formula>
    </cfRule>
    <cfRule type="expression" dxfId="113" priority="8">
      <formula>$H109="بيع"</formula>
    </cfRule>
  </conditionalFormatting>
  <conditionalFormatting sqref="I22:L108 L109:L113">
    <cfRule type="expression" dxfId="112" priority="33">
      <formula>$H22="جملة"</formula>
    </cfRule>
    <cfRule type="expression" dxfId="111" priority="34">
      <formula>$H22="مصاريف"</formula>
    </cfRule>
    <cfRule type="expression" dxfId="110" priority="35">
      <formula>$H22="سحب"</formula>
    </cfRule>
    <cfRule type="expression" dxfId="109" priority="36">
      <formula>$H22="بيع"</formula>
    </cfRule>
  </conditionalFormatting>
  <conditionalFormatting sqref="J109:K111">
    <cfRule type="expression" dxfId="108" priority="1">
      <formula>$H109="جملة"</formula>
    </cfRule>
    <cfRule type="expression" dxfId="107" priority="2">
      <formula>$H109="مصاريف"</formula>
    </cfRule>
    <cfRule type="expression" dxfId="106" priority="3">
      <formula>$H109="سحب"</formula>
    </cfRule>
    <cfRule type="expression" dxfId="105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000"/>
  <sheetViews>
    <sheetView rightToLeft="1" tabSelected="1" topLeftCell="A31" workbookViewId="0">
      <selection activeCell="J41" sqref="J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SUM('14-10'!$J$22:$J$361)</f>
        <v>0</v>
      </c>
      <c r="K20" s="166">
        <f>SUM('14-10'!$K$22:$K$361)</f>
        <v>205</v>
      </c>
      <c r="L20" s="167">
        <f>SUM('14-10'!$L$22:$L$361)</f>
        <v>205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/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/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/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/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2130</v>
      </c>
      <c r="G29" s="1"/>
      <c r="H29" s="156" t="s">
        <v>6</v>
      </c>
      <c r="I29" s="154"/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187" t="s">
        <v>21</v>
      </c>
      <c r="R29" s="188"/>
      <c r="S29" s="159">
        <f>SUM('14-10'!$J$22:$J$361)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/>
      <c r="J30" s="151"/>
      <c r="K30" s="152">
        <v>20</v>
      </c>
      <c r="L30" s="155">
        <f>'14-10'!$K30+('14-10'!$J30/90)</f>
        <v>20</v>
      </c>
      <c r="M30" s="3"/>
      <c r="N30" s="187" t="s">
        <v>23</v>
      </c>
      <c r="O30" s="188"/>
      <c r="P30" s="158">
        <f>SUM('14-10'!$K$22:$K$361)</f>
        <v>205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300</v>
      </c>
      <c r="K31" s="152"/>
      <c r="L31" s="155">
        <f>'14-10'!$K31+('14-10'!$J31/90)</f>
        <v>3.3333333333333335</v>
      </c>
      <c r="M31" s="3"/>
      <c r="N31" s="1"/>
      <c r="O31" s="1"/>
      <c r="P31" s="18"/>
      <c r="Q31" s="157" t="s">
        <v>25</v>
      </c>
      <c r="R31" s="157"/>
      <c r="S31" s="159">
        <f>S27-S29-F27</f>
        <v>-8425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/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-1180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340</v>
      </c>
      <c r="K35" s="152"/>
      <c r="L35" s="155">
        <f>'14-10'!$K35+('14-10'!$J35/90)</f>
        <v>3.7777777777777777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>
        <v>24</v>
      </c>
      <c r="L36" s="155">
        <f>'14-10'!$K36+('14-10'!$J36/90)</f>
        <v>24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'14-10'!$K41+('14-10'!$J41/90)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'14-10'!$K42+('14-10'!$J42/90)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'14-10'!$K43+('14-10'!$J43/90)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'14-10'!$K44+('14-10'!$J44/90)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'14-10'!$K45+('14-10'!$J45/90)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'14-10'!$K46+('14-10'!$J46/90)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'14-10'!$K47+('14-10'!$J47/90)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'14-10'!$K48+('14-10'!$J48/90)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'14-10'!$K49+('14-10'!$J49/90)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'14-10'!$K50+('14-10'!$J50/90)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'14-10'!$K51+('14-10'!$J51/90)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'14-10'!$K52+('14-10'!$J52/90)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'14-10'!$K53+('14-10'!$J53/90)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'14-10'!$K54+('14-10'!$J54/90)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'14-10'!$K55+('14-10'!$J55/90)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'14-10'!$K56+('14-10'!$J56/90)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'14-10'!$K57+('14-10'!$J57/90)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'14-10'!$K58+('14-10'!$J58/90)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'14-10'!$K59+('14-10'!$J59/90)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'14-10'!$K60+('14-10'!$J60/90)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'14-10'!$K61+('14-10'!$J61/90)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'14-10'!$K62+('14-10'!$J62/90)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'14-10'!$K63+('14-10'!$J63/90)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'14-10'!$K64+('14-10'!$J64/90)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'14-10'!$K65+('14-10'!$J65/90)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'14-10'!$K66+('14-10'!$J66/90)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'14-10'!$K67+('14-10'!$J67/90)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'14-10'!$K68+('14-10'!$J68/90)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'14-10'!$K69+('14-10'!$J69/90)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'14-10'!$K70+('14-10'!$J70/90)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'14-10'!$K71+('14-10'!$J71/90)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'14-10'!$K72+('14-10'!$J72/90)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'14-10'!$K73+('14-10'!$J73/90)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'14-10'!$K74+('14-10'!$J74/90)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'14-10'!$K75+('14-10'!$J75/90)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'14-10'!$K76+('14-10'!$J76/90)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'14-10'!$K77+('14-10'!$J77/90)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'14-10'!$K78+('14-10'!$J78/90)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'14-10'!$K79+('14-10'!$J79/90)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'14-10'!$K80+('14-10'!$J80/90)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'14-10'!$K81+('14-10'!$J81/90)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'14-10'!$K82+('14-10'!$J82/90)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'14-10'!$K83+('14-10'!$J83/90)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'14-10'!$K84+('14-10'!$J84/90)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'14-10'!$K85+('14-10'!$J85/90)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'14-10'!$K86+('14-10'!$J86/90)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'14-10'!$K87+('14-10'!$J87/90)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'14-10'!$K88+('14-10'!$J88/90)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'14-10'!$K89+('14-10'!$J89/90)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'14-10'!$K90+('14-10'!$J90/90)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'14-10'!$K91+('14-10'!$J91/90)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'14-10'!$K92+('14-10'!$J92/90)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'14-10'!$K93+('14-10'!$J93/90)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'14-10'!$K94+('14-10'!$J94/90)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'14-10'!$K95+('14-10'!$J95/90)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'14-10'!$K96+('14-10'!$J96/90)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'14-10'!$K97+('14-10'!$J97/90)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'14-10'!$K98+('14-10'!$J98/90)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'14-10'!$K99+('14-10'!$J99/90)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'14-10'!$K100+('14-10'!$J100/90)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'14-10'!$K101+('14-10'!$J101/90)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'14-10'!$K102+('14-10'!$J102/90)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'14-10'!$K103+('14-10'!$J103/90)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'14-10'!$K104+('14-10'!$J104/90)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'14-10'!$K105+('14-10'!$J105/90)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'14-10'!$K106+('14-10'!$J106/90)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'14-10'!$K107+('14-10'!$J107/90)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'14-10'!$K108+('14-10'!$J108/90)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'14-10'!$K109+('14-10'!$J109/90)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'14-10'!$K110+('14-10'!$J110/90)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'14-10'!$K111+('14-10'!$J111/90)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'14-10'!$K112+('14-10'!$J112/90)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'14-10'!$K113+('14-10'!$J113/90)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'14-10'!$K114+('14-10'!$J114/90)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'14-10'!$K115+('14-10'!$J115/90)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'14-10'!$K116+('14-10'!$J116/90)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'14-10'!$K117+('14-10'!$J117/90)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'14-10'!$K118+('14-10'!$J118/90)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'14-10'!$K119+('14-10'!$J119/90)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'14-10'!$K120+('14-10'!$J120/90)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'14-10'!$K121+('14-10'!$J121/90)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'14-10'!$K122+('14-10'!$J122/90)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'14-10'!$K123+('14-10'!$J123/90)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'14-10'!$K124+('14-10'!$J124/90)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'14-10'!$K125+('14-10'!$J125/90)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'14-10'!$K126+('14-10'!$J126/90)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'14-10'!$K127+('14-10'!$J127/90)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'14-10'!$K128+('14-10'!$J128/90)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'14-10'!$K129+('14-10'!$J129/90)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'14-10'!$K130+('14-10'!$J130/90)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'14-10'!$K131+('14-10'!$J131/90)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'14-10'!$K132+('14-10'!$J132/90)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'14-10'!$K133+('14-10'!$J133/90)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'14-10'!$K134+('14-10'!$J134/90)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'14-10'!$K135+('14-10'!$J135/90)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'14-10'!$K136+('14-10'!$J136/90)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'14-10'!$K137+('14-10'!$J137/90)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'14-10'!$K138+('14-10'!$J138/90)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'14-10'!$K139+('14-10'!$J139/90)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'14-10'!$K140+('14-10'!$J140/90)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'14-10'!$K141+('14-10'!$J141/90)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'14-10'!$K142+('14-10'!$J142/90)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'14-10'!$K143+('14-10'!$J143/90)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'14-10'!$K144+('14-10'!$J144/90)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'14-10'!$K145+('14-10'!$J145/90)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'14-10'!$K146+('14-10'!$J146/90)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'14-10'!$K147+('14-10'!$J147/90)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'14-10'!$K148+('14-10'!$J148/90)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'14-10'!$K149+('14-10'!$J149/90)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'14-10'!$K150+('14-10'!$J150/90)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'14-10'!$K151+('14-10'!$J151/90)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'14-10'!$K152+('14-10'!$J152/90)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'14-10'!$K153+('14-10'!$J153/90)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'14-10'!$K154+('14-10'!$J154/90)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'14-10'!$K155+('14-10'!$J155/90)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'14-10'!$K156+('14-10'!$J156/90)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'14-10'!$K157+('14-10'!$J157/90)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'14-10'!$K158+('14-10'!$J158/90)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'14-10'!$K159+('14-10'!$J159/90)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'14-10'!$K160+('14-10'!$J160/90)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'14-10'!$K161+('14-10'!$J161/90)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'14-10'!$K162+('14-10'!$J162/90)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'14-10'!$K163+('14-10'!$J163/90)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'14-10'!$K164+('14-10'!$J164/90)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'14-10'!$K165+('14-10'!$J165/90)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'14-10'!$K173+('14-10'!$J173/90)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'14-10'!$K174+('14-10'!$J174/90)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'14-10'!$K175+('14-10'!$J175/90)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'14-10'!$K176+('14-10'!$J176/90)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'14-10'!$K177+('14-10'!$J177/90)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'14-10'!$K178+('14-10'!$J178/90)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'14-10'!$K179+('14-10'!$J179/90)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'14-10'!$K180+('14-10'!$J180/90)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'14-10'!$K181+('14-10'!$J181/90)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'14-10'!$K182+('14-10'!$J182/90)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'14-10'!$K183+('14-10'!$J183/90)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'14-10'!$K184+('14-10'!$J184/90)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'14-10'!$K185+('14-10'!$J185/90)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'14-10'!$K186+('14-10'!$J186/90)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'14-10'!$K187+('14-10'!$J187/90)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'14-10'!$K188+('14-10'!$J188/90)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'14-10'!$K189+('14-10'!$J189/90)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'14-10'!$K190+('14-10'!$J190/90)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'14-10'!$K191+('14-10'!$J191/90)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'14-10'!$K192+('14-10'!$J192/90)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'14-10'!$K193+('14-10'!$J193/90)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'14-10'!$K194+('14-10'!$J194/90)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'14-10'!$K195+('14-10'!$J195/90)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'14-10'!$K196+('14-10'!$J196/90)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'14-10'!$K197+('14-10'!$J197/90)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'14-10'!$K198+('14-10'!$J198/90)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'14-10'!$K199+('14-10'!$J199/90)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'14-10'!$K200+('14-10'!$J200/90)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'14-10'!$K201+('14-10'!$J201/90)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'14-10'!$K202+('14-10'!$J202/90)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'14-10'!$K203+('14-10'!$J203/90)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'14-10'!$K204+('14-10'!$J204/90)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'14-10'!$K205+('14-10'!$J205/90)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'14-10'!$K206+('14-10'!$J206/90)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'14-10'!$K207+('14-10'!$J207/90)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'14-10'!$K208+('14-10'!$J208/90)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'14-10'!$K209+('14-10'!$J209/90)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'14-10'!$K210+('14-10'!$J210/90)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'14-10'!$K211+('14-10'!$J211/90)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'14-10'!$K212+('14-10'!$J212/90)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'14-10'!$K213+('14-10'!$J213/90)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'14-10'!$K214+('14-10'!$J214/90)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'14-10'!$K215+('14-10'!$J215/90)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'14-10'!$K216+('14-10'!$J216/90)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'14-10'!$K217+('14-10'!$J217/90)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'14-10'!$K218+('14-10'!$J218/90)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'14-10'!$K219+('14-10'!$J219/90)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'14-10'!$K220+('14-10'!$J220/90)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'14-10'!$K221+('14-10'!$J221/90)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'14-10'!$K222+('14-10'!$J222/90)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'14-10'!$K223+('14-10'!$J223/90)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'14-10'!$K224+('14-10'!$J224/90)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'14-10'!$K225+('14-10'!$J225/90)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'14-10'!$K226+('14-10'!$J226/90)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'14-10'!$K227+('14-10'!$J227/90)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'14-10'!$K228+('14-10'!$J228/90)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'14-10'!$K229+('14-10'!$J229/90)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'14-10'!$K230+('14-10'!$J230/90)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'14-10'!$K231+('14-10'!$J231/90)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'14-10'!$K232+('14-10'!$J232/90)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'14-10'!$K233+('14-10'!$J233/90)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'14-10'!$K234+('14-10'!$J234/90)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'14-10'!$K235+('14-10'!$J235/90)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'14-10'!$K236+('14-10'!$J236/90)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'14-10'!$K237+('14-10'!$J237/90)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'14-10'!$K238+('14-10'!$J238/90)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'14-10'!$K239+('14-10'!$J239/90)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'14-10'!$K240+('14-10'!$J240/90)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'14-10'!$K241+('14-10'!$J241/90)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'14-10'!$K242+('14-10'!$J242/90)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'14-10'!$K243+('14-10'!$J243/90)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'14-10'!$K244+('14-10'!$J244/90)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'14-10'!$K245+('14-10'!$J245/90)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'14-10'!$K246+('14-10'!$J246/90)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'14-10'!$K247+('14-10'!$J247/90)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'14-10'!$K248+('14-10'!$J248/90)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'14-10'!$K249+('14-10'!$J249/90)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'14-10'!$K250+('14-10'!$J250/90)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'14-10'!$K251+('14-10'!$J251/90)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'14-10'!$K252+('14-10'!$J252/90)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'14-10'!$K253+('14-10'!$J253/90)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'14-10'!$K254+('14-10'!$J254/90)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'14-10'!$K255+('14-10'!$J255/90)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'14-10'!$K256+('14-10'!$J256/90)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'14-10'!$K257+('14-10'!$J257/90)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'14-10'!$K258+('14-10'!$J258/90)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'14-10'!$K259+('14-10'!$J259/90)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'14-10'!$K260+('14-10'!$J260/90)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'14-10'!$K261+('14-10'!$J261/90)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'14-10'!$K262+('14-10'!$J262/90)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'14-10'!$K263+('14-10'!$J263/90)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'14-10'!$K264+('14-10'!$J264/90)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'14-10'!$K265+('14-10'!$J265/90)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'14-10'!$K266+('14-10'!$J266/90)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'14-10'!$K267+('14-10'!$J267/90)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'14-10'!$K268+('14-10'!$J268/90)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'14-10'!$K269+('14-10'!$J269/90)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'14-10'!$K270+('14-10'!$J270/90)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'14-10'!$K271+('14-10'!$J271/90)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'14-10'!$K272+('14-10'!$J272/90)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'14-10'!$K273+('14-10'!$J273/90)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'14-10'!$K274+('14-10'!$J274/90)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'14-10'!$K275+('14-10'!$J275/90)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'14-10'!$K276+('14-10'!$J276/90)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'14-10'!$K277+('14-10'!$J277/90)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'14-10'!$K278+('14-10'!$J278/90)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'14-10'!$K279+('14-10'!$J279/90)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'14-10'!$K280+('14-10'!$J280/90)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'14-10'!$K281+('14-10'!$J281/90)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'14-10'!$K282+('14-10'!$J282/90)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'14-10'!$K283+('14-10'!$J283/90)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'14-10'!$K284+('14-10'!$J284/90)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'14-10'!$K285+('14-10'!$J285/90)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'14-10'!$K286+('14-10'!$J286/90)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'14-10'!$K287+('14-10'!$J287/90)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'14-10'!$K288+('14-10'!$J288/90)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'14-10'!$K289+('14-10'!$J289/90)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'14-10'!$K290+('14-10'!$J290/90)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'14-10'!$K291+('14-10'!$J291/90)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'14-10'!$K292+('14-10'!$J292/90)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'14-10'!$K293+('14-10'!$J293/90)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'14-10'!$K294+('14-10'!$J294/90)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'14-10'!$K295+('14-10'!$J295/90)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'14-10'!$K296+('14-10'!$J296/90)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'14-10'!$K297+('14-10'!$J297/90)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'14-10'!$K298+('14-10'!$J298/90)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'14-10'!$K299+('14-10'!$J299/90)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'14-10'!$K300+('14-10'!$J300/90)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'14-10'!$K301+('14-10'!$J301/90)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'14-10'!$K302+('14-10'!$J302/90)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'14-10'!$K303+('14-10'!$J303/90)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'14-10'!$K304+('14-10'!$J304/90)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'14-10'!$K305+('14-10'!$J305/90)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'14-10'!$K306+('14-10'!$J306/90)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'14-10'!$K307+('14-10'!$J307/90)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'14-10'!$K308+('14-10'!$J308/90)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'14-10'!$K309+('14-10'!$J309/90)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'14-10'!$K310+('14-10'!$J310/90)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'14-10'!$K311+('14-10'!$J311/90)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'14-10'!$K312+('14-10'!$J312/90)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'14-10'!$K313+('14-10'!$J313/90)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'14-10'!$K314+('14-10'!$J314/90)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'14-10'!$K315+('14-10'!$J315/90)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'14-10'!$K316+('14-10'!$J316/90)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'14-10'!$K317+('14-10'!$J317/90)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'14-10'!$K318+('14-10'!$J318/90)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'14-10'!$K319+('14-10'!$J319/90)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'14-10'!$K320+('14-10'!$J320/90)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'14-10'!$K321+('14-10'!$J321/90)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'14-10'!$K322+('14-10'!$J322/90)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'14-10'!$K323+('14-10'!$J323/90)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'14-10'!$K324+('14-10'!$J324/90)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'14-10'!$K325+('14-10'!$J325/90)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'14-10'!$K326+('14-10'!$J326/90)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'14-10'!$K327+('14-10'!$J327/90)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'14-10'!$K328+('14-10'!$J328/90)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'14-10'!$K329+('14-10'!$J329/90)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'14-10'!$K330+('14-10'!$J330/90)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'14-10'!$K331+('14-10'!$J331/90)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'14-10'!$K332+('14-10'!$J332/90)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'14-10'!$K333+('14-10'!$J333/90)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'14-10'!$K334+('14-10'!$J334/90)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'14-10'!$K335+('14-10'!$J335/90)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'14-10'!$K336+('14-10'!$J336/90)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'14-10'!$K337+('14-10'!$J337/90)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'14-10'!$K338+('14-10'!$J338/90)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'14-10'!$K339+('14-10'!$J339/90)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'14-10'!$K340+('14-10'!$J340/90)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'14-10'!$K341+('14-10'!$J341/90)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'14-10'!$K342+('14-10'!$J342/90)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'14-10'!$K343+('14-10'!$J343/90)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'14-10'!$K344+('14-10'!$J344/90)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'14-10'!$K345+('14-10'!$J345/90)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'14-10'!$K346+('14-10'!$J346/90)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'14-10'!$K347+('14-10'!$J347/90)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'14-10'!$K348+('14-10'!$J348/90)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'14-10'!$K349+('14-10'!$J349/90)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'14-10'!$K350+('14-10'!$J350/90)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'14-10'!$K351+('14-10'!$J351/90)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'14-10'!$K352+('14-10'!$J352/90)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'14-10'!$K353+('14-10'!$J353/90)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'14-10'!$K354+('14-10'!$J354/90)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'14-10'!$K355+('14-10'!$J355/90)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'14-10'!$K356+('14-10'!$J356/90)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'14-10'!$K357+('14-10'!$J357/90)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'14-10'!$K358+('14-10'!$J358/90)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'14-10'!$K359+('14-10'!$J359/90)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'14-10'!$K360+('14-10'!$J360/90)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'14-10'!$K361+('14-10'!$J361/90)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4" priority="5">
      <formula>$H22="جملة"</formula>
    </cfRule>
    <cfRule type="expression" dxfId="103" priority="6">
      <formula>$H22="مصاريف"</formula>
    </cfRule>
    <cfRule type="expression" dxfId="102" priority="7">
      <formula>$H22="سحب"</formula>
    </cfRule>
    <cfRule type="expression" dxfId="101" priority="8">
      <formula>$H22="بيع"</formula>
    </cfRule>
  </conditionalFormatting>
  <conditionalFormatting sqref="H3:L18">
    <cfRule type="expression" dxfId="100" priority="9">
      <formula>$H3="جملة"</formula>
    </cfRule>
    <cfRule type="expression" dxfId="99" priority="10">
      <formula>$H3="مصاريف"</formula>
    </cfRule>
    <cfRule type="expression" dxfId="98" priority="11">
      <formula>$H3="سحب"</formula>
    </cfRule>
    <cfRule type="expression" dxfId="97" priority="12">
      <formula>$H3="بيع"</formula>
    </cfRule>
  </conditionalFormatting>
  <conditionalFormatting sqref="I22:L23 I40:L361 I24:I39 L24:L39">
    <cfRule type="expression" dxfId="96" priority="13">
      <formula>$H22="جملة"</formula>
    </cfRule>
    <cfRule type="expression" dxfId="95" priority="14">
      <formula>$H22="مصاريف"</formula>
    </cfRule>
    <cfRule type="expression" dxfId="94" priority="15">
      <formula>$H22="سحب"</formula>
    </cfRule>
    <cfRule type="expression" dxfId="93" priority="16">
      <formula>$H22="بيع"</formula>
    </cfRule>
  </conditionalFormatting>
  <conditionalFormatting sqref="J24:K39">
    <cfRule type="expression" dxfId="3" priority="1">
      <formula>$H24="جملة"</formula>
    </cfRule>
    <cfRule type="expression" dxfId="2" priority="2">
      <formula>$H24="مصاريف"</formula>
    </cfRule>
    <cfRule type="expression" dxfId="1" priority="3">
      <formula>$H24="سحب"</formula>
    </cfRule>
    <cfRule type="expression" dxfId="0" priority="4">
      <formula>$H24="بيع"</formula>
    </cfRule>
  </conditionalFormatting>
  <dataValidations count="1">
    <dataValidation type="list" allowBlank="1" showInputMessage="1" showErrorMessage="1" sqref="H3:H18 H22:H361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SUM('15-10'!$J$22:$J$361)</f>
        <v>0</v>
      </c>
      <c r="K20" s="166">
        <f>SUM('15-10'!$K$22:$K$361)</f>
        <v>0</v>
      </c>
      <c r="L20" s="167">
        <f>SUM('15-10'!$L$22:$L$361)</f>
        <v>0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'15-10'!$K22+('15-10'!$J22/90)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'15-10'!$K23+('15-10'!$J23/90)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'15-10'!$K24+('15-10'!$J24/90)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'15-10'!$K25+('15-10'!$J25/90)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'15-10'!$K26+('15-10'!$J26/90)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'15-10'!$K27+('15-10'!$J27/90)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'15-10'!$K28+('15-10'!$J28/90)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0</v>
      </c>
      <c r="G29" s="1"/>
      <c r="H29" s="156" t="s">
        <v>6</v>
      </c>
      <c r="I29" s="154"/>
      <c r="J29" s="151"/>
      <c r="K29" s="152"/>
      <c r="L29" s="155">
        <f>'15-10'!$K29+('15-10'!$J29/90)</f>
        <v>0</v>
      </c>
      <c r="M29" s="3"/>
      <c r="N29" s="1"/>
      <c r="O29" s="1"/>
      <c r="P29" s="18"/>
      <c r="Q29" s="187" t="s">
        <v>21</v>
      </c>
      <c r="R29" s="188"/>
      <c r="S29" s="159">
        <f>SUM('15-10'!$J$22:$J$361)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205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'15-10'!$K30+('15-10'!$J30/90)</f>
        <v>0</v>
      </c>
      <c r="M30" s="3"/>
      <c r="N30" s="187" t="s">
        <v>23</v>
      </c>
      <c r="O30" s="188"/>
      <c r="P30" s="158">
        <f>SUM('15-10'!$K$22:$K$361)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-8425</v>
      </c>
      <c r="G31" s="1"/>
      <c r="H31" s="156" t="s">
        <v>6</v>
      </c>
      <c r="I31" s="154"/>
      <c r="J31" s="151"/>
      <c r="K31" s="152"/>
      <c r="L31" s="155">
        <f>'15-10'!$K31+('15-10'!$J31/90)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-1180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'15-10'!$K32+('15-10'!$J32/90)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'15-10'!$K33+('15-10'!$J33/90)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'15-10'!$K34+('15-10'!$J34/90)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'15-10'!$K35+('15-10'!$J35/90)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'15-10'!$K36+('15-10'!$J36/90)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'15-10'!$K37+('15-10'!$J37/90)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'15-10'!$K38+('15-10'!$J38/90)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'15-10'!$K39+('15-10'!$J39/90)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'15-10'!$K40+('15-10'!$J40/90)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'15-10'!$K41+('15-10'!$J41/90)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'15-10'!$K42+('15-10'!$J42/90)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'15-10'!$K43+('15-10'!$J43/90)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'15-10'!$K44+('15-10'!$J44/90)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'15-10'!$K45+('15-10'!$J45/90)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'15-10'!$K46+('15-10'!$J46/90)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'15-10'!$K47+('15-10'!$J47/90)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'15-10'!$K48+('15-10'!$J48/90)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'15-10'!$K49+('15-10'!$J49/90)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'15-10'!$K50+('15-10'!$J50/90)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'15-10'!$K51+('15-10'!$J51/90)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'15-10'!$K52+('15-10'!$J52/90)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'15-10'!$K53+('15-10'!$J53/90)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'15-10'!$K54+('15-10'!$J54/90)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'15-10'!$K55+('15-10'!$J55/90)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'15-10'!$K56+('15-10'!$J56/90)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'15-10'!$K57+('15-10'!$J57/90)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'15-10'!$K58+('15-10'!$J58/90)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'15-10'!$K59+('15-10'!$J59/90)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'15-10'!$K60+('15-10'!$J60/90)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'15-10'!$K61+('15-10'!$J61/90)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'15-10'!$K62+('15-10'!$J62/90)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'15-10'!$K63+('15-10'!$J63/90)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'15-10'!$K64+('15-10'!$J64/90)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'15-10'!$K65+('15-10'!$J65/90)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'15-10'!$K66+('15-10'!$J66/90)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'15-10'!$K67+('15-10'!$J67/90)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'15-10'!$K68+('15-10'!$J68/90)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'15-10'!$K69+('15-10'!$J69/90)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'15-10'!$K70+('15-10'!$J70/90)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'15-10'!$K71+('15-10'!$J71/90)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'15-10'!$K72+('15-10'!$J72/90)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'15-10'!$K73+('15-10'!$J73/90)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'15-10'!$K74+('15-10'!$J74/90)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'15-10'!$K75+('15-10'!$J75/90)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'15-10'!$K76+('15-10'!$J76/90)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'15-10'!$K77+('15-10'!$J77/90)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'15-10'!$K78+('15-10'!$J78/90)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'15-10'!$K79+('15-10'!$J79/90)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'15-10'!$K80+('15-10'!$J80/90)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'15-10'!$K81+('15-10'!$J81/90)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'15-10'!$K82+('15-10'!$J82/90)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'15-10'!$K83+('15-10'!$J83/90)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'15-10'!$K84+('15-10'!$J84/90)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'15-10'!$K85+('15-10'!$J85/90)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'15-10'!$K86+('15-10'!$J86/90)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'15-10'!$K87+('15-10'!$J87/90)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'15-10'!$K88+('15-10'!$J88/90)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'15-10'!$K89+('15-10'!$J89/90)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'15-10'!$K90+('15-10'!$J90/90)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'15-10'!$K91+('15-10'!$J91/90)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'15-10'!$K92+('15-10'!$J92/90)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'15-10'!$K93+('15-10'!$J93/90)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'15-10'!$K94+('15-10'!$J94/90)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'15-10'!$K95+('15-10'!$J95/90)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'15-10'!$K96+('15-10'!$J96/90)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'15-10'!$K97+('15-10'!$J97/90)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'15-10'!$K98+('15-10'!$J98/90)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'15-10'!$K99+('15-10'!$J99/90)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'15-10'!$K100+('15-10'!$J100/90)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'15-10'!$K101+('15-10'!$J101/90)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'15-10'!$K102+('15-10'!$J102/90)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'15-10'!$K103+('15-10'!$J103/90)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'15-10'!$K104+('15-10'!$J104/90)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'15-10'!$K105+('15-10'!$J105/90)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'15-10'!$K106+('15-10'!$J106/90)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'15-10'!$K107+('15-10'!$J107/90)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'15-10'!$K108+('15-10'!$J108/90)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'15-10'!$K109+('15-10'!$J109/90)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'15-10'!$K110+('15-10'!$J110/90)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'15-10'!$K111+('15-10'!$J111/90)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'15-10'!$K112+('15-10'!$J112/90)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'15-10'!$K113+('15-10'!$J113/90)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'15-10'!$K114+('15-10'!$J114/90)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'15-10'!$K115+('15-10'!$J115/90)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'15-10'!$K116+('15-10'!$J116/90)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'15-10'!$K117+('15-10'!$J117/90)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'15-10'!$K118+('15-10'!$J118/90)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'15-10'!$K119+('15-10'!$J119/90)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'15-10'!$K120+('15-10'!$J120/90)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'15-10'!$K121+('15-10'!$J121/90)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'15-10'!$K122+('15-10'!$J122/90)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'15-10'!$K123+('15-10'!$J123/90)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'15-10'!$K124+('15-10'!$J124/90)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'15-10'!$K125+('15-10'!$J125/90)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'15-10'!$K126+('15-10'!$J126/90)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'15-10'!$K127+('15-10'!$J127/90)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'15-10'!$K128+('15-10'!$J128/90)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'15-10'!$K134+('15-10'!$J134/90)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'15-10'!$K135+('15-10'!$J135/90)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'15-10'!$K136+('15-10'!$J136/90)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'15-10'!$K137+('15-10'!$J137/90)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'15-10'!$K138+('15-10'!$J138/90)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'15-10'!$K139+('15-10'!$J139/90)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'15-10'!$K140+('15-10'!$J140/90)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'15-10'!$K141+('15-10'!$J141/90)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'15-10'!$K142+('15-10'!$J142/90)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'15-10'!$K143+('15-10'!$J143/90)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'15-10'!$K144+('15-10'!$J144/90)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'15-10'!$K145+('15-10'!$J145/90)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'15-10'!$K146+('15-10'!$J146/90)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'15-10'!$K147+('15-10'!$J147/90)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'15-10'!$K148+('15-10'!$J148/90)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'15-10'!$K149+('15-10'!$J149/90)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'15-10'!$K150+('15-10'!$J150/90)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'15-10'!$K151+('15-10'!$J151/90)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'15-10'!$K152+('15-10'!$J152/90)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'15-10'!$K153+('15-10'!$J153/90)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'15-10'!$K154+('15-10'!$J154/90)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'15-10'!$K155+('15-10'!$J155/90)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'15-10'!$K156+('15-10'!$J156/90)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'15-10'!$K157+('15-10'!$J157/90)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'15-10'!$K158+('15-10'!$J158/90)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'15-10'!$K159+('15-10'!$J159/90)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'15-10'!$K160+('15-10'!$J160/90)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'15-10'!$K161+('15-10'!$J161/90)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'15-10'!$K162+('15-10'!$J162/90)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'15-10'!$K163+('15-10'!$J163/90)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'15-10'!$K164+('15-10'!$J164/90)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'15-10'!$K165+('15-10'!$J165/90)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'15-10'!$K166+('15-10'!$J166/90)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'15-10'!$K167+('15-10'!$J167/90)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'15-10'!$K168+('15-10'!$J168/90)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'15-10'!$K169+('15-10'!$J169/90)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'15-10'!$K170+('15-10'!$J170/90)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'15-10'!$K171+('15-10'!$J171/90)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'15-10'!$K172+('15-10'!$J172/90)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'15-10'!$K173+('15-10'!$J173/90)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'15-10'!$K174+('15-10'!$J174/90)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'15-10'!$K175+('15-10'!$J175/90)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'15-10'!$K176+('15-10'!$J176/90)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'15-10'!$K177+('15-10'!$J177/90)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'15-10'!$K178+('15-10'!$J178/90)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'15-10'!$K179+('15-10'!$J179/90)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'15-10'!$K180+('15-10'!$J180/90)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'15-10'!$K181+('15-10'!$J181/90)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'15-10'!$K182+('15-10'!$J182/90)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'15-10'!$K183+('15-10'!$J183/90)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'15-10'!$K184+('15-10'!$J184/90)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'15-10'!$K185+('15-10'!$J185/90)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'15-10'!$K186+('15-10'!$J186/90)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'15-10'!$K187+('15-10'!$J187/90)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'15-10'!$K188+('15-10'!$J188/90)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'15-10'!$K189+('15-10'!$J189/90)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'15-10'!$K190+('15-10'!$J190/90)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'15-10'!$K191+('15-10'!$J191/90)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'15-10'!$K192+('15-10'!$J192/90)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'15-10'!$K193+('15-10'!$J193/90)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'15-10'!$K194+('15-10'!$J194/90)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'15-10'!$K195+('15-10'!$J195/90)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'15-10'!$K196+('15-10'!$J196/90)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'15-10'!$K197+('15-10'!$J197/90)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'15-10'!$K198+('15-10'!$J198/90)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'15-10'!$K199+('15-10'!$J199/90)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'15-10'!$K200+('15-10'!$J200/90)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'15-10'!$K201+('15-10'!$J201/90)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'15-10'!$K202+('15-10'!$J202/90)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'15-10'!$K203+('15-10'!$J203/90)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'15-10'!$K204+('15-10'!$J204/90)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'15-10'!$K205+('15-10'!$J205/90)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'15-10'!$K206+('15-10'!$J206/90)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'15-10'!$K207+('15-10'!$J207/90)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'15-10'!$K208+('15-10'!$J208/90)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'15-10'!$K209+('15-10'!$J209/90)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'15-10'!$K210+('15-10'!$J210/90)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'15-10'!$K211+('15-10'!$J211/90)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'15-10'!$K212+('15-10'!$J212/90)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'15-10'!$K213+('15-10'!$J213/90)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'15-10'!$K214+('15-10'!$J214/90)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'15-10'!$K215+('15-10'!$J215/90)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'15-10'!$K216+('15-10'!$J216/90)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'15-10'!$K217+('15-10'!$J217/90)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'15-10'!$K218+('15-10'!$J218/90)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'15-10'!$K219+('15-10'!$J219/90)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'15-10'!$K220+('15-10'!$J220/90)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'15-10'!$K221+('15-10'!$J221/90)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'15-10'!$K222+('15-10'!$J222/90)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'15-10'!$K223+('15-10'!$J223/90)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'15-10'!$K224+('15-10'!$J224/90)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'15-10'!$K225+('15-10'!$J225/90)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'15-10'!$K226+('15-10'!$J226/90)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'15-10'!$K227+('15-10'!$J227/90)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'15-10'!$K228+('15-10'!$J228/90)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'15-10'!$K229+('15-10'!$J229/90)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'15-10'!$K230+('15-10'!$J230/90)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'15-10'!$K231+('15-10'!$J231/90)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'15-10'!$K232+('15-10'!$J232/90)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'15-10'!$K233+('15-10'!$J233/90)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'15-10'!$K234+('15-10'!$J234/90)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'15-10'!$K235+('15-10'!$J235/90)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'15-10'!$K236+('15-10'!$J236/90)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'15-10'!$K237+('15-10'!$J237/90)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'15-10'!$K238+('15-10'!$J238/90)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'15-10'!$K239+('15-10'!$J239/90)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'15-10'!$K240+('15-10'!$J240/90)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'15-10'!$K241+('15-10'!$J241/90)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'15-10'!$K242+('15-10'!$J242/90)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'15-10'!$K243+('15-10'!$J243/90)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'15-10'!$K244+('15-10'!$J244/90)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'15-10'!$K245+('15-10'!$J245/90)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'15-10'!$K246+('15-10'!$J246/90)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'15-10'!$K247+('15-10'!$J247/90)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'15-10'!$K248+('15-10'!$J248/90)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'15-10'!$K249+('15-10'!$J249/90)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'15-10'!$K250+('15-10'!$J250/90)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'15-10'!$K251+('15-10'!$J251/90)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'15-10'!$K252+('15-10'!$J252/90)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'15-10'!$K253+('15-10'!$J253/90)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'15-10'!$K254+('15-10'!$J254/90)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'15-10'!$K255+('15-10'!$J255/90)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'15-10'!$K256+('15-10'!$J256/90)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'15-10'!$K257+('15-10'!$J257/90)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'15-10'!$K258+('15-10'!$J258/90)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'15-10'!$K259+('15-10'!$J259/90)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'15-10'!$K260+('15-10'!$J260/90)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'15-10'!$K261+('15-10'!$J261/90)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'15-10'!$K262+('15-10'!$J262/90)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'15-10'!$K263+('15-10'!$J263/90)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'15-10'!$K264+('15-10'!$J264/90)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'15-10'!$K265+('15-10'!$J265/90)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'15-10'!$K266+('15-10'!$J266/90)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'15-10'!$K267+('15-10'!$J267/90)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'15-10'!$K268+('15-10'!$J268/90)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'15-10'!$K269+('15-10'!$J269/90)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'15-10'!$K270+('15-10'!$J270/90)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'15-10'!$K271+('15-10'!$J271/90)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'15-10'!$K272+('15-10'!$J272/90)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'15-10'!$K273+('15-10'!$J273/90)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'15-10'!$K274+('15-10'!$J274/90)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'15-10'!$K275+('15-10'!$J275/90)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'15-10'!$K276+('15-10'!$J276/90)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'15-10'!$K277+('15-10'!$J277/90)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'15-10'!$K278+('15-10'!$J278/90)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'15-10'!$K279+('15-10'!$J279/90)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'15-10'!$K280+('15-10'!$J280/90)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'15-10'!$K281+('15-10'!$J281/90)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'15-10'!$K282+('15-10'!$J282/90)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'15-10'!$K283+('15-10'!$J283/90)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'15-10'!$K284+('15-10'!$J284/90)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'15-10'!$K285+('15-10'!$J285/90)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'15-10'!$K286+('15-10'!$J286/90)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'15-10'!$K287+('15-10'!$J287/90)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'15-10'!$K288+('15-10'!$J288/90)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'15-10'!$K289+('15-10'!$J289/90)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'15-10'!$K290+('15-10'!$J290/90)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'15-10'!$K291+('15-10'!$J291/90)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'15-10'!$K292+('15-10'!$J292/90)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'15-10'!$K293+('15-10'!$J293/90)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'15-10'!$K294+('15-10'!$J294/90)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'15-10'!$K295+('15-10'!$J295/90)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'15-10'!$K296+('15-10'!$J296/90)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'15-10'!$K297+('15-10'!$J297/90)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'15-10'!$K298+('15-10'!$J298/90)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'15-10'!$K299+('15-10'!$J299/90)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'15-10'!$K300+('15-10'!$J300/90)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'15-10'!$K301+('15-10'!$J301/90)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'15-10'!$K302+('15-10'!$J302/90)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'15-10'!$K303+('15-10'!$J303/90)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'15-10'!$K304+('15-10'!$J304/90)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'15-10'!$K305+('15-10'!$J305/90)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'15-10'!$K306+('15-10'!$J306/90)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'15-10'!$K307+('15-10'!$J307/90)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'15-10'!$K308+('15-10'!$J308/90)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'15-10'!$K309+('15-10'!$J309/90)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'15-10'!$K310+('15-10'!$J310/90)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'15-10'!$K311+('15-10'!$J311/90)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'15-10'!$K312+('15-10'!$J312/90)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'15-10'!$K313+('15-10'!$J313/90)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'15-10'!$K314+('15-10'!$J314/90)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'15-10'!$K315+('15-10'!$J315/90)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'15-10'!$K316+('15-10'!$J316/90)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'15-10'!$K317+('15-10'!$J317/90)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'15-10'!$K318+('15-10'!$J318/90)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'15-10'!$K319+('15-10'!$J319/90)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'15-10'!$K320+('15-10'!$J320/90)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'15-10'!$K321+('15-10'!$J321/90)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'15-10'!$K322+('15-10'!$J322/90)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'15-10'!$K323+('15-10'!$J323/90)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'15-10'!$K324+('15-10'!$J324/90)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'15-10'!$K325+('15-10'!$J325/90)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'15-10'!$K326+('15-10'!$J326/90)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'15-10'!$K327+('15-10'!$J327/90)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'15-10'!$K328+('15-10'!$J328/90)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'15-10'!$K329+('15-10'!$J329/90)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'15-10'!$K330+('15-10'!$J330/90)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'15-10'!$K331+('15-10'!$J331/90)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'15-10'!$K332+('15-10'!$J332/90)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'15-10'!$K333+('15-10'!$J333/90)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'15-10'!$K334+('15-10'!$J334/90)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'15-10'!$K335+('15-10'!$J335/90)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'15-10'!$K336+('15-10'!$J336/90)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'15-10'!$K337+('15-10'!$J337/90)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'15-10'!$K338+('15-10'!$J338/90)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'15-10'!$K339+('15-10'!$J339/90)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'15-10'!$K340+('15-10'!$J340/90)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'15-10'!$K341+('15-10'!$J341/90)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'15-10'!$K342+('15-10'!$J342/90)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'15-10'!$K343+('15-10'!$J343/90)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'15-10'!$K344+('15-10'!$J344/90)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'15-10'!$K345+('15-10'!$J345/90)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'15-10'!$K346+('15-10'!$J346/90)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'15-10'!$K347+('15-10'!$J347/90)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'15-10'!$K348+('15-10'!$J348/90)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'15-10'!$K349+('15-10'!$J349/90)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'15-10'!$K350+('15-10'!$J350/90)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'15-10'!$K351+('15-10'!$J351/90)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'15-10'!$K352+('15-10'!$J352/90)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'15-10'!$K353+('15-10'!$J353/90)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'15-10'!$K354+('15-10'!$J354/90)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'15-10'!$K355+('15-10'!$J355/90)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'15-10'!$K356+('15-10'!$J356/90)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'15-10'!$K357+('15-10'!$J357/90)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'15-10'!$K358+('15-10'!$J358/90)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'15-10'!$K359+('15-10'!$J359/90)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'15-10'!$K360+('15-10'!$J360/90)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'15-10'!$K361+('15-10'!$J361/90)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24" priority="1">
      <formula>$H22="جملة"</formula>
    </cfRule>
    <cfRule type="expression" dxfId="23" priority="2">
      <formula>$H22="مصاريف"</formula>
    </cfRule>
    <cfRule type="expression" dxfId="22" priority="3">
      <formula>$H22="سحب"</formula>
    </cfRule>
    <cfRule type="expression" dxfId="21" priority="4">
      <formula>$H22="بيع"</formula>
    </cfRule>
  </conditionalFormatting>
  <conditionalFormatting sqref="H3:L18">
    <cfRule type="expression" dxfId="20" priority="5">
      <formula>$H3="جملة"</formula>
    </cfRule>
    <cfRule type="expression" dxfId="19" priority="6">
      <formula>$H3="مصاريف"</formula>
    </cfRule>
    <cfRule type="expression" dxfId="18" priority="7">
      <formula>$H3="سحب"</formula>
    </cfRule>
    <cfRule type="expression" dxfId="17" priority="8">
      <formula>$H3="بيع"</formula>
    </cfRule>
  </conditionalFormatting>
  <conditionalFormatting sqref="I22:L361">
    <cfRule type="expression" dxfId="16" priority="9">
      <formula>$H22="جملة"</formula>
    </cfRule>
    <cfRule type="expression" dxfId="15" priority="10">
      <formula>$H22="مصاريف"</formula>
    </cfRule>
    <cfRule type="expression" dxfId="14" priority="11">
      <formula>$H22="سحب"</formula>
    </cfRule>
    <cfRule type="expression" dxfId="13" priority="12">
      <formula>$H22="بيع"</formula>
    </cfRule>
  </conditionalFormatting>
  <dataValidations count="1">
    <dataValidation type="list" allowBlank="1" showInputMessage="1" showErrorMessage="1" sqref="H3:H18 H22:H361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14"/>
  <sheetViews>
    <sheetView rightToLeft="1" zoomScale="265" zoomScaleNormal="265" workbookViewId="0">
      <selection activeCell="B9" sqref="B9"/>
    </sheetView>
  </sheetViews>
  <sheetFormatPr defaultRowHeight="14.4" x14ac:dyDescent="0.3"/>
  <cols>
    <col min="1" max="1" width="16" bestFit="1" customWidth="1"/>
    <col min="2" max="2" width="10.33203125" customWidth="1"/>
    <col min="3" max="4" width="8.21875" bestFit="1" customWidth="1"/>
    <col min="5" max="5" width="8" bestFit="1" customWidth="1"/>
    <col min="6" max="6" width="8.6640625" bestFit="1" customWidth="1"/>
  </cols>
  <sheetData>
    <row r="1" spans="1:6" x14ac:dyDescent="0.3">
      <c r="A1" s="181" t="s">
        <v>431</v>
      </c>
      <c r="B1" s="181" t="s">
        <v>2</v>
      </c>
      <c r="C1" s="181" t="s">
        <v>3028</v>
      </c>
      <c r="D1" s="181" t="s">
        <v>3029</v>
      </c>
      <c r="E1" s="181" t="s">
        <v>3026</v>
      </c>
      <c r="F1" s="181" t="s">
        <v>3027</v>
      </c>
    </row>
    <row r="2" spans="1:6" x14ac:dyDescent="0.3">
      <c r="A2" s="182">
        <v>46305</v>
      </c>
      <c r="B2" s="179" t="s">
        <v>3031</v>
      </c>
      <c r="C2" s="184">
        <v>2400</v>
      </c>
      <c r="D2" s="184">
        <f>C2</f>
        <v>2400</v>
      </c>
      <c r="E2" s="183">
        <v>0</v>
      </c>
      <c r="F2" s="183">
        <f>E2</f>
        <v>0</v>
      </c>
    </row>
    <row r="3" spans="1:6" x14ac:dyDescent="0.3">
      <c r="A3" s="182">
        <v>46307</v>
      </c>
      <c r="B3" s="179" t="s">
        <v>3031</v>
      </c>
      <c r="C3" s="184">
        <v>5800</v>
      </c>
      <c r="D3" s="184">
        <f>D2+C3</f>
        <v>8200</v>
      </c>
      <c r="E3" s="183"/>
      <c r="F3" s="183">
        <f>F2+E3</f>
        <v>0</v>
      </c>
    </row>
    <row r="4" spans="1:6" x14ac:dyDescent="0.3">
      <c r="A4" s="182">
        <v>46307</v>
      </c>
      <c r="B4" s="179" t="s">
        <v>3031</v>
      </c>
      <c r="C4" s="184">
        <v>400</v>
      </c>
      <c r="D4" s="184">
        <f t="shared" ref="D4:D14" si="0">D3+C4</f>
        <v>8600</v>
      </c>
      <c r="E4" s="183"/>
      <c r="F4" s="183">
        <f t="shared" ref="F4:F14" si="1">F3+E4</f>
        <v>0</v>
      </c>
    </row>
    <row r="5" spans="1:6" x14ac:dyDescent="0.3">
      <c r="A5" s="182">
        <v>46308</v>
      </c>
      <c r="B5" s="180" t="s">
        <v>2426</v>
      </c>
      <c r="C5" s="184">
        <v>-1650</v>
      </c>
      <c r="D5" s="184">
        <f t="shared" si="0"/>
        <v>6950</v>
      </c>
      <c r="E5" s="183"/>
      <c r="F5" s="183">
        <f t="shared" si="1"/>
        <v>0</v>
      </c>
    </row>
    <row r="6" spans="1:6" x14ac:dyDescent="0.3">
      <c r="A6" s="182">
        <v>46308</v>
      </c>
      <c r="B6" s="179" t="s">
        <v>3031</v>
      </c>
      <c r="C6" s="184">
        <v>2400</v>
      </c>
      <c r="D6" s="184">
        <f t="shared" si="0"/>
        <v>9350</v>
      </c>
      <c r="E6" s="183"/>
      <c r="F6" s="183">
        <f t="shared" si="1"/>
        <v>0</v>
      </c>
    </row>
    <row r="7" spans="1:6" x14ac:dyDescent="0.3">
      <c r="A7" s="182">
        <v>46308</v>
      </c>
      <c r="B7" s="179" t="s">
        <v>2310</v>
      </c>
      <c r="C7" s="184">
        <v>-500</v>
      </c>
      <c r="D7" s="184">
        <f t="shared" si="0"/>
        <v>8850</v>
      </c>
      <c r="E7" s="183"/>
      <c r="F7" s="183">
        <f t="shared" si="1"/>
        <v>0</v>
      </c>
    </row>
    <row r="8" spans="1:6" x14ac:dyDescent="0.3">
      <c r="A8" s="182">
        <v>46308</v>
      </c>
      <c r="B8" s="179" t="s">
        <v>2765</v>
      </c>
      <c r="C8" s="184">
        <v>-900</v>
      </c>
      <c r="D8" s="184">
        <f t="shared" si="0"/>
        <v>7950</v>
      </c>
      <c r="E8" s="183"/>
      <c r="F8" s="183">
        <f t="shared" si="1"/>
        <v>0</v>
      </c>
    </row>
    <row r="9" spans="1:6" x14ac:dyDescent="0.3">
      <c r="A9" s="182">
        <v>46308</v>
      </c>
      <c r="B9" s="179" t="s">
        <v>3031</v>
      </c>
      <c r="C9" s="184">
        <v>1100</v>
      </c>
      <c r="D9" s="184">
        <f t="shared" si="0"/>
        <v>9050</v>
      </c>
      <c r="E9" s="183"/>
      <c r="F9" s="183">
        <f t="shared" si="1"/>
        <v>0</v>
      </c>
    </row>
    <row r="10" spans="1:6" x14ac:dyDescent="0.3">
      <c r="A10" s="182"/>
      <c r="B10" s="180"/>
      <c r="C10" s="184"/>
      <c r="D10" s="184">
        <f t="shared" si="0"/>
        <v>9050</v>
      </c>
      <c r="E10" s="183"/>
      <c r="F10" s="183">
        <f t="shared" si="1"/>
        <v>0</v>
      </c>
    </row>
    <row r="11" spans="1:6" x14ac:dyDescent="0.3">
      <c r="A11" s="182"/>
      <c r="B11" s="180"/>
      <c r="C11" s="184"/>
      <c r="D11" s="184">
        <f t="shared" si="0"/>
        <v>9050</v>
      </c>
      <c r="E11" s="183"/>
      <c r="F11" s="183">
        <f t="shared" si="1"/>
        <v>0</v>
      </c>
    </row>
    <row r="12" spans="1:6" x14ac:dyDescent="0.3">
      <c r="A12" s="182"/>
      <c r="B12" s="180"/>
      <c r="C12" s="184"/>
      <c r="D12" s="184">
        <f t="shared" si="0"/>
        <v>9050</v>
      </c>
      <c r="E12" s="183"/>
      <c r="F12" s="183">
        <f t="shared" si="1"/>
        <v>0</v>
      </c>
    </row>
    <row r="13" spans="1:6" x14ac:dyDescent="0.3">
      <c r="A13" s="182"/>
      <c r="B13" s="180"/>
      <c r="C13" s="184"/>
      <c r="D13" s="184">
        <f t="shared" si="0"/>
        <v>9050</v>
      </c>
      <c r="E13" s="183"/>
      <c r="F13" s="183">
        <f t="shared" si="1"/>
        <v>0</v>
      </c>
    </row>
    <row r="14" spans="1:6" x14ac:dyDescent="0.3">
      <c r="A14" s="182"/>
      <c r="B14" s="180"/>
      <c r="C14" s="184"/>
      <c r="D14" s="184">
        <f t="shared" si="0"/>
        <v>9050</v>
      </c>
      <c r="E14" s="183"/>
      <c r="F14" s="183">
        <f t="shared" si="1"/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680716.95555555541</v>
      </c>
      <c r="C1" s="55">
        <f ca="1">SUM(C3:C427)</f>
        <v>-60143.015555555576</v>
      </c>
      <c r="D1" s="55">
        <f ca="1">SUM(D3:D427)</f>
        <v>161313.08333333328</v>
      </c>
      <c r="E1" s="27">
        <f ca="1">IF(B1=0,"",C1/B1)*-1</f>
        <v>8.8352457015663563E-2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411.33333333333331</v>
      </c>
      <c r="C199" s="57">
        <f t="shared" ca="1" si="81"/>
        <v>0</v>
      </c>
      <c r="D199" s="57">
        <f t="shared" ca="1" si="82"/>
        <v>0</v>
      </c>
      <c r="E199" s="27">
        <f t="shared" ca="1" si="83"/>
        <v>0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0</v>
      </c>
      <c r="C200" s="57">
        <f t="shared" ca="1" si="81"/>
        <v>0</v>
      </c>
      <c r="D200" s="57">
        <f t="shared" ca="1" si="82"/>
        <v>0</v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7301.2777777777783</v>
      </c>
      <c r="G203" s="30">
        <f t="shared" ref="G203" ca="1" si="88">SUM(C197:C203)</f>
        <v>-207.00000000000003</v>
      </c>
      <c r="H203" s="33">
        <f ca="1">IF(F203=0,"",G203/F203)*-1</f>
        <v>2.8351201844426015E-2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27453.222222222223</v>
      </c>
      <c r="J214" s="48">
        <f ca="1">I214*J213</f>
        <v>2745.3222222222225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38172.888888888898</v>
      </c>
      <c r="J216" s="48">
        <f ca="1">SUM(C186:C216)</f>
        <v>-1652.6666666666667</v>
      </c>
      <c r="K216" s="50">
        <f ca="1">IF(I216=0,"",J216/I216)*-1</f>
        <v>4.3294251883244643E-2</v>
      </c>
      <c r="L216" s="51">
        <f ca="1">I216*L215</f>
        <v>15269.155555555561</v>
      </c>
      <c r="M216" s="51">
        <f ca="1">I216*M215</f>
        <v>22903.733333333337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6107.662222222225</v>
      </c>
      <c r="M217" s="53">
        <f ca="1">M216*M214</f>
        <v>1832.298666666667</v>
      </c>
      <c r="N217" s="53">
        <f ca="1">M217+L217+J214</f>
        <v>10685.283111111115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9032.6164444444494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92" priority="66" operator="lessThan">
      <formula>0</formula>
    </cfRule>
  </conditionalFormatting>
  <conditionalFormatting sqref="H6:H7">
    <cfRule type="cellIs" dxfId="91" priority="67" operator="lessThan">
      <formula>0</formula>
    </cfRule>
  </conditionalFormatting>
  <conditionalFormatting sqref="H13:H14">
    <cfRule type="cellIs" dxfId="90" priority="68" operator="lessThan">
      <formula>0</formula>
    </cfRule>
  </conditionalFormatting>
  <conditionalFormatting sqref="H21">
    <cfRule type="cellIs" dxfId="89" priority="65" operator="lessThan">
      <formula>0</formula>
    </cfRule>
  </conditionalFormatting>
  <conditionalFormatting sqref="H28">
    <cfRule type="cellIs" dxfId="88" priority="64" operator="lessThan">
      <formula>0</formula>
    </cfRule>
  </conditionalFormatting>
  <conditionalFormatting sqref="H35">
    <cfRule type="cellIs" dxfId="87" priority="63" operator="lessThan">
      <formula>0</formula>
    </cfRule>
  </conditionalFormatting>
  <conditionalFormatting sqref="H42">
    <cfRule type="cellIs" dxfId="86" priority="62" operator="lessThan">
      <formula>0</formula>
    </cfRule>
  </conditionalFormatting>
  <conditionalFormatting sqref="H49">
    <cfRule type="cellIs" dxfId="85" priority="61" operator="lessThan">
      <formula>0</formula>
    </cfRule>
  </conditionalFormatting>
  <conditionalFormatting sqref="H56">
    <cfRule type="cellIs" dxfId="84" priority="60" operator="lessThan">
      <formula>0</formula>
    </cfRule>
  </conditionalFormatting>
  <conditionalFormatting sqref="H63">
    <cfRule type="cellIs" dxfId="83" priority="59" operator="lessThan">
      <formula>0</formula>
    </cfRule>
  </conditionalFormatting>
  <conditionalFormatting sqref="H70">
    <cfRule type="cellIs" dxfId="82" priority="58" operator="lessThan">
      <formula>0</formula>
    </cfRule>
  </conditionalFormatting>
  <conditionalFormatting sqref="H77">
    <cfRule type="cellIs" dxfId="81" priority="57" operator="lessThan">
      <formula>0</formula>
    </cfRule>
  </conditionalFormatting>
  <conditionalFormatting sqref="H84">
    <cfRule type="cellIs" dxfId="80" priority="56" operator="lessThan">
      <formula>0</formula>
    </cfRule>
  </conditionalFormatting>
  <conditionalFormatting sqref="H91">
    <cfRule type="cellIs" dxfId="79" priority="55" operator="lessThan">
      <formula>0</formula>
    </cfRule>
  </conditionalFormatting>
  <conditionalFormatting sqref="H98">
    <cfRule type="cellIs" dxfId="78" priority="54" operator="lessThan">
      <formula>0</formula>
    </cfRule>
  </conditionalFormatting>
  <conditionalFormatting sqref="H105">
    <cfRule type="cellIs" dxfId="77" priority="53" operator="lessThan">
      <formula>0</formula>
    </cfRule>
  </conditionalFormatting>
  <conditionalFormatting sqref="H112">
    <cfRule type="cellIs" dxfId="76" priority="52" operator="lessThan">
      <formula>0</formula>
    </cfRule>
  </conditionalFormatting>
  <conditionalFormatting sqref="H119">
    <cfRule type="cellIs" dxfId="75" priority="51" operator="lessThan">
      <formula>0</formula>
    </cfRule>
  </conditionalFormatting>
  <conditionalFormatting sqref="H126">
    <cfRule type="cellIs" dxfId="74" priority="50" operator="lessThan">
      <formula>0</formula>
    </cfRule>
  </conditionalFormatting>
  <conditionalFormatting sqref="H133">
    <cfRule type="cellIs" dxfId="73" priority="45" operator="lessThan">
      <formula>0</formula>
    </cfRule>
  </conditionalFormatting>
  <conditionalFormatting sqref="H140">
    <cfRule type="cellIs" dxfId="72" priority="44" operator="lessThan">
      <formula>0</formula>
    </cfRule>
  </conditionalFormatting>
  <conditionalFormatting sqref="H147">
    <cfRule type="cellIs" dxfId="71" priority="43" operator="lessThan">
      <formula>0</formula>
    </cfRule>
  </conditionalFormatting>
  <conditionalFormatting sqref="H154">
    <cfRule type="cellIs" dxfId="70" priority="42" operator="lessThan">
      <formula>0</formula>
    </cfRule>
  </conditionalFormatting>
  <conditionalFormatting sqref="H161">
    <cfRule type="cellIs" dxfId="69" priority="41" operator="lessThan">
      <formula>0</formula>
    </cfRule>
  </conditionalFormatting>
  <conditionalFormatting sqref="H168">
    <cfRule type="cellIs" dxfId="68" priority="40" operator="lessThan">
      <formula>0</formula>
    </cfRule>
  </conditionalFormatting>
  <conditionalFormatting sqref="H175">
    <cfRule type="cellIs" dxfId="67" priority="39" operator="lessThan">
      <formula>0</formula>
    </cfRule>
  </conditionalFormatting>
  <conditionalFormatting sqref="H182">
    <cfRule type="cellIs" dxfId="66" priority="38" operator="lessThan">
      <formula>0</formula>
    </cfRule>
  </conditionalFormatting>
  <conditionalFormatting sqref="H189">
    <cfRule type="cellIs" dxfId="65" priority="37" operator="lessThan">
      <formula>0</formula>
    </cfRule>
  </conditionalFormatting>
  <conditionalFormatting sqref="H196">
    <cfRule type="cellIs" dxfId="64" priority="36" operator="lessThan">
      <formula>0</formula>
    </cfRule>
  </conditionalFormatting>
  <conditionalFormatting sqref="H203">
    <cfRule type="cellIs" dxfId="63" priority="35" operator="lessThan">
      <formula>0</formula>
    </cfRule>
  </conditionalFormatting>
  <conditionalFormatting sqref="H210">
    <cfRule type="cellIs" dxfId="62" priority="34" operator="lessThan">
      <formula>0</formula>
    </cfRule>
  </conditionalFormatting>
  <conditionalFormatting sqref="H217">
    <cfRule type="cellIs" dxfId="61" priority="33" operator="lessThan">
      <formula>0</formula>
    </cfRule>
  </conditionalFormatting>
  <conditionalFormatting sqref="H224">
    <cfRule type="cellIs" dxfId="60" priority="32" operator="lessThan">
      <formula>0</formula>
    </cfRule>
  </conditionalFormatting>
  <conditionalFormatting sqref="H231">
    <cfRule type="cellIs" dxfId="59" priority="31" operator="lessThan">
      <formula>0</formula>
    </cfRule>
  </conditionalFormatting>
  <conditionalFormatting sqref="H238">
    <cfRule type="cellIs" dxfId="58" priority="30" operator="lessThan">
      <formula>0</formula>
    </cfRule>
  </conditionalFormatting>
  <conditionalFormatting sqref="H245">
    <cfRule type="cellIs" dxfId="57" priority="29" operator="lessThan">
      <formula>0</formula>
    </cfRule>
  </conditionalFormatting>
  <conditionalFormatting sqref="H252">
    <cfRule type="cellIs" dxfId="56" priority="28" operator="lessThan">
      <formula>0</formula>
    </cfRule>
  </conditionalFormatting>
  <conditionalFormatting sqref="H259">
    <cfRule type="cellIs" dxfId="55" priority="27" operator="lessThan">
      <formula>0</formula>
    </cfRule>
  </conditionalFormatting>
  <conditionalFormatting sqref="H266">
    <cfRule type="cellIs" dxfId="54" priority="26" operator="lessThan">
      <formula>0</formula>
    </cfRule>
  </conditionalFormatting>
  <conditionalFormatting sqref="H273">
    <cfRule type="cellIs" dxfId="53" priority="25" operator="lessThan">
      <formula>0</formula>
    </cfRule>
  </conditionalFormatting>
  <conditionalFormatting sqref="I29">
    <cfRule type="cellIs" dxfId="52" priority="19" operator="lessThan">
      <formula>0</formula>
    </cfRule>
  </conditionalFormatting>
  <conditionalFormatting sqref="I60">
    <cfRule type="cellIs" dxfId="51" priority="24" operator="lessThan">
      <formula>0</formula>
    </cfRule>
  </conditionalFormatting>
  <conditionalFormatting sqref="I90">
    <cfRule type="cellIs" dxfId="50" priority="21" operator="lessThan">
      <formula>0</formula>
    </cfRule>
  </conditionalFormatting>
  <conditionalFormatting sqref="I121">
    <cfRule type="cellIs" dxfId="49" priority="14" operator="lessThan">
      <formula>0</formula>
    </cfRule>
  </conditionalFormatting>
  <conditionalFormatting sqref="I152">
    <cfRule type="cellIs" dxfId="48" priority="10" operator="lessThan">
      <formula>0</formula>
    </cfRule>
  </conditionalFormatting>
  <conditionalFormatting sqref="I182">
    <cfRule type="cellIs" dxfId="47" priority="6" operator="lessThan">
      <formula>0</formula>
    </cfRule>
  </conditionalFormatting>
  <conditionalFormatting sqref="I213">
    <cfRule type="cellIs" dxfId="46" priority="2" operator="lessThan">
      <formula>0</formula>
    </cfRule>
  </conditionalFormatting>
  <conditionalFormatting sqref="K32">
    <cfRule type="cellIs" dxfId="45" priority="48" operator="lessThan">
      <formula>0</formula>
    </cfRule>
  </conditionalFormatting>
  <conditionalFormatting sqref="K63">
    <cfRule type="cellIs" dxfId="44" priority="46" operator="lessThan">
      <formula>0</formula>
    </cfRule>
  </conditionalFormatting>
  <conditionalFormatting sqref="K93">
    <cfRule type="cellIs" dxfId="43" priority="22" operator="lessThan">
      <formula>0</formula>
    </cfRule>
  </conditionalFormatting>
  <conditionalFormatting sqref="K124">
    <cfRule type="cellIs" dxfId="42" priority="15" operator="lessThan">
      <formula>0</formula>
    </cfRule>
  </conditionalFormatting>
  <conditionalFormatting sqref="K155">
    <cfRule type="cellIs" dxfId="41" priority="11" operator="lessThan">
      <formula>0</formula>
    </cfRule>
  </conditionalFormatting>
  <conditionalFormatting sqref="K185">
    <cfRule type="cellIs" dxfId="40" priority="7" operator="lessThan">
      <formula>0</formula>
    </cfRule>
  </conditionalFormatting>
  <conditionalFormatting sqref="K216">
    <cfRule type="cellIs" dxfId="39" priority="3" operator="lessThan">
      <formula>0</formula>
    </cfRule>
  </conditionalFormatting>
  <conditionalFormatting sqref="N30:N31 I31:K31">
    <cfRule type="cellIs" dxfId="38" priority="49" operator="lessThan">
      <formula>0</formula>
    </cfRule>
  </conditionalFormatting>
  <conditionalFormatting sqref="N35">
    <cfRule type="cellIs" dxfId="37" priority="18" operator="lessThan">
      <formula>0</formula>
    </cfRule>
  </conditionalFormatting>
  <conditionalFormatting sqref="N61:N62 I62:K62">
    <cfRule type="cellIs" dxfId="36" priority="47" operator="lessThan">
      <formula>0</formula>
    </cfRule>
  </conditionalFormatting>
  <conditionalFormatting sqref="N66">
    <cfRule type="cellIs" dxfId="35" priority="20" operator="lessThan">
      <formula>0</formula>
    </cfRule>
  </conditionalFormatting>
  <conditionalFormatting sqref="N91:N92 I92:K92">
    <cfRule type="cellIs" dxfId="34" priority="23" operator="lessThan">
      <formula>0</formula>
    </cfRule>
  </conditionalFormatting>
  <conditionalFormatting sqref="N96">
    <cfRule type="cellIs" dxfId="33" priority="17" operator="lessThan">
      <formula>0</formula>
    </cfRule>
  </conditionalFormatting>
  <conditionalFormatting sqref="N122:N123 I123:K123">
    <cfRule type="cellIs" dxfId="32" priority="16" operator="lessThan">
      <formula>0</formula>
    </cfRule>
  </conditionalFormatting>
  <conditionalFormatting sqref="N127">
    <cfRule type="cellIs" dxfId="31" priority="13" operator="lessThan">
      <formula>0</formula>
    </cfRule>
  </conditionalFormatting>
  <conditionalFormatting sqref="N153:N154 I154:K154">
    <cfRule type="cellIs" dxfId="30" priority="12" operator="lessThan">
      <formula>0</formula>
    </cfRule>
  </conditionalFormatting>
  <conditionalFormatting sqref="N158">
    <cfRule type="cellIs" dxfId="29" priority="9" operator="lessThan">
      <formula>0</formula>
    </cfRule>
  </conditionalFormatting>
  <conditionalFormatting sqref="N183:N184 I184:K184">
    <cfRule type="cellIs" dxfId="28" priority="8" operator="lessThan">
      <formula>0</formula>
    </cfRule>
  </conditionalFormatting>
  <conditionalFormatting sqref="N188">
    <cfRule type="cellIs" dxfId="27" priority="5" operator="lessThan">
      <formula>0</formula>
    </cfRule>
  </conditionalFormatting>
  <conditionalFormatting sqref="N214:N215 I215:K215">
    <cfRule type="cellIs" dxfId="26" priority="4" operator="lessThan">
      <formula>0</formula>
    </cfRule>
  </conditionalFormatting>
  <conditionalFormatting sqref="N219">
    <cfRule type="cellIs" dxfId="25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38172.888888888898</v>
      </c>
      <c r="I2" s="74"/>
      <c r="J2" s="74"/>
      <c r="K2" s="77">
        <f ca="1">SUM(B2:J2)</f>
        <v>680716.95555555541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27453.222222222223</v>
      </c>
      <c r="I3" s="74"/>
      <c r="J3" s="74"/>
      <c r="K3" s="77">
        <f ca="1">SUM(B3:J3)</f>
        <v>161313.08333333334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10685.283111111115</v>
      </c>
      <c r="I4" s="78"/>
      <c r="J4" s="78"/>
      <c r="K4" s="77">
        <f ca="1">SUM(B4:J4)</f>
        <v>157720.43508888889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-1652.6666666666667</v>
      </c>
      <c r="I5" s="74"/>
      <c r="J5" s="74"/>
      <c r="K5" s="77">
        <f ca="1">SUM(B5:J5)</f>
        <v>-60143.015555555554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9032.6164444444494</v>
      </c>
      <c r="I6" s="77">
        <f t="shared" si="0"/>
        <v>0</v>
      </c>
      <c r="J6" s="77">
        <f t="shared" si="0"/>
        <v>0</v>
      </c>
      <c r="K6" s="77">
        <f ca="1">SUM(B6:J6)</f>
        <v>97577.419533333348</v>
      </c>
    </row>
  </sheetData>
  <phoneticPr fontId="13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173</vt:i4>
      </vt:variant>
      <vt:variant>
        <vt:lpstr>Named Ranges</vt:lpstr>
      </vt:variant>
      <vt:variant>
        <vt:i4>1</vt:i4>
      </vt:variant>
    </vt:vector>
  </HeadingPairs>
  <TitlesOfParts>
    <vt:vector size="17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2026-10-14T06:25:42Z</dcterms:modified>
</cp:coreProperties>
</file>