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A0C0C44D-704E-4E56-BD09-EED51870C948}" xr6:coauthVersionLast="47" xr6:coauthVersionMax="47" xr10:uidLastSave="{00000000-0000-0000-0000-000000000000}"/>
  <bookViews>
    <workbookView xWindow="-108" yWindow="-108" windowWidth="23256" windowHeight="12456" tabRatio="769" firstSheet="155" activeTab="16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16-10" sheetId="176" r:id="rId170"/>
    <sheet name="رصيد الخزنة" sheetId="173" r:id="rId171"/>
    <sheet name="ملخص" sheetId="13" r:id="rId172"/>
    <sheet name="شهري" sheetId="79" r:id="rId173"/>
    <sheet name="العملية" sheetId="27" r:id="rId17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6" l="1"/>
  <c r="L360" i="176"/>
  <c r="L359" i="176"/>
  <c r="L358" i="176"/>
  <c r="L357" i="176"/>
  <c r="L356" i="176"/>
  <c r="L355" i="176"/>
  <c r="L354" i="176"/>
  <c r="L353" i="176"/>
  <c r="L352" i="176"/>
  <c r="L351" i="176"/>
  <c r="L350" i="176"/>
  <c r="L349" i="176"/>
  <c r="L348" i="176"/>
  <c r="L347" i="176"/>
  <c r="L346" i="176"/>
  <c r="L345" i="176"/>
  <c r="L344" i="176"/>
  <c r="L343" i="176"/>
  <c r="L342" i="176"/>
  <c r="L341" i="176"/>
  <c r="L340" i="176"/>
  <c r="L339" i="176"/>
  <c r="L338" i="176"/>
  <c r="L337" i="176"/>
  <c r="L336" i="176"/>
  <c r="L335" i="176"/>
  <c r="L334" i="176"/>
  <c r="L333" i="176"/>
  <c r="L332" i="176"/>
  <c r="L331" i="176"/>
  <c r="L330" i="176"/>
  <c r="L329" i="176"/>
  <c r="L328" i="176"/>
  <c r="L327" i="176"/>
  <c r="L326" i="176"/>
  <c r="L325" i="176"/>
  <c r="L324" i="176"/>
  <c r="L323" i="176"/>
  <c r="L322" i="176"/>
  <c r="L321" i="176"/>
  <c r="L320" i="176"/>
  <c r="L319" i="176"/>
  <c r="L318" i="176"/>
  <c r="L317" i="176"/>
  <c r="L316" i="176"/>
  <c r="L315" i="176"/>
  <c r="L314" i="176"/>
  <c r="L313" i="176"/>
  <c r="L312" i="176"/>
  <c r="L311" i="176"/>
  <c r="L310" i="176"/>
  <c r="L309" i="176"/>
  <c r="L308" i="176"/>
  <c r="L307" i="176"/>
  <c r="L306" i="176"/>
  <c r="L305" i="176"/>
  <c r="L304" i="176"/>
  <c r="L303" i="176"/>
  <c r="L302" i="176"/>
  <c r="L301" i="176"/>
  <c r="L300" i="176"/>
  <c r="L299" i="176"/>
  <c r="L298" i="176"/>
  <c r="L297" i="176"/>
  <c r="L296" i="176"/>
  <c r="L295" i="176"/>
  <c r="L294" i="176"/>
  <c r="L293" i="176"/>
  <c r="L292" i="176"/>
  <c r="L291" i="176"/>
  <c r="L290" i="176"/>
  <c r="L289" i="176"/>
  <c r="L288" i="176"/>
  <c r="L287" i="176"/>
  <c r="L286" i="176"/>
  <c r="L285" i="176"/>
  <c r="L284" i="176"/>
  <c r="L283" i="176"/>
  <c r="L282" i="176"/>
  <c r="L281" i="176"/>
  <c r="L280" i="176"/>
  <c r="L279" i="176"/>
  <c r="L278" i="176"/>
  <c r="L277" i="176"/>
  <c r="L276" i="176"/>
  <c r="L275" i="176"/>
  <c r="L274" i="176"/>
  <c r="L273" i="176"/>
  <c r="L272" i="176"/>
  <c r="L271" i="176"/>
  <c r="L270" i="176"/>
  <c r="L269" i="176"/>
  <c r="L268" i="176"/>
  <c r="L267" i="176"/>
  <c r="L266" i="176"/>
  <c r="L265" i="176"/>
  <c r="L264" i="176"/>
  <c r="L263" i="176"/>
  <c r="L262" i="176"/>
  <c r="L261" i="176"/>
  <c r="L260" i="176"/>
  <c r="L259" i="176"/>
  <c r="L258" i="176"/>
  <c r="L257" i="176"/>
  <c r="L256" i="176"/>
  <c r="L255" i="176"/>
  <c r="L254" i="176"/>
  <c r="L253" i="176"/>
  <c r="L252" i="176"/>
  <c r="L251" i="176"/>
  <c r="L250" i="176"/>
  <c r="L249" i="176"/>
  <c r="L248" i="176"/>
  <c r="L247" i="176"/>
  <c r="L246" i="176"/>
  <c r="L245" i="176"/>
  <c r="L244" i="176"/>
  <c r="L243" i="176"/>
  <c r="L242" i="176"/>
  <c r="L241" i="176"/>
  <c r="L240" i="176"/>
  <c r="L239" i="176"/>
  <c r="L238" i="176"/>
  <c r="L237" i="176"/>
  <c r="L236" i="176"/>
  <c r="L235" i="176"/>
  <c r="L234" i="176"/>
  <c r="L233" i="176"/>
  <c r="L232" i="176"/>
  <c r="L231" i="176"/>
  <c r="L230" i="176"/>
  <c r="L229" i="176"/>
  <c r="L228" i="176"/>
  <c r="L227" i="176"/>
  <c r="L226" i="176"/>
  <c r="L225" i="176"/>
  <c r="L224" i="176"/>
  <c r="L223" i="176"/>
  <c r="L222" i="176"/>
  <c r="L221" i="176"/>
  <c r="L220" i="176"/>
  <c r="L219" i="176"/>
  <c r="L218" i="176"/>
  <c r="L217" i="176"/>
  <c r="L216" i="176"/>
  <c r="L215" i="176"/>
  <c r="L214" i="176"/>
  <c r="L213" i="176"/>
  <c r="L212" i="176"/>
  <c r="L211" i="176"/>
  <c r="L210" i="176"/>
  <c r="L209" i="176"/>
  <c r="L208" i="176"/>
  <c r="L207" i="176"/>
  <c r="L206" i="176"/>
  <c r="L205" i="176"/>
  <c r="L204" i="176"/>
  <c r="L203" i="176"/>
  <c r="L202" i="176"/>
  <c r="L201" i="176"/>
  <c r="L200" i="176"/>
  <c r="L199" i="176"/>
  <c r="L198" i="176"/>
  <c r="L197" i="176"/>
  <c r="L196" i="176"/>
  <c r="L195" i="176"/>
  <c r="L194" i="176"/>
  <c r="L193" i="176"/>
  <c r="L192" i="176"/>
  <c r="L191" i="176"/>
  <c r="L190" i="176"/>
  <c r="L189" i="176"/>
  <c r="L188" i="176"/>
  <c r="L187" i="176"/>
  <c r="L186" i="176"/>
  <c r="L185" i="176"/>
  <c r="L184" i="176"/>
  <c r="L183" i="176"/>
  <c r="L182" i="176"/>
  <c r="L181" i="176"/>
  <c r="L180" i="176"/>
  <c r="L179" i="176"/>
  <c r="L178" i="176"/>
  <c r="L177" i="176"/>
  <c r="L176" i="176"/>
  <c r="L175" i="176"/>
  <c r="L174" i="176"/>
  <c r="L173" i="176"/>
  <c r="L172" i="176"/>
  <c r="L171" i="176"/>
  <c r="L170" i="176"/>
  <c r="L169" i="176"/>
  <c r="L168" i="176"/>
  <c r="L167" i="176"/>
  <c r="L166" i="176"/>
  <c r="L165" i="176"/>
  <c r="L164" i="176"/>
  <c r="L163" i="176"/>
  <c r="L162" i="176"/>
  <c r="L161" i="176"/>
  <c r="L160" i="176"/>
  <c r="L159" i="176"/>
  <c r="L158" i="176"/>
  <c r="L157" i="176"/>
  <c r="L156" i="176"/>
  <c r="L155" i="176"/>
  <c r="L154" i="176"/>
  <c r="L153" i="176"/>
  <c r="L152" i="176"/>
  <c r="L151" i="176"/>
  <c r="L150" i="176"/>
  <c r="L149" i="176"/>
  <c r="L148" i="176"/>
  <c r="L147" i="176"/>
  <c r="L146" i="176"/>
  <c r="L145" i="176"/>
  <c r="L144" i="176"/>
  <c r="L143" i="176"/>
  <c r="L142" i="176"/>
  <c r="L141" i="176"/>
  <c r="L140" i="176"/>
  <c r="L139" i="176"/>
  <c r="L138" i="176"/>
  <c r="L137" i="176"/>
  <c r="L136" i="176"/>
  <c r="L135" i="176"/>
  <c r="L134" i="176"/>
  <c r="L133" i="176"/>
  <c r="L132" i="176"/>
  <c r="L131" i="176"/>
  <c r="L130" i="176"/>
  <c r="L129" i="176"/>
  <c r="L128" i="176"/>
  <c r="L127" i="176"/>
  <c r="L126" i="176"/>
  <c r="L125" i="176"/>
  <c r="L124" i="176"/>
  <c r="L123" i="176"/>
  <c r="L122" i="176"/>
  <c r="L121" i="176"/>
  <c r="L120" i="176"/>
  <c r="L119" i="176"/>
  <c r="L118" i="176"/>
  <c r="L117" i="176"/>
  <c r="L116" i="176"/>
  <c r="L115" i="176"/>
  <c r="L114" i="176"/>
  <c r="L113" i="176"/>
  <c r="L112" i="176"/>
  <c r="L111" i="176"/>
  <c r="L110" i="176"/>
  <c r="L109" i="176"/>
  <c r="L108" i="176"/>
  <c r="L107" i="176"/>
  <c r="L106" i="176"/>
  <c r="L105" i="176"/>
  <c r="L104" i="176"/>
  <c r="L103" i="176"/>
  <c r="L102" i="176"/>
  <c r="L101" i="176"/>
  <c r="L100" i="176"/>
  <c r="L99" i="176"/>
  <c r="L98" i="176"/>
  <c r="L97" i="176"/>
  <c r="L96" i="176"/>
  <c r="L95" i="176"/>
  <c r="L94" i="176"/>
  <c r="L93" i="176"/>
  <c r="L92" i="176"/>
  <c r="L91" i="176"/>
  <c r="L90" i="176"/>
  <c r="L89" i="176"/>
  <c r="L88" i="176"/>
  <c r="L87" i="176"/>
  <c r="L86" i="176"/>
  <c r="L85" i="176"/>
  <c r="L84" i="176"/>
  <c r="L83" i="176"/>
  <c r="L82" i="176"/>
  <c r="L81" i="176"/>
  <c r="L80" i="176"/>
  <c r="L79" i="176"/>
  <c r="L78" i="176"/>
  <c r="L77" i="176"/>
  <c r="L76" i="176"/>
  <c r="L75" i="176"/>
  <c r="L74" i="176"/>
  <c r="L73" i="176"/>
  <c r="L72" i="176"/>
  <c r="L71" i="176"/>
  <c r="L70" i="176"/>
  <c r="L69" i="176"/>
  <c r="L68" i="176"/>
  <c r="L67" i="176"/>
  <c r="L66" i="176"/>
  <c r="L65" i="176"/>
  <c r="L64" i="176"/>
  <c r="L63" i="176"/>
  <c r="L62" i="176"/>
  <c r="L61" i="176"/>
  <c r="L60" i="176"/>
  <c r="L59" i="176"/>
  <c r="L58" i="176"/>
  <c r="L57" i="176"/>
  <c r="L56" i="176"/>
  <c r="L55" i="176"/>
  <c r="L54" i="176"/>
  <c r="L53" i="176"/>
  <c r="L52" i="176"/>
  <c r="L51" i="176"/>
  <c r="L50" i="176"/>
  <c r="L49" i="176"/>
  <c r="L48" i="176"/>
  <c r="L47" i="176"/>
  <c r="L46" i="176"/>
  <c r="L45" i="176"/>
  <c r="L44" i="176"/>
  <c r="L43" i="176"/>
  <c r="L42" i="176"/>
  <c r="L41" i="176"/>
  <c r="L40" i="176"/>
  <c r="L39" i="176"/>
  <c r="L38" i="176"/>
  <c r="L37" i="176"/>
  <c r="L36" i="176"/>
  <c r="L35" i="176"/>
  <c r="L34" i="176"/>
  <c r="L33" i="176"/>
  <c r="L32" i="176"/>
  <c r="L31" i="176"/>
  <c r="P30" i="176"/>
  <c r="L30" i="176"/>
  <c r="S29" i="176"/>
  <c r="L29" i="176"/>
  <c r="L28" i="176"/>
  <c r="S27" i="176"/>
  <c r="S31" i="176" s="1"/>
  <c r="P27" i="176"/>
  <c r="L27" i="176"/>
  <c r="C27" i="176"/>
  <c r="S26" i="176"/>
  <c r="P26" i="176"/>
  <c r="L26" i="176"/>
  <c r="F26" i="176"/>
  <c r="C26" i="176"/>
  <c r="S25" i="176"/>
  <c r="P25" i="176"/>
  <c r="L25" i="176"/>
  <c r="F25" i="176"/>
  <c r="C25" i="176"/>
  <c r="S24" i="176"/>
  <c r="P24" i="176"/>
  <c r="L24" i="176"/>
  <c r="F24" i="176"/>
  <c r="C24" i="176"/>
  <c r="S23" i="176"/>
  <c r="P23" i="176"/>
  <c r="P28" i="176" s="1"/>
  <c r="L23" i="176"/>
  <c r="F23" i="176"/>
  <c r="C23" i="176"/>
  <c r="C28" i="176" s="1"/>
  <c r="S22" i="176"/>
  <c r="P22" i="176"/>
  <c r="L22" i="176"/>
  <c r="F22" i="176"/>
  <c r="F27" i="176" s="1"/>
  <c r="C22" i="176"/>
  <c r="L20" i="176"/>
  <c r="K20" i="176"/>
  <c r="J20" i="176"/>
  <c r="L18" i="176"/>
  <c r="L17" i="176"/>
  <c r="L16" i="176"/>
  <c r="L15" i="176"/>
  <c r="L14" i="176"/>
  <c r="L13" i="176"/>
  <c r="L12" i="176"/>
  <c r="L11" i="176"/>
  <c r="L10" i="176"/>
  <c r="L9" i="176"/>
  <c r="L8" i="176"/>
  <c r="L7" i="176"/>
  <c r="L6" i="176"/>
  <c r="L5" i="176"/>
  <c r="L4" i="176"/>
  <c r="L3" i="176"/>
  <c r="L1" i="176" s="1"/>
  <c r="K1" i="176"/>
  <c r="J1" i="176"/>
  <c r="L24" i="174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361" i="175"/>
  <c r="L360" i="175"/>
  <c r="L359" i="175"/>
  <c r="L358" i="175"/>
  <c r="L357" i="175"/>
  <c r="L356" i="175"/>
  <c r="L355" i="175"/>
  <c r="L354" i="175"/>
  <c r="L353" i="175"/>
  <c r="L352" i="175"/>
  <c r="L351" i="175"/>
  <c r="L350" i="175"/>
  <c r="L349" i="175"/>
  <c r="L348" i="175"/>
  <c r="L347" i="175"/>
  <c r="L346" i="175"/>
  <c r="L345" i="175"/>
  <c r="L344" i="175"/>
  <c r="L343" i="175"/>
  <c r="L342" i="175"/>
  <c r="L341" i="175"/>
  <c r="L340" i="175"/>
  <c r="L339" i="175"/>
  <c r="L338" i="175"/>
  <c r="L337" i="175"/>
  <c r="L336" i="175"/>
  <c r="L335" i="175"/>
  <c r="L334" i="175"/>
  <c r="L333" i="175"/>
  <c r="L332" i="175"/>
  <c r="L331" i="175"/>
  <c r="L330" i="175"/>
  <c r="L329" i="175"/>
  <c r="L328" i="175"/>
  <c r="L327" i="175"/>
  <c r="L326" i="175"/>
  <c r="L325" i="175"/>
  <c r="L324" i="175"/>
  <c r="L323" i="175"/>
  <c r="L322" i="175"/>
  <c r="L321" i="175"/>
  <c r="L320" i="175"/>
  <c r="L319" i="175"/>
  <c r="L318" i="175"/>
  <c r="L317" i="175"/>
  <c r="L316" i="175"/>
  <c r="L315" i="175"/>
  <c r="L314" i="175"/>
  <c r="L313" i="175"/>
  <c r="L312" i="175"/>
  <c r="L311" i="175"/>
  <c r="L310" i="175"/>
  <c r="L309" i="175"/>
  <c r="L308" i="175"/>
  <c r="L307" i="175"/>
  <c r="L306" i="175"/>
  <c r="L305" i="175"/>
  <c r="L304" i="175"/>
  <c r="L303" i="175"/>
  <c r="L302" i="175"/>
  <c r="L301" i="175"/>
  <c r="L300" i="175"/>
  <c r="L299" i="175"/>
  <c r="L298" i="175"/>
  <c r="L297" i="175"/>
  <c r="L296" i="175"/>
  <c r="L295" i="175"/>
  <c r="L294" i="175"/>
  <c r="L293" i="175"/>
  <c r="L292" i="175"/>
  <c r="L291" i="175"/>
  <c r="L290" i="175"/>
  <c r="L289" i="175"/>
  <c r="L288" i="175"/>
  <c r="L287" i="175"/>
  <c r="L286" i="175"/>
  <c r="L285" i="175"/>
  <c r="L284" i="175"/>
  <c r="L283" i="175"/>
  <c r="L282" i="175"/>
  <c r="L281" i="175"/>
  <c r="L280" i="175"/>
  <c r="L279" i="175"/>
  <c r="L278" i="175"/>
  <c r="L277" i="175"/>
  <c r="L276" i="175"/>
  <c r="L275" i="175"/>
  <c r="L274" i="175"/>
  <c r="L273" i="175"/>
  <c r="L272" i="175"/>
  <c r="L271" i="175"/>
  <c r="L270" i="175"/>
  <c r="L269" i="175"/>
  <c r="L268" i="175"/>
  <c r="L267" i="175"/>
  <c r="L266" i="175"/>
  <c r="L265" i="175"/>
  <c r="L264" i="175"/>
  <c r="L263" i="175"/>
  <c r="L262" i="175"/>
  <c r="L261" i="175"/>
  <c r="L260" i="175"/>
  <c r="L259" i="175"/>
  <c r="L258" i="175"/>
  <c r="L257" i="175"/>
  <c r="L256" i="175"/>
  <c r="L255" i="175"/>
  <c r="L254" i="175"/>
  <c r="L253" i="175"/>
  <c r="L252" i="175"/>
  <c r="L251" i="175"/>
  <c r="L250" i="175"/>
  <c r="L249" i="175"/>
  <c r="L248" i="175"/>
  <c r="L247" i="175"/>
  <c r="L246" i="175"/>
  <c r="L245" i="175"/>
  <c r="L244" i="175"/>
  <c r="L243" i="175"/>
  <c r="L242" i="175"/>
  <c r="L241" i="175"/>
  <c r="L240" i="175"/>
  <c r="L239" i="175"/>
  <c r="L238" i="175"/>
  <c r="L237" i="175"/>
  <c r="L236" i="175"/>
  <c r="L235" i="175"/>
  <c r="L234" i="175"/>
  <c r="L233" i="175"/>
  <c r="L232" i="175"/>
  <c r="L231" i="175"/>
  <c r="L230" i="175"/>
  <c r="L229" i="175"/>
  <c r="L228" i="175"/>
  <c r="L227" i="175"/>
  <c r="L226" i="175"/>
  <c r="L225" i="175"/>
  <c r="L224" i="175"/>
  <c r="L223" i="175"/>
  <c r="L222" i="175"/>
  <c r="L221" i="175"/>
  <c r="L220" i="175"/>
  <c r="L219" i="175"/>
  <c r="L218" i="175"/>
  <c r="L217" i="175"/>
  <c r="L216" i="175"/>
  <c r="L215" i="175"/>
  <c r="L214" i="175"/>
  <c r="L213" i="175"/>
  <c r="L212" i="175"/>
  <c r="L211" i="175"/>
  <c r="L210" i="175"/>
  <c r="L209" i="175"/>
  <c r="L208" i="175"/>
  <c r="L207" i="175"/>
  <c r="L206" i="175"/>
  <c r="L205" i="175"/>
  <c r="L204" i="175"/>
  <c r="L203" i="175"/>
  <c r="L202" i="175"/>
  <c r="L201" i="175"/>
  <c r="L200" i="175"/>
  <c r="L199" i="175"/>
  <c r="L198" i="175"/>
  <c r="L197" i="175"/>
  <c r="L196" i="175"/>
  <c r="L195" i="175"/>
  <c r="L194" i="175"/>
  <c r="L193" i="175"/>
  <c r="L192" i="175"/>
  <c r="L191" i="175"/>
  <c r="L190" i="175"/>
  <c r="L189" i="175"/>
  <c r="L188" i="175"/>
  <c r="L187" i="175"/>
  <c r="L186" i="175"/>
  <c r="L185" i="175"/>
  <c r="L184" i="175"/>
  <c r="L183" i="175"/>
  <c r="L182" i="175"/>
  <c r="L181" i="175"/>
  <c r="L180" i="175"/>
  <c r="L179" i="175"/>
  <c r="L178" i="175"/>
  <c r="L177" i="175"/>
  <c r="L176" i="175"/>
  <c r="L175" i="175"/>
  <c r="L174" i="175"/>
  <c r="L173" i="175"/>
  <c r="L172" i="175"/>
  <c r="L171" i="175"/>
  <c r="L170" i="175"/>
  <c r="L169" i="175"/>
  <c r="L168" i="175"/>
  <c r="L167" i="175"/>
  <c r="L166" i="175"/>
  <c r="L165" i="175"/>
  <c r="L164" i="175"/>
  <c r="L163" i="175"/>
  <c r="L162" i="175"/>
  <c r="L161" i="175"/>
  <c r="L160" i="175"/>
  <c r="L159" i="175"/>
  <c r="L158" i="175"/>
  <c r="L157" i="175"/>
  <c r="L156" i="175"/>
  <c r="L155" i="175"/>
  <c r="L154" i="175"/>
  <c r="L153" i="175"/>
  <c r="L152" i="175"/>
  <c r="L151" i="175"/>
  <c r="L150" i="175"/>
  <c r="L149" i="175"/>
  <c r="L148" i="175"/>
  <c r="L147" i="175"/>
  <c r="L146" i="175"/>
  <c r="L145" i="175"/>
  <c r="L144" i="175"/>
  <c r="L143" i="175"/>
  <c r="L142" i="175"/>
  <c r="L141" i="175"/>
  <c r="L140" i="175"/>
  <c r="L139" i="175"/>
  <c r="L138" i="175"/>
  <c r="L137" i="175"/>
  <c r="L136" i="175"/>
  <c r="L135" i="175"/>
  <c r="L134" i="175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P28" i="175" s="1"/>
  <c r="L23" i="175"/>
  <c r="F23" i="175"/>
  <c r="C23" i="175"/>
  <c r="S22" i="175"/>
  <c r="S27" i="175" s="1"/>
  <c r="P22" i="175"/>
  <c r="L22" i="175"/>
  <c r="F22" i="175"/>
  <c r="F27" i="175" s="1"/>
  <c r="C22" i="175"/>
  <c r="L20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1" i="175" s="1"/>
  <c r="L3" i="175"/>
  <c r="K1" i="175"/>
  <c r="J1" i="175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D15" i="173" s="1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F15" i="173" s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J122" i="171"/>
  <c r="J99" i="171"/>
  <c r="C30" i="176" a="1"/>
  <c r="F29" i="176" a="1"/>
  <c r="C30" i="175" a="1"/>
  <c r="F29" i="175" a="1"/>
  <c r="C28" i="174" l="1"/>
  <c r="S31" i="175"/>
  <c r="C28" i="175"/>
  <c r="P32" i="175" s="1"/>
  <c r="F29" i="176"/>
  <c r="C30" i="176"/>
  <c r="P32" i="176"/>
  <c r="S27" i="174"/>
  <c r="P28" i="174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C32" i="176" a="1"/>
  <c r="F31" i="176" a="1"/>
  <c r="C32" i="175" a="1"/>
  <c r="F31" i="175" a="1"/>
  <c r="C30" i="174" a="1"/>
  <c r="F29" i="174" a="1"/>
  <c r="P32" i="174" l="1"/>
  <c r="F31" i="176"/>
  <c r="C32" i="176"/>
  <c r="S31" i="174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213" i="13"/>
  <c r="B107" i="13"/>
  <c r="B9" i="13"/>
  <c r="B65" i="13"/>
  <c r="B5" i="13"/>
  <c r="B246" i="13"/>
  <c r="B271" i="13"/>
  <c r="B208" i="13"/>
  <c r="B195" i="13"/>
  <c r="B34" i="13"/>
  <c r="B162" i="13"/>
  <c r="B86" i="13"/>
  <c r="B21" i="13"/>
  <c r="B11" i="13"/>
  <c r="B54" i="13"/>
  <c r="B204" i="13"/>
  <c r="B199" i="13"/>
  <c r="B263" i="13"/>
  <c r="B227" i="13"/>
  <c r="B66" i="13"/>
  <c r="F29" i="170" a="1"/>
  <c r="B218" i="13"/>
  <c r="B78" i="13"/>
  <c r="B220" i="13"/>
  <c r="B234" i="13"/>
  <c r="B149" i="13"/>
  <c r="C30" i="171" a="1"/>
  <c r="B19" i="13"/>
  <c r="B33" i="13"/>
  <c r="B167" i="13"/>
  <c r="B83" i="13"/>
  <c r="B29" i="13"/>
  <c r="B108" i="13"/>
  <c r="B260" i="13"/>
  <c r="B265" i="13"/>
  <c r="B42" i="13"/>
  <c r="B143" i="13"/>
  <c r="B8" i="13"/>
  <c r="B269" i="13"/>
  <c r="B228" i="13"/>
  <c r="B206" i="13"/>
  <c r="B237" i="13"/>
  <c r="B169" i="13"/>
  <c r="B73" i="13"/>
  <c r="B89" i="13"/>
  <c r="B15" i="13"/>
  <c r="B43" i="13"/>
  <c r="B173" i="13"/>
  <c r="B229" i="13"/>
  <c r="B76" i="13"/>
  <c r="B190" i="13"/>
  <c r="B248" i="13"/>
  <c r="B56" i="13"/>
  <c r="B250" i="13"/>
  <c r="B145" i="13"/>
  <c r="B32" i="13"/>
  <c r="B136" i="13"/>
  <c r="B266" i="13"/>
  <c r="B119" i="13"/>
  <c r="B236" i="13"/>
  <c r="B233" i="13"/>
  <c r="B25" i="13"/>
  <c r="B80" i="13"/>
  <c r="B3" i="13"/>
  <c r="B216" i="13"/>
  <c r="B244" i="13"/>
  <c r="F31" i="174" a="1"/>
  <c r="C30" i="170" a="1"/>
  <c r="B277" i="13"/>
  <c r="B187" i="13"/>
  <c r="B243" i="13"/>
  <c r="B85" i="13"/>
  <c r="B262" i="13"/>
  <c r="B38" i="13"/>
  <c r="B275" i="13"/>
  <c r="B163" i="13"/>
  <c r="F29" i="172" a="1"/>
  <c r="B140" i="13"/>
  <c r="B52" i="13"/>
  <c r="B138" i="13"/>
  <c r="B202" i="13"/>
  <c r="B46" i="13"/>
  <c r="B182" i="13"/>
  <c r="B239" i="13"/>
  <c r="B12" i="13"/>
  <c r="B224" i="13"/>
  <c r="B166" i="13"/>
  <c r="B161" i="13"/>
  <c r="B24" i="13"/>
  <c r="B133" i="13"/>
  <c r="B88" i="13"/>
  <c r="B268" i="13"/>
  <c r="B148" i="13"/>
  <c r="B205" i="13"/>
  <c r="C32" i="174" a="1"/>
  <c r="B221" i="13"/>
  <c r="B14" i="13"/>
  <c r="B153" i="13"/>
  <c r="B7" i="13"/>
  <c r="B95" i="13"/>
  <c r="B68" i="13"/>
  <c r="B69" i="13"/>
  <c r="B257" i="13"/>
  <c r="B146" i="13"/>
  <c r="B81" i="13"/>
  <c r="B103" i="13"/>
  <c r="B181" i="13"/>
  <c r="B264" i="13"/>
  <c r="B57" i="13"/>
  <c r="B114" i="13"/>
  <c r="B99" i="13"/>
  <c r="B158" i="13"/>
  <c r="B113" i="13"/>
  <c r="B267" i="13"/>
  <c r="B273" i="13"/>
  <c r="B170" i="13"/>
  <c r="B124" i="13"/>
  <c r="B92" i="13"/>
  <c r="B223" i="13"/>
  <c r="B183" i="13"/>
  <c r="B79" i="13"/>
  <c r="B47" i="13"/>
  <c r="B211" i="13"/>
  <c r="B59" i="13"/>
  <c r="B176" i="13"/>
  <c r="B222" i="13"/>
  <c r="B247" i="13"/>
  <c r="B174" i="13"/>
  <c r="B270" i="13"/>
  <c r="B72" i="13"/>
  <c r="B26" i="13"/>
  <c r="B201" i="13"/>
  <c r="B10" i="13"/>
  <c r="B90" i="13"/>
  <c r="B13" i="13"/>
  <c r="B240" i="13"/>
  <c r="B164" i="13"/>
  <c r="B217" i="13"/>
  <c r="B102" i="13"/>
  <c r="B156" i="13"/>
  <c r="B91" i="13"/>
  <c r="B45" i="13"/>
  <c r="B154" i="13"/>
  <c r="B93" i="13"/>
  <c r="B106" i="13"/>
  <c r="B177" i="13"/>
  <c r="B245" i="13"/>
  <c r="B258" i="13"/>
  <c r="B272" i="13"/>
  <c r="B129" i="13"/>
  <c r="B40" i="13"/>
  <c r="B53" i="13"/>
  <c r="B184" i="13"/>
  <c r="B242" i="13"/>
  <c r="B97" i="13"/>
  <c r="B131" i="13"/>
  <c r="B101" i="13"/>
  <c r="B249" i="13"/>
  <c r="B196" i="13"/>
  <c r="B139" i="13"/>
  <c r="B209" i="13"/>
  <c r="B210" i="13"/>
  <c r="B39" i="13"/>
  <c r="B98" i="13"/>
  <c r="B127" i="13"/>
  <c r="B125" i="13"/>
  <c r="B63" i="13"/>
  <c r="B171" i="13"/>
  <c r="B230" i="13"/>
  <c r="B134" i="13"/>
  <c r="B225" i="13"/>
  <c r="B130" i="13"/>
  <c r="F29" i="171" a="1"/>
  <c r="B22" i="13"/>
  <c r="B197" i="13"/>
  <c r="B70" i="13"/>
  <c r="B37" i="13"/>
  <c r="B36" i="13"/>
  <c r="B64" i="13"/>
  <c r="B219" i="13"/>
  <c r="B61" i="13"/>
  <c r="B192" i="13"/>
  <c r="B214" i="13"/>
  <c r="B157" i="13"/>
  <c r="B115" i="13"/>
  <c r="B226" i="13"/>
  <c r="B160" i="13"/>
  <c r="B241" i="13"/>
  <c r="B155" i="13"/>
  <c r="B104" i="13"/>
  <c r="B6" i="13"/>
  <c r="B100" i="13"/>
  <c r="B235" i="13"/>
  <c r="B62" i="13"/>
  <c r="B212" i="13"/>
  <c r="B50" i="13"/>
  <c r="B84" i="13"/>
  <c r="B232" i="13"/>
  <c r="B20" i="13"/>
  <c r="B253" i="13"/>
  <c r="B105" i="13"/>
  <c r="B60" i="13"/>
  <c r="B203" i="13"/>
  <c r="B82" i="13"/>
  <c r="B41" i="13"/>
  <c r="B30" i="13"/>
  <c r="B27" i="13"/>
  <c r="B261" i="13"/>
  <c r="B44" i="13"/>
  <c r="B123" i="13"/>
  <c r="B48" i="13"/>
  <c r="B142" i="13"/>
  <c r="B18" i="13"/>
  <c r="B191" i="13"/>
  <c r="B132" i="13"/>
  <c r="B200" i="13"/>
  <c r="B231" i="13"/>
  <c r="B31" i="13"/>
  <c r="B135" i="13"/>
  <c r="B150" i="13"/>
  <c r="B67" i="13"/>
  <c r="B120" i="13"/>
  <c r="B186" i="13"/>
  <c r="B35" i="13"/>
  <c r="B4" i="13"/>
  <c r="B117" i="13"/>
  <c r="B51" i="13"/>
  <c r="B141" i="13"/>
  <c r="B144" i="13"/>
  <c r="B178" i="13"/>
  <c r="B189" i="13"/>
  <c r="B16" i="13"/>
  <c r="B185" i="13"/>
  <c r="B110" i="13"/>
  <c r="B276" i="13"/>
  <c r="B215" i="13"/>
  <c r="B121" i="13"/>
  <c r="B165" i="13"/>
  <c r="B254" i="13"/>
  <c r="B255" i="13"/>
  <c r="B198" i="13"/>
  <c r="B252" i="13"/>
  <c r="B194" i="13"/>
  <c r="B274" i="13"/>
  <c r="B96" i="13"/>
  <c r="B256" i="13"/>
  <c r="B207" i="13"/>
  <c r="B179" i="13"/>
  <c r="B175" i="13"/>
  <c r="B74" i="13"/>
  <c r="B188" i="13"/>
  <c r="B251" i="13"/>
  <c r="B128" i="13"/>
  <c r="B151" i="13"/>
  <c r="B77" i="13"/>
  <c r="B137" i="13"/>
  <c r="B238" i="13"/>
  <c r="B193" i="13"/>
  <c r="B71" i="13"/>
  <c r="B126" i="13"/>
  <c r="B116" i="13"/>
  <c r="B23" i="13"/>
  <c r="B75" i="13"/>
  <c r="B87" i="13"/>
  <c r="C30" i="172" a="1"/>
  <c r="B122" i="13"/>
  <c r="B168" i="13"/>
  <c r="B159" i="13"/>
  <c r="B172" i="13"/>
  <c r="B152" i="13"/>
  <c r="B112" i="13"/>
  <c r="B55" i="13"/>
  <c r="B17" i="13"/>
  <c r="B58" i="13"/>
  <c r="B259" i="13"/>
  <c r="B111" i="13"/>
  <c r="B94" i="13"/>
  <c r="B118" i="13"/>
  <c r="B28" i="13"/>
  <c r="B109" i="13"/>
  <c r="B49" i="13"/>
  <c r="B147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0" i="168" a="1"/>
  <c r="C30" i="164" a="1"/>
  <c r="C30" i="167" a="1"/>
  <c r="F29" i="162" a="1"/>
  <c r="C30" i="169" a="1"/>
  <c r="C32" i="170" a="1"/>
  <c r="F29" i="165" a="1"/>
  <c r="F29" i="168" a="1"/>
  <c r="C30" i="162" a="1"/>
  <c r="F29" i="164" a="1"/>
  <c r="F29" i="167" a="1"/>
  <c r="F31" i="170" a="1"/>
  <c r="F29" i="169" a="1"/>
  <c r="C30" i="163" a="1"/>
  <c r="F29" i="163" a="1"/>
  <c r="C30" i="166" a="1"/>
  <c r="C30" i="165" a="1"/>
  <c r="C32" i="172" a="1"/>
  <c r="F29" i="166" a="1"/>
  <c r="C32" i="171" a="1"/>
  <c r="F31" i="172" a="1"/>
  <c r="F31" i="171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5" a="1"/>
  <c r="C30" i="158" a="1"/>
  <c r="F29" i="161" a="1"/>
  <c r="C30" i="156" a="1"/>
  <c r="C30" i="157" a="1"/>
  <c r="F29" i="158" a="1"/>
  <c r="C32" i="165" a="1"/>
  <c r="F31" i="165" a="1"/>
  <c r="F29" i="153" a="1"/>
  <c r="C32" i="162" a="1"/>
  <c r="C30" i="159" a="1"/>
  <c r="F31" i="167" a="1"/>
  <c r="F29" i="160" a="1"/>
  <c r="C32" i="169" a="1"/>
  <c r="C30" i="161" a="1"/>
  <c r="F29" i="157" a="1"/>
  <c r="F31" i="164" a="1"/>
  <c r="C30" i="154" a="1"/>
  <c r="B180" i="13"/>
  <c r="F29" i="152" a="1"/>
  <c r="C30" i="155" a="1"/>
  <c r="F29" i="156" a="1"/>
  <c r="F29" i="159" a="1"/>
  <c r="F29" i="154" a="1"/>
  <c r="F31" i="168" a="1"/>
  <c r="C32" i="164" a="1"/>
  <c r="F31" i="166" a="1"/>
  <c r="C30" i="152" a="1"/>
  <c r="C30" i="153" a="1"/>
  <c r="C32" i="167" a="1"/>
  <c r="C30" i="160" a="1"/>
  <c r="F31" i="162" a="1"/>
  <c r="C32" i="166" a="1"/>
  <c r="F31" i="163" a="1"/>
  <c r="C32" i="163" a="1"/>
  <c r="C32" i="168" a="1"/>
  <c r="F31" i="169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46" a="1"/>
  <c r="C30" i="143" a="1"/>
  <c r="C30" i="137" a="1"/>
  <c r="C30" i="150" a="1"/>
  <c r="F29" i="142" a="1"/>
  <c r="F29" i="139" a="1"/>
  <c r="F29" i="138" a="1"/>
  <c r="F31" i="155" a="1"/>
  <c r="C30" i="148" a="1"/>
  <c r="F29" i="141" a="1"/>
  <c r="F29" i="147" a="1"/>
  <c r="C30" i="151" a="1"/>
  <c r="F31" i="161" a="1"/>
  <c r="C32" i="153" a="1"/>
  <c r="F29" i="151" a="1"/>
  <c r="C30" i="147" a="1"/>
  <c r="F31" i="160" a="1"/>
  <c r="C30" i="142" a="1"/>
  <c r="F29" i="143" a="1"/>
  <c r="C30" i="144" a="1"/>
  <c r="C32" i="152" a="1"/>
  <c r="F29" i="140" a="1"/>
  <c r="F29" i="148" a="1"/>
  <c r="C32" i="158" a="1"/>
  <c r="C30" i="146" a="1"/>
  <c r="C30" i="145" a="1"/>
  <c r="C32" i="155" a="1"/>
  <c r="F31" i="153" a="1"/>
  <c r="C30" i="141" a="1"/>
  <c r="C30" i="140" a="1"/>
  <c r="F29" i="150" a="1"/>
  <c r="C30" i="138" a="1"/>
  <c r="C32" i="159" a="1"/>
  <c r="F29" i="149" a="1"/>
  <c r="C30" i="139" a="1"/>
  <c r="F29" i="144" a="1"/>
  <c r="F29" i="137" a="1"/>
  <c r="C30" i="149" a="1"/>
  <c r="F31" i="158" a="1"/>
  <c r="F29" i="145" a="1"/>
  <c r="C32" i="154" a="1"/>
  <c r="F31" i="159" a="1"/>
  <c r="F31" i="157" a="1"/>
  <c r="F31" i="156" a="1"/>
  <c r="C32" i="156" a="1"/>
  <c r="C32" i="157" a="1"/>
  <c r="F31" i="154" a="1"/>
  <c r="F31" i="152" a="1"/>
  <c r="C32" i="160" a="1"/>
  <c r="C32" i="161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31" i="147" a="1"/>
  <c r="C32" i="148" a="1"/>
  <c r="F31" i="137" a="1"/>
  <c r="C30" i="121" a="1"/>
  <c r="F29" i="135" a="1"/>
  <c r="F29" i="133" a="1"/>
  <c r="C30" i="126" a="1"/>
  <c r="F29" i="129" a="1"/>
  <c r="C30" i="136" a="1"/>
  <c r="C30" i="135" a="1"/>
  <c r="C32" i="151" a="1"/>
  <c r="C32" i="145" a="1"/>
  <c r="F29" i="132" a="1"/>
  <c r="F29" i="126" a="1"/>
  <c r="C30" i="122" a="1"/>
  <c r="C30" i="134" a="1"/>
  <c r="F31" i="148" a="1"/>
  <c r="F31" i="144" a="1"/>
  <c r="C30" i="124" a="1"/>
  <c r="F31" i="146" a="1"/>
  <c r="F31" i="139" a="1"/>
  <c r="F31" i="142" a="1"/>
  <c r="C32" i="150" a="1"/>
  <c r="C32" i="144" a="1"/>
  <c r="F29" i="124" a="1"/>
  <c r="C30" i="123" a="1"/>
  <c r="F29" i="123" a="1"/>
  <c r="C32" i="142" a="1"/>
  <c r="F29" i="127" a="1"/>
  <c r="F29" i="120" a="1"/>
  <c r="F31" i="145" a="1"/>
  <c r="F29" i="130" a="1"/>
  <c r="C32" i="147" a="1"/>
  <c r="F29" i="134" a="1"/>
  <c r="C30" i="125" a="1"/>
  <c r="C30" i="131" a="1"/>
  <c r="F29" i="128" a="1"/>
  <c r="F29" i="136" a="1"/>
  <c r="C30" i="129" a="1"/>
  <c r="F29" i="131" a="1"/>
  <c r="C30" i="127" a="1"/>
  <c r="C30" i="120" a="1"/>
  <c r="C30" i="128" a="1"/>
  <c r="C32" i="140" a="1"/>
  <c r="F31" i="149" a="1"/>
  <c r="F29" i="121" a="1"/>
  <c r="C30" i="133" a="1"/>
  <c r="F29" i="122" a="1"/>
  <c r="F29" i="125" a="1"/>
  <c r="C32" i="139" a="1"/>
  <c r="C32" i="149" a="1"/>
  <c r="F31" i="138" a="1"/>
  <c r="F31" i="141" a="1"/>
  <c r="C30" i="130" a="1"/>
  <c r="F31" i="140" a="1"/>
  <c r="C32" i="146" a="1"/>
  <c r="F31" i="151" a="1"/>
  <c r="C32" i="137" a="1"/>
  <c r="F31" i="143" a="1"/>
  <c r="C32" i="143" a="1"/>
  <c r="C32" i="138" a="1"/>
  <c r="F31" i="150" a="1"/>
  <c r="C32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2" a="1"/>
  <c r="C32" i="120" a="1"/>
  <c r="F31" i="129" a="1"/>
  <c r="F31" i="135" a="1"/>
  <c r="F31" i="123" a="1"/>
  <c r="F31" i="128" a="1"/>
  <c r="F31" i="121" a="1"/>
  <c r="F31" i="127" a="1"/>
  <c r="F31" i="120" a="1"/>
  <c r="F31" i="133" a="1"/>
  <c r="F31" i="126" a="1"/>
  <c r="C32" i="129" a="1"/>
  <c r="C32" i="135" a="1"/>
  <c r="C32" i="126" a="1"/>
  <c r="C32" i="133" a="1"/>
  <c r="C32" i="125" a="1"/>
  <c r="C32" i="131" a="1"/>
  <c r="C32" i="124" a="1"/>
  <c r="F31" i="122" a="1"/>
  <c r="F31" i="124" a="1"/>
  <c r="C32" i="132" a="1"/>
  <c r="C32" i="123" a="1"/>
  <c r="F31" i="136" a="1"/>
  <c r="C32" i="121" a="1"/>
  <c r="C32" i="136" a="1"/>
  <c r="F31" i="130" a="1"/>
  <c r="C32" i="127" a="1"/>
  <c r="C32" i="130" a="1"/>
  <c r="F31" i="125" a="1"/>
  <c r="F31" i="131" a="1"/>
  <c r="C32" i="128" a="1"/>
  <c r="C32" i="134" a="1"/>
  <c r="C32" i="122" a="1"/>
  <c r="F31" i="134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8" a="1"/>
  <c r="C30" i="116" a="1"/>
  <c r="F29" i="116" a="1"/>
  <c r="C30" i="117" a="1"/>
  <c r="C30" i="115" a="1"/>
  <c r="F29" i="119" a="1"/>
  <c r="F29" i="117" a="1"/>
  <c r="F29" i="115" a="1"/>
  <c r="C30" i="118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9" a="1"/>
  <c r="C30" i="112" a="1"/>
  <c r="C30" i="102" a="1"/>
  <c r="F29" i="103" a="1"/>
  <c r="F29" i="97" a="1"/>
  <c r="C30" i="101" a="1"/>
  <c r="C30" i="109" a="1"/>
  <c r="C30" i="104" a="1"/>
  <c r="C30" i="107" a="1"/>
  <c r="C30" i="114" a="1"/>
  <c r="F31" i="115" a="1"/>
  <c r="F29" i="114" a="1"/>
  <c r="C30" i="110" a="1"/>
  <c r="C30" i="108" a="1"/>
  <c r="C32" i="116" a="1"/>
  <c r="F29" i="113" a="1"/>
  <c r="F29" i="98" a="1"/>
  <c r="C30" i="97" a="1"/>
  <c r="F31" i="118" a="1"/>
  <c r="C30" i="103" a="1"/>
  <c r="C30" i="105" a="1"/>
  <c r="F29" i="102" a="1"/>
  <c r="C32" i="119" a="1"/>
  <c r="F29" i="112" a="1"/>
  <c r="F29" i="109" a="1"/>
  <c r="F29" i="104" a="1"/>
  <c r="C30" i="98" a="1"/>
  <c r="C32" i="118" a="1"/>
  <c r="C30" i="106" a="1"/>
  <c r="F29" i="108" a="1"/>
  <c r="C32" i="115" a="1"/>
  <c r="F29" i="100" a="1"/>
  <c r="C30" i="113" a="1"/>
  <c r="F29" i="110" a="1"/>
  <c r="F29" i="105" a="1"/>
  <c r="C30" i="100" a="1"/>
  <c r="F29" i="107" a="1"/>
  <c r="F31" i="119" a="1"/>
  <c r="F29" i="106" a="1"/>
  <c r="F29" i="99" a="1"/>
  <c r="F29" i="101" a="1"/>
  <c r="F31" i="117" a="1"/>
  <c r="F31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2" a="1"/>
  <c r="F31" i="108" a="1"/>
  <c r="F29" i="94" a="1"/>
  <c r="C30" i="95" a="1"/>
  <c r="C30" i="92" a="1"/>
  <c r="F29" i="91" a="1"/>
  <c r="F31" i="110" a="1"/>
  <c r="C32" i="98" a="1"/>
  <c r="C32" i="97" a="1"/>
  <c r="C30" i="93" a="1"/>
  <c r="C32" i="108" a="1"/>
  <c r="C30" i="90" a="1"/>
  <c r="F31" i="102" a="1"/>
  <c r="F29" i="93" a="1"/>
  <c r="F31" i="98" a="1"/>
  <c r="C32" i="101" a="1"/>
  <c r="F29" i="90" a="1"/>
  <c r="C30" i="91" a="1"/>
  <c r="C32" i="106" a="1"/>
  <c r="F31" i="97" a="1"/>
  <c r="C32" i="99" a="1"/>
  <c r="C32" i="112" a="1"/>
  <c r="C32" i="114" a="1"/>
  <c r="C30" i="96" a="1"/>
  <c r="F29" i="92" a="1"/>
  <c r="C32" i="103" a="1"/>
  <c r="F31" i="104" a="1"/>
  <c r="C32" i="102" a="1"/>
  <c r="F31" i="103" a="1"/>
  <c r="C30" i="94" a="1"/>
  <c r="C32" i="105" a="1"/>
  <c r="C32" i="100" a="1"/>
  <c r="F31" i="105" a="1"/>
  <c r="F31" i="100" a="1"/>
  <c r="F29" i="96" a="1"/>
  <c r="F29" i="95" a="1"/>
  <c r="F31" i="99" a="1"/>
  <c r="F31" i="106" a="1"/>
  <c r="F31" i="101" a="1"/>
  <c r="F31" i="113" a="1"/>
  <c r="C32" i="113" a="1"/>
  <c r="F31" i="114" a="1"/>
  <c r="C32" i="104" a="1"/>
  <c r="F31" i="109" a="1"/>
  <c r="C32" i="109" a="1"/>
  <c r="C32" i="107" a="1"/>
  <c r="F31" i="107" a="1"/>
  <c r="C32" i="110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F31" i="96" a="1"/>
  <c r="C30" i="89" a="1"/>
  <c r="F31" i="93" a="1"/>
  <c r="C32" i="92" a="1"/>
  <c r="F31" i="92" a="1"/>
  <c r="C32" i="96" a="1"/>
  <c r="C32" i="90" a="1"/>
  <c r="F31" i="90" a="1"/>
  <c r="C32" i="93" a="1"/>
  <c r="F31" i="91" a="1"/>
  <c r="C32" i="94" a="1"/>
  <c r="F31" i="94" a="1"/>
  <c r="C32" i="95" a="1"/>
  <c r="C32" i="91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0" i="88" a="1"/>
  <c r="F29" i="88" a="1"/>
  <c r="C30" i="86" a="1"/>
  <c r="F29" i="87" a="1"/>
  <c r="C32" i="89" a="1"/>
  <c r="F31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6" a="1"/>
  <c r="F31" i="87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C30" i="84" a="1"/>
  <c r="C32" i="85" a="1"/>
  <c r="C30" i="82" a="1"/>
  <c r="C30" i="83" a="1"/>
  <c r="C30" i="81" a="1"/>
  <c r="C30" i="80" a="1"/>
  <c r="F29" i="83" a="1"/>
  <c r="F29" i="84" a="1"/>
  <c r="F31" i="85" a="1"/>
  <c r="F29" i="80" a="1"/>
  <c r="F29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4" a="1"/>
  <c r="F29" i="69" a="1"/>
  <c r="C30" i="76" a="1"/>
  <c r="C30" i="57" a="1"/>
  <c r="C30" i="59" a="1"/>
  <c r="C30" i="73" a="1"/>
  <c r="C30" i="72" a="1"/>
  <c r="C32" i="81" a="1"/>
  <c r="F29" i="77" a="1"/>
  <c r="F29" i="57" a="1"/>
  <c r="F29" i="76" a="1"/>
  <c r="C30" i="65" a="1"/>
  <c r="F29" i="62" a="1"/>
  <c r="F29" i="78" a="1"/>
  <c r="F29" i="71" a="1"/>
  <c r="F29" i="59" a="1"/>
  <c r="F31" i="82" a="1"/>
  <c r="F29" i="60" a="1"/>
  <c r="C30" i="62" a="1"/>
  <c r="F29" i="58" a="1"/>
  <c r="C30" i="70" a="1"/>
  <c r="C30" i="75" a="1"/>
  <c r="F29" i="72" a="1"/>
  <c r="C30" i="69" a="1"/>
  <c r="C30" i="64" a="1"/>
  <c r="F29" i="70" a="1"/>
  <c r="F29" i="65" a="1"/>
  <c r="F31" i="84" a="1"/>
  <c r="F31" i="80" a="1"/>
  <c r="C30" i="60" a="1"/>
  <c r="C30" i="68" a="1"/>
  <c r="F29" i="66" a="1"/>
  <c r="C30" i="78" a="1"/>
  <c r="F29" i="74" a="1"/>
  <c r="C32" i="80" a="1"/>
  <c r="F29" i="67" a="1"/>
  <c r="C30" i="77" a="1"/>
  <c r="C30" i="66" a="1"/>
  <c r="C32" i="84" a="1"/>
  <c r="F29" i="68" a="1"/>
  <c r="F31" i="81" a="1"/>
  <c r="C30" i="61" a="1"/>
  <c r="C30" i="67" a="1"/>
  <c r="F29" i="61" a="1"/>
  <c r="C30" i="74" a="1"/>
  <c r="F29" i="73" a="1"/>
  <c r="C30" i="71" a="1"/>
  <c r="C30" i="63" a="1"/>
  <c r="F29" i="63" a="1"/>
  <c r="F29" i="75" a="1"/>
  <c r="C30" i="58" a="1"/>
  <c r="C32" i="82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5" a="1"/>
  <c r="F31" i="61" a="1"/>
  <c r="F31" i="58" a="1"/>
  <c r="F29" i="55" a="1"/>
  <c r="C32" i="65" a="1"/>
  <c r="C32" i="67" a="1"/>
  <c r="F31" i="68" a="1"/>
  <c r="C32" i="61" a="1"/>
  <c r="F31" i="72" a="1"/>
  <c r="F31" i="59" a="1"/>
  <c r="C32" i="59" a="1"/>
  <c r="F31" i="64" a="1"/>
  <c r="C32" i="60" a="1"/>
  <c r="F31" i="63" a="1"/>
  <c r="C32" i="66" a="1"/>
  <c r="C32" i="58" a="1"/>
  <c r="C30" i="55" a="1"/>
  <c r="C32" i="64" a="1"/>
  <c r="C32" i="72" a="1"/>
  <c r="C32" i="68" a="1"/>
  <c r="C32" i="77" a="1"/>
  <c r="C32" i="63" a="1"/>
  <c r="F29" i="54" a="1"/>
  <c r="C32" i="76" a="1"/>
  <c r="F31" i="65" a="1"/>
  <c r="F31" i="69" a="1"/>
  <c r="F31" i="70" a="1"/>
  <c r="C32" i="70" a="1"/>
  <c r="F31" i="73" a="1"/>
  <c r="C32" i="57" a="1"/>
  <c r="F31" i="77" a="1"/>
  <c r="F29" i="56" a="1"/>
  <c r="C32" i="74" a="1"/>
  <c r="C30" i="54" a="1"/>
  <c r="C30" i="56" a="1"/>
  <c r="F31" i="71" a="1"/>
  <c r="F31" i="78" a="1"/>
  <c r="F31" i="66" a="1"/>
  <c r="C32" i="78" a="1"/>
  <c r="C32" i="73" a="1"/>
  <c r="C32" i="75" a="1"/>
  <c r="F31" i="57" a="1"/>
  <c r="C32" i="69" a="1"/>
  <c r="F31" i="62" a="1"/>
  <c r="F31" i="74" a="1"/>
  <c r="C32" i="71" a="1"/>
  <c r="F31" i="76" a="1"/>
  <c r="C32" i="62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53" i="13"/>
  <c r="D177" i="13"/>
  <c r="C30" i="36" a="1"/>
  <c r="D222" i="13"/>
  <c r="D178" i="13"/>
  <c r="F29" i="46" a="1"/>
  <c r="D144" i="13"/>
  <c r="D186" i="13"/>
  <c r="C30" i="46" a="1"/>
  <c r="D209" i="13"/>
  <c r="D182" i="13"/>
  <c r="F29" i="52" a="1"/>
  <c r="C236" i="13"/>
  <c r="C250" i="13"/>
  <c r="F29" i="39" a="1"/>
  <c r="D228" i="13"/>
  <c r="C145" i="13"/>
  <c r="D198" i="13"/>
  <c r="C261" i="13"/>
  <c r="D168" i="13"/>
  <c r="F29" i="53" a="1"/>
  <c r="D173" i="13"/>
  <c r="D191" i="13"/>
  <c r="D211" i="13"/>
  <c r="D160" i="13"/>
  <c r="C218" i="13"/>
  <c r="D132" i="13"/>
  <c r="C215" i="13"/>
  <c r="C227" i="13"/>
  <c r="D156" i="13"/>
  <c r="D227" i="13"/>
  <c r="C211" i="13"/>
  <c r="D205" i="13"/>
  <c r="C268" i="13"/>
  <c r="C139" i="13"/>
  <c r="D128" i="13"/>
  <c r="D260" i="13"/>
  <c r="D234" i="13"/>
  <c r="C219" i="13"/>
  <c r="C212" i="13"/>
  <c r="C146" i="13"/>
  <c r="C226" i="13"/>
  <c r="C196" i="13"/>
  <c r="C263" i="13"/>
  <c r="C30" i="38" a="1"/>
  <c r="D159" i="13"/>
  <c r="D158" i="13"/>
  <c r="C230" i="13"/>
  <c r="C262" i="13"/>
  <c r="C173" i="13"/>
  <c r="C30" i="40" a="1"/>
  <c r="C30" i="47" a="1"/>
  <c r="C30" i="45" a="1"/>
  <c r="D164" i="13"/>
  <c r="C30" i="53" a="1"/>
  <c r="D249" i="13"/>
  <c r="C253" i="13"/>
  <c r="D269" i="13"/>
  <c r="D266" i="13"/>
  <c r="D140" i="13"/>
  <c r="C127" i="13"/>
  <c r="C245" i="13"/>
  <c r="D220" i="13"/>
  <c r="D179" i="13"/>
  <c r="F29" i="36" a="1"/>
  <c r="C154" i="13"/>
  <c r="D190" i="13"/>
  <c r="D224" i="13"/>
  <c r="D192" i="13"/>
  <c r="C30" i="49" a="1"/>
  <c r="D141" i="13"/>
  <c r="D210" i="13"/>
  <c r="D181" i="13"/>
  <c r="D187" i="13"/>
  <c r="D244" i="13"/>
  <c r="D163" i="13"/>
  <c r="D155" i="13"/>
  <c r="D263" i="13"/>
  <c r="C156" i="13"/>
  <c r="C204" i="13"/>
  <c r="C192" i="13"/>
  <c r="F31" i="56" a="1"/>
  <c r="C193" i="13"/>
  <c r="C252" i="13"/>
  <c r="D170" i="13"/>
  <c r="C134" i="13"/>
  <c r="C246" i="13"/>
  <c r="D217" i="13"/>
  <c r="D226" i="13"/>
  <c r="F29" i="42" a="1"/>
  <c r="C169" i="13"/>
  <c r="D276" i="13"/>
  <c r="D204" i="13"/>
  <c r="D175" i="13"/>
  <c r="D215" i="13"/>
  <c r="C179" i="13"/>
  <c r="C228" i="13"/>
  <c r="C216" i="13"/>
  <c r="D180" i="13"/>
  <c r="C30" i="42" a="1"/>
  <c r="C135" i="13"/>
  <c r="D236" i="13"/>
  <c r="D162" i="13"/>
  <c r="C265" i="13"/>
  <c r="C224" i="13"/>
  <c r="C32" i="56" a="1"/>
  <c r="C249" i="13"/>
  <c r="C30" i="37" a="1"/>
  <c r="C30" i="30" a="1"/>
  <c r="D272" i="13"/>
  <c r="C162" i="13"/>
  <c r="D202" i="13"/>
  <c r="D129" i="13"/>
  <c r="D195" i="13"/>
  <c r="F29" i="32" a="1"/>
  <c r="D197" i="13"/>
  <c r="C181" i="13"/>
  <c r="D165" i="13"/>
  <c r="D131" i="13"/>
  <c r="C223" i="13"/>
  <c r="D252" i="13"/>
  <c r="D135" i="13"/>
  <c r="C267" i="13"/>
  <c r="C235" i="13"/>
  <c r="D242" i="13"/>
  <c r="C201" i="13"/>
  <c r="C30" i="51" a="1"/>
  <c r="D237" i="13"/>
  <c r="C198" i="13"/>
  <c r="D274" i="13"/>
  <c r="C214" i="13"/>
  <c r="C244" i="13"/>
  <c r="F29" i="31" a="1"/>
  <c r="C232" i="13"/>
  <c r="C187" i="13"/>
  <c r="D130" i="13"/>
  <c r="C231" i="13"/>
  <c r="C208" i="13"/>
  <c r="D138" i="13"/>
  <c r="D243" i="13"/>
  <c r="C206" i="13"/>
  <c r="C242" i="13"/>
  <c r="D185" i="13"/>
  <c r="C30" i="29" a="1"/>
  <c r="C256" i="13"/>
  <c r="D219" i="13"/>
  <c r="C266" i="13"/>
  <c r="D203" i="13"/>
  <c r="D261" i="13"/>
  <c r="C182" i="13"/>
  <c r="C199" i="13"/>
  <c r="D150" i="13"/>
  <c r="C30" i="31" a="1"/>
  <c r="F29" i="45" a="1"/>
  <c r="D157" i="13"/>
  <c r="D172" i="13"/>
  <c r="D254" i="13"/>
  <c r="D196" i="13"/>
  <c r="C176" i="13"/>
  <c r="F29" i="48" a="1"/>
  <c r="D166" i="13"/>
  <c r="D265" i="13"/>
  <c r="C272" i="13"/>
  <c r="D184" i="13"/>
  <c r="C277" i="13"/>
  <c r="C141" i="13"/>
  <c r="C147" i="13"/>
  <c r="D169" i="13"/>
  <c r="C129" i="13"/>
  <c r="C238" i="13"/>
  <c r="C273" i="13"/>
  <c r="C175" i="13"/>
  <c r="D214" i="13"/>
  <c r="D241" i="13"/>
  <c r="C30" i="48" a="1"/>
  <c r="C270" i="13"/>
  <c r="C203" i="13"/>
  <c r="D134" i="13"/>
  <c r="C205" i="13"/>
  <c r="F29" i="40" a="1"/>
  <c r="D207" i="13"/>
  <c r="D267" i="13"/>
  <c r="C186" i="13"/>
  <c r="C159" i="13"/>
  <c r="C142" i="13"/>
  <c r="C190" i="13"/>
  <c r="F29" i="38" a="1"/>
  <c r="C251" i="13"/>
  <c r="C163" i="13"/>
  <c r="F29" i="47" a="1"/>
  <c r="D189" i="13"/>
  <c r="C241" i="13"/>
  <c r="D251" i="13"/>
  <c r="C197" i="13"/>
  <c r="C149" i="13"/>
  <c r="C148" i="13"/>
  <c r="C239" i="13"/>
  <c r="C143" i="13"/>
  <c r="C269" i="13"/>
  <c r="C133" i="13"/>
  <c r="C257" i="13"/>
  <c r="C30" i="44" a="1"/>
  <c r="C233" i="13"/>
  <c r="C150" i="13"/>
  <c r="C165" i="13"/>
  <c r="D193" i="13"/>
  <c r="D230" i="13"/>
  <c r="C207" i="13"/>
  <c r="C155" i="13"/>
  <c r="F29" i="34" a="1"/>
  <c r="D253" i="13"/>
  <c r="C158" i="13"/>
  <c r="D133" i="13"/>
  <c r="D194" i="13"/>
  <c r="C170" i="13"/>
  <c r="D255" i="13"/>
  <c r="D212" i="13"/>
  <c r="C168" i="13"/>
  <c r="D148" i="13"/>
  <c r="F29" i="49" a="1"/>
  <c r="C130" i="13"/>
  <c r="C264" i="13"/>
  <c r="C259" i="13"/>
  <c r="C183" i="13"/>
  <c r="C217" i="13"/>
  <c r="C132" i="13"/>
  <c r="C128" i="13"/>
  <c r="D246" i="13"/>
  <c r="D248" i="13"/>
  <c r="F29" i="51" a="1"/>
  <c r="D200" i="13"/>
  <c r="D167" i="13"/>
  <c r="D208" i="13"/>
  <c r="C160" i="13"/>
  <c r="D218" i="13"/>
  <c r="D188" i="13"/>
  <c r="C30" i="39" a="1"/>
  <c r="D223" i="13"/>
  <c r="C225" i="13"/>
  <c r="C274" i="13"/>
  <c r="D174" i="13"/>
  <c r="D152" i="13"/>
  <c r="F29" i="44" a="1"/>
  <c r="C185" i="13"/>
  <c r="D231" i="13"/>
  <c r="D221" i="13"/>
  <c r="C234" i="13"/>
  <c r="C161" i="13"/>
  <c r="D176" i="13"/>
  <c r="C140" i="13"/>
  <c r="D275" i="13"/>
  <c r="C137" i="13"/>
  <c r="C258" i="13"/>
  <c r="C202" i="13"/>
  <c r="C210" i="13"/>
  <c r="C32" i="55" a="1"/>
  <c r="C237" i="13"/>
  <c r="F29" i="29" a="1"/>
  <c r="D257" i="13"/>
  <c r="F29" i="43" a="1"/>
  <c r="D146" i="13"/>
  <c r="D213" i="13"/>
  <c r="D238" i="13"/>
  <c r="C138" i="13"/>
  <c r="C30" i="43" a="1"/>
  <c r="C184" i="13"/>
  <c r="C222" i="13"/>
  <c r="C166" i="13"/>
  <c r="D151" i="13"/>
  <c r="D171" i="13"/>
  <c r="C131" i="13"/>
  <c r="D258" i="13"/>
  <c r="C171" i="13"/>
  <c r="D270" i="13"/>
  <c r="C30" i="32" a="1"/>
  <c r="C152" i="13"/>
  <c r="D225" i="13"/>
  <c r="D137" i="13"/>
  <c r="D247" i="13"/>
  <c r="D245" i="13"/>
  <c r="C243" i="13"/>
  <c r="C200" i="13"/>
  <c r="D264" i="13"/>
  <c r="C30" i="50" a="1"/>
  <c r="D161" i="13"/>
  <c r="C255" i="13"/>
  <c r="C144" i="13"/>
  <c r="D229" i="13"/>
  <c r="D233" i="13"/>
  <c r="D139" i="13"/>
  <c r="D142" i="13"/>
  <c r="C254" i="13"/>
  <c r="C260" i="13"/>
  <c r="F29" i="50" a="1"/>
  <c r="D147" i="13"/>
  <c r="D127" i="13"/>
  <c r="D145" i="13"/>
  <c r="D273" i="13"/>
  <c r="C151" i="13"/>
  <c r="D256" i="13"/>
  <c r="D199" i="13"/>
  <c r="C157" i="13"/>
  <c r="C30" i="41" a="1"/>
  <c r="D154" i="13"/>
  <c r="C191" i="13"/>
  <c r="C180" i="13"/>
  <c r="D277" i="13"/>
  <c r="D262" i="13"/>
  <c r="D136" i="13"/>
  <c r="C30" i="34" a="1"/>
  <c r="D268" i="13"/>
  <c r="D143" i="13"/>
  <c r="C248" i="13"/>
  <c r="F31" i="54" a="1"/>
  <c r="C194" i="13"/>
  <c r="C271" i="13"/>
  <c r="D271" i="13"/>
  <c r="D206" i="13"/>
  <c r="C213" i="13"/>
  <c r="C30" i="33" a="1"/>
  <c r="D183" i="13"/>
  <c r="C189" i="13"/>
  <c r="D259" i="13"/>
  <c r="C276" i="13"/>
  <c r="C136" i="13"/>
  <c r="F29" i="33" a="1"/>
  <c r="C229" i="13"/>
  <c r="C188" i="13"/>
  <c r="D201" i="13"/>
  <c r="C240" i="13"/>
  <c r="D149" i="13"/>
  <c r="C177" i="13"/>
  <c r="D240" i="13"/>
  <c r="F29" i="30" a="1"/>
  <c r="C164" i="13"/>
  <c r="C32" i="54" a="1"/>
  <c r="C153" i="13"/>
  <c r="C195" i="13"/>
  <c r="D216" i="13"/>
  <c r="C220" i="13"/>
  <c r="C174" i="13"/>
  <c r="D235" i="13"/>
  <c r="D239" i="13"/>
  <c r="C221" i="13"/>
  <c r="C30" i="52" a="1"/>
  <c r="D250" i="13"/>
  <c r="C247" i="13"/>
  <c r="C275" i="13"/>
  <c r="C167" i="13"/>
  <c r="F29" i="37" a="1"/>
  <c r="C178" i="13"/>
  <c r="C172" i="13"/>
  <c r="F29" i="41" a="1"/>
  <c r="D232" i="13"/>
  <c r="C209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9" i="13"/>
  <c r="C32" i="50" a="1"/>
  <c r="D14" i="13"/>
  <c r="D33" i="13"/>
  <c r="D53" i="13"/>
  <c r="D4" i="13"/>
  <c r="D112" i="13"/>
  <c r="D47" i="13"/>
  <c r="C64" i="13"/>
  <c r="D34" i="13"/>
  <c r="D36" i="13"/>
  <c r="C10" i="13"/>
  <c r="C71" i="13"/>
  <c r="D28" i="13"/>
  <c r="C110" i="13"/>
  <c r="C49" i="13"/>
  <c r="C30" i="19" a="1"/>
  <c r="F31" i="30" a="1"/>
  <c r="D100" i="13"/>
  <c r="D25" i="13"/>
  <c r="C4" i="13"/>
  <c r="D126" i="13"/>
  <c r="D24" i="13"/>
  <c r="F29" i="18" a="1"/>
  <c r="C48" i="13"/>
  <c r="D91" i="13"/>
  <c r="C6" i="13"/>
  <c r="D66" i="13"/>
  <c r="D101" i="13"/>
  <c r="C32" i="45" a="1"/>
  <c r="C120" i="13"/>
  <c r="D114" i="13"/>
  <c r="C38" i="13"/>
  <c r="D104" i="13"/>
  <c r="D17" i="13"/>
  <c r="F29" i="22" a="1"/>
  <c r="F31" i="47" a="1"/>
  <c r="D7" i="13"/>
  <c r="C35" i="13"/>
  <c r="D81" i="13"/>
  <c r="C101" i="13"/>
  <c r="C52" i="13"/>
  <c r="C94" i="13"/>
  <c r="D121" i="13"/>
  <c r="C37" i="13"/>
  <c r="F29" i="24" a="1"/>
  <c r="C30" i="15" a="1"/>
  <c r="D38" i="13"/>
  <c r="F31" i="31" a="1"/>
  <c r="D103" i="13"/>
  <c r="C106" i="13"/>
  <c r="D125" i="13"/>
  <c r="D39" i="13"/>
  <c r="C118" i="13"/>
  <c r="D32" i="13"/>
  <c r="C32" i="49" a="1"/>
  <c r="C112" i="13"/>
  <c r="D96" i="13"/>
  <c r="C39" i="13"/>
  <c r="C32" i="44" a="1"/>
  <c r="C47" i="13"/>
  <c r="D78" i="13"/>
  <c r="C32" i="52" a="1"/>
  <c r="C45" i="13"/>
  <c r="C59" i="13"/>
  <c r="C22" i="13"/>
  <c r="C32" i="43" a="1"/>
  <c r="D115" i="13"/>
  <c r="F31" i="50" a="1"/>
  <c r="C17" i="13"/>
  <c r="C30" i="21" a="1"/>
  <c r="F29" i="9" a="1"/>
  <c r="D113" i="13"/>
  <c r="C19" i="13"/>
  <c r="D68" i="13"/>
  <c r="D122" i="13"/>
  <c r="F29" i="17" a="1"/>
  <c r="D67" i="13"/>
  <c r="C57" i="13"/>
  <c r="C99" i="13"/>
  <c r="D102" i="13"/>
  <c r="C86" i="13"/>
  <c r="D92" i="13"/>
  <c r="F29" i="25" a="1"/>
  <c r="C30" i="28" a="1"/>
  <c r="C116" i="13"/>
  <c r="D9" i="13"/>
  <c r="C102" i="13"/>
  <c r="C30" i="7" a="1"/>
  <c r="C30" i="26" a="1"/>
  <c r="C44" i="13"/>
  <c r="F29" i="21" a="1"/>
  <c r="C14" i="13"/>
  <c r="C115" i="13"/>
  <c r="C63" i="13"/>
  <c r="C95" i="13"/>
  <c r="D42" i="13"/>
  <c r="D49" i="13"/>
  <c r="F31" i="46" a="1"/>
  <c r="D85" i="13"/>
  <c r="D13" i="13"/>
  <c r="C74" i="13"/>
  <c r="C8" i="13"/>
  <c r="C23" i="5" a="1"/>
  <c r="D52" i="13"/>
  <c r="C88" i="13"/>
  <c r="D60" i="13"/>
  <c r="C122" i="13"/>
  <c r="C69" i="13"/>
  <c r="C117" i="13"/>
  <c r="C113" i="13"/>
  <c r="F31" i="45" a="1"/>
  <c r="C24" i="13"/>
  <c r="C28" i="13"/>
  <c r="F22" i="4" a="1"/>
  <c r="D69" i="13"/>
  <c r="C32" i="53" a="1"/>
  <c r="C12" i="13"/>
  <c r="C103" i="13"/>
  <c r="F31" i="39" a="1"/>
  <c r="F31" i="44" a="1"/>
  <c r="C41" i="13"/>
  <c r="F31" i="53" a="1"/>
  <c r="C27" i="6" a="1"/>
  <c r="C32" i="38" a="1"/>
  <c r="C30" i="18" a="1"/>
  <c r="C13" i="13"/>
  <c r="C70" i="13"/>
  <c r="D23" i="13"/>
  <c r="D62" i="13"/>
  <c r="C79" i="13"/>
  <c r="C108" i="13"/>
  <c r="D86" i="13"/>
  <c r="C32" i="39" a="1"/>
  <c r="C105" i="13"/>
  <c r="C107" i="13"/>
  <c r="D64" i="13"/>
  <c r="C72" i="13"/>
  <c r="C23" i="4" a="1"/>
  <c r="C66" i="13"/>
  <c r="C56" i="13"/>
  <c r="C27" i="13"/>
  <c r="D16" i="13"/>
  <c r="D89" i="13"/>
  <c r="D65" i="13"/>
  <c r="D108" i="13"/>
  <c r="D107" i="13"/>
  <c r="C77" i="13"/>
  <c r="C11" i="13"/>
  <c r="D73" i="13"/>
  <c r="D105" i="13"/>
  <c r="C100" i="13"/>
  <c r="F22" i="5" a="1"/>
  <c r="D21" i="13"/>
  <c r="C82" i="13"/>
  <c r="D45" i="13"/>
  <c r="C51" i="13"/>
  <c r="D119" i="13"/>
  <c r="F29" i="7" a="1"/>
  <c r="F31" i="41" a="1"/>
  <c r="D90" i="13"/>
  <c r="D80" i="13"/>
  <c r="C30" i="12" a="1"/>
  <c r="F29" i="28" a="1"/>
  <c r="F29" i="23" a="1"/>
  <c r="C67" i="13"/>
  <c r="C62" i="13"/>
  <c r="F29" i="20" a="1"/>
  <c r="F29" i="16" a="1"/>
  <c r="C60" i="13"/>
  <c r="C119" i="13"/>
  <c r="D18" i="13"/>
  <c r="C21" i="13"/>
  <c r="D72" i="13"/>
  <c r="C30" i="17" a="1"/>
  <c r="C81" i="13"/>
  <c r="F31" i="37" a="1"/>
  <c r="C36" i="13"/>
  <c r="D93" i="13"/>
  <c r="C89" i="13"/>
  <c r="C23" i="13"/>
  <c r="F29" i="11" a="1"/>
  <c r="F29" i="10" a="1"/>
  <c r="C30" i="13"/>
  <c r="D31" i="13"/>
  <c r="C85" i="13"/>
  <c r="D20" i="13"/>
  <c r="D123" i="13"/>
  <c r="D57" i="13"/>
  <c r="D116" i="13"/>
  <c r="D3" i="13"/>
  <c r="D106" i="13"/>
  <c r="C16" i="13"/>
  <c r="C125" i="13"/>
  <c r="C96" i="13"/>
  <c r="C30" i="16" a="1"/>
  <c r="D111" i="13"/>
  <c r="D82" i="13"/>
  <c r="C54" i="13"/>
  <c r="C32" i="40" a="1"/>
  <c r="D109" i="13"/>
  <c r="D15" i="13"/>
  <c r="F31" i="33" a="1"/>
  <c r="C126" i="13"/>
  <c r="C32" i="29" a="1"/>
  <c r="D6" i="13"/>
  <c r="C32" i="48" a="1"/>
  <c r="D26" i="13"/>
  <c r="C92" i="13"/>
  <c r="C90" i="13"/>
  <c r="C68" i="13"/>
  <c r="C97" i="13"/>
  <c r="C34" i="13"/>
  <c r="C80" i="13"/>
  <c r="D120" i="13"/>
  <c r="D41" i="13"/>
  <c r="C30" i="23" a="1"/>
  <c r="D118" i="13"/>
  <c r="C65" i="13"/>
  <c r="D61" i="13"/>
  <c r="C123" i="13"/>
  <c r="D88" i="13"/>
  <c r="D56" i="13"/>
  <c r="D98" i="13"/>
  <c r="D11" i="13"/>
  <c r="C7" i="13"/>
  <c r="C30" i="9" a="1"/>
  <c r="D99" i="13"/>
  <c r="C15" i="13"/>
  <c r="C109" i="13"/>
  <c r="C32" i="33" a="1"/>
  <c r="C83" i="13"/>
  <c r="C111" i="13"/>
  <c r="C30" i="25" a="1"/>
  <c r="C30" i="14" a="1"/>
  <c r="C26" i="13"/>
  <c r="D59" i="13"/>
  <c r="D94" i="13"/>
  <c r="C91" i="13"/>
  <c r="C50" i="13"/>
  <c r="C32" i="30" a="1"/>
  <c r="C93" i="13"/>
  <c r="C33" i="13"/>
  <c r="C30" i="20" a="1"/>
  <c r="D51" i="13"/>
  <c r="D27" i="13"/>
  <c r="C32" i="37" a="1"/>
  <c r="D8" i="13"/>
  <c r="C58" i="13"/>
  <c r="C9" i="13"/>
  <c r="D124" i="13"/>
  <c r="C32" i="31" a="1"/>
  <c r="D37" i="13"/>
  <c r="F31" i="52" a="1"/>
  <c r="D84" i="13"/>
  <c r="C78" i="13"/>
  <c r="C20" i="13"/>
  <c r="C30" i="10" a="1"/>
  <c r="D110" i="13"/>
  <c r="D46" i="13"/>
  <c r="F29" i="15" a="1"/>
  <c r="F29" i="19" a="1"/>
  <c r="D87" i="13"/>
  <c r="C104" i="13"/>
  <c r="D29" i="13"/>
  <c r="F31" i="34" a="1"/>
  <c r="C46" i="13"/>
  <c r="D117" i="13"/>
  <c r="D83" i="13"/>
  <c r="C40" i="13"/>
  <c r="C121" i="13"/>
  <c r="C32" i="32" a="1"/>
  <c r="C32" i="41" a="1"/>
  <c r="C30" i="24" a="1"/>
  <c r="C76" i="13"/>
  <c r="D55" i="13"/>
  <c r="D40" i="13"/>
  <c r="C5" i="13"/>
  <c r="F26" i="6" a="1"/>
  <c r="C32" i="34" a="1"/>
  <c r="C18" i="13"/>
  <c r="C55" i="13"/>
  <c r="C3" i="13"/>
  <c r="D77" i="13"/>
  <c r="C98" i="13"/>
  <c r="C25" i="13"/>
  <c r="C61" i="13"/>
  <c r="F31" i="48" a="1"/>
  <c r="C32" i="46" a="1"/>
  <c r="D70" i="13"/>
  <c r="D58" i="13"/>
  <c r="C30" i="22" a="1"/>
  <c r="C32" i="51" a="1"/>
  <c r="C114" i="13"/>
  <c r="C32" i="13"/>
  <c r="F29" i="14" a="1"/>
  <c r="C53" i="13"/>
  <c r="F31" i="49" a="1"/>
  <c r="D75" i="13"/>
  <c r="D50" i="13"/>
  <c r="C32" i="47" a="1"/>
  <c r="D97" i="13"/>
  <c r="C87" i="13"/>
  <c r="C84" i="13"/>
  <c r="D30" i="13"/>
  <c r="C32" i="42" a="1"/>
  <c r="D35" i="13"/>
  <c r="F29" i="26" a="1"/>
  <c r="D63" i="13"/>
  <c r="F29" i="8" a="1"/>
  <c r="D10" i="13"/>
  <c r="D44" i="13"/>
  <c r="D48" i="13"/>
  <c r="D74" i="13"/>
  <c r="D43" i="13"/>
  <c r="F31" i="36" a="1"/>
  <c r="D22" i="13"/>
  <c r="C30" i="8" a="1"/>
  <c r="C31" i="13"/>
  <c r="D71" i="13"/>
  <c r="F31" i="29" a="1"/>
  <c r="C43" i="13"/>
  <c r="F31" i="43" a="1"/>
  <c r="C75" i="13"/>
  <c r="D79" i="13"/>
  <c r="C73" i="13"/>
  <c r="C29" i="13"/>
  <c r="C30" i="11" a="1"/>
  <c r="C42" i="13"/>
  <c r="F29" i="12" a="1"/>
  <c r="D76" i="13"/>
  <c r="D95" i="13"/>
  <c r="D54" i="13"/>
  <c r="F31" i="42" a="1"/>
  <c r="D12" i="13"/>
  <c r="F31" i="51" a="1"/>
  <c r="D5" i="13"/>
  <c r="C124" i="13"/>
  <c r="F31" i="32" a="1"/>
  <c r="C32" i="36" a="1"/>
  <c r="F31" i="40" a="1"/>
  <c r="F31" i="38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3" a="1"/>
  <c r="F28" i="6" a="1"/>
  <c r="C32" i="11" a="1"/>
  <c r="C32" i="10" a="1"/>
  <c r="F31" i="17" a="1"/>
  <c r="C29" i="6" a="1"/>
  <c r="C32" i="19" a="1"/>
  <c r="C32" i="14" a="1"/>
  <c r="F31" i="16" a="1"/>
  <c r="F31" i="8" a="1"/>
  <c r="F31" i="12" a="1"/>
  <c r="F31" i="15" a="1"/>
  <c r="C32" i="18" a="1"/>
  <c r="C32" i="25" a="1"/>
  <c r="C25" i="5" a="1"/>
  <c r="C32" i="17" a="1"/>
  <c r="C25" i="4" a="1"/>
  <c r="F31" i="7" a="1"/>
  <c r="C32" i="24" a="1"/>
  <c r="F31" i="26" a="1"/>
  <c r="C32" i="26" a="1"/>
  <c r="C32" i="12" a="1"/>
  <c r="F31" i="24" a="1"/>
  <c r="C32" i="28" a="1"/>
  <c r="F31" i="28" a="1"/>
  <c r="F31" i="11" a="1"/>
  <c r="C32" i="16" a="1"/>
  <c r="F31" i="25" a="1"/>
  <c r="F31" i="19" a="1"/>
  <c r="F31" i="14" a="1"/>
  <c r="C32" i="7" a="1"/>
  <c r="F31" i="22" a="1"/>
  <c r="F24" i="4" a="1"/>
  <c r="C32" i="9" a="1"/>
  <c r="C32" i="21" a="1"/>
  <c r="F31" i="21" a="1"/>
  <c r="F24" i="5" a="1"/>
  <c r="F31" i="9" a="1"/>
  <c r="C32" i="20" a="1"/>
  <c r="C32" i="22" a="1"/>
  <c r="F31" i="10" a="1"/>
  <c r="F31" i="18" a="1"/>
  <c r="C32" i="23" a="1"/>
  <c r="C32" i="15" a="1"/>
  <c r="C32" i="8" a="1"/>
  <c r="F31" i="20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<sst xmlns="http://schemas.openxmlformats.org/spreadsheetml/2006/main" count="40304" uniqueCount="3105">
  <si>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</si>
  <si>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</si>
  <si>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</si>
  <si>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</si>
  <si>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</si>
  <si>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</si>
  <si>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</si>
  <si>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</si>
  <si>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</si>
  <si>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</si>
  <si>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</si>
  <si>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</si>
  <si>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</si>
  <si>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</si>
  <si>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</si>
  <si>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</si>
  <si>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</si>
  <si>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</si>
  <si>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</si>
  <si>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</si>
  <si>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</si>
  <si>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</si>
  <si>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</si>
  <si>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</si>
  <si>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</si>
  <si>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</si>
  <si>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</si>
  <si>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</si>
  <si>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</si>
  <si>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</si>
  <si>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</si>
  <si>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</si>
  <si>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</si>
  <si>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</si>
  <si>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</si>
  <si>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</si>
  <si>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</si>
  <si>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</si>
  <si>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</si>
  <si>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</si>
  <si>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</si>
  <si>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</si>
  <si>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</si>
  <si>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</si>
  <si>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</si>
  <si>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</si>
  <si>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</si>
  <si>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</si>
  <si>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</si>
  <si>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</si>
  <si>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</si>
  <si>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</si>
  <si>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</si>
  <si>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</si>
  <si>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</si>
  <si>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</si>
  <si>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</si>
  <si>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</si>
  <si>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</si>
  <si>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</si>
  <si>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</si>
  <si>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</si>
  <si>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</si>
  <si>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</si>
  <si>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</si>
  <si>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</si>
  <si>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</si>
  <si>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</si>
  <si>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</si>
  <si>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</si>
  <si>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</si>
  <si>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</si>
  <si>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</si>
  <si>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</si>
  <si>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</si>
  <si>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</si>
  <si>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</si>
  <si>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</si>
  <si>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</si>
  <si>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</si>
  <si>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</si>
  <si>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</si>
  <si>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</si>
  <si>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</si>
  <si>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</si>
  <si>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</si>
  <si>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</si>
  <si>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</si>
  <si>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</si>
  <si>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</si>
  <si>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</si>
  <si>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</si>
  <si>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</si>
  <si>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</si>
  <si>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</si>
  <si>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</si>
  <si>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</si>
  <si>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</si>
  <si>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</si>
  <si>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</si>
  <si>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</si>
  <si>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</si>
  <si>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</si>
  <si>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</si>
  <si>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</si>
  <si>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</si>
  <si>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</si>
  <si>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</si>
  <si>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</si>
  <si>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</si>
  <si>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</si>
  <si>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</si>
  <si>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</si>
  <si>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</si>
  <si>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</si>
  <si>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</si>
  <si>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</si>
  <si>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</si>
  <si>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</si>
  <si>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</si>
  <si>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</si>
  <si>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</si>
  <si>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</si>
  <si>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</si>
  <si>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</si>
  <si>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</si>
  <si>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</si>
  <si>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</si>
  <si>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</si>
  <si>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</si>
  <si>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</si>
  <si>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</si>
  <si>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</si>
  <si>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</si>
  <si>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</si>
  <si>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</si>
  <si>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</si>
  <si>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</si>
  <si>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</si>
  <si>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</si>
  <si>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</si>
  <si>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</si>
  <si>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</si>
  <si>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</si>
  <si>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</si>
  <si>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</si>
  <si>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</si>
  <si>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</si>
  <si>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</si>
  <si>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</si>
  <si>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</si>
  <si>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</si>
  <si>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</si>
  <si>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</si>
  <si>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</si>
  <si>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</si>
  <si>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</si>
  <si>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</si>
  <si>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</si>
  <si>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</si>
  <si>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</si>
  <si>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</si>
  <si>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</si>
  <si>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</si>
  <si>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</si>
  <si>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</si>
  <si>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</si>
  <si>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</si>
  <si>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</si>
  <si>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</si>
  <si>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</si>
  <si>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</si>
  <si>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</si>
  <si>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</si>
  <si>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</si>
  <si>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</si>
  <si>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</si>
  <si>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</si>
  <si>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</si>
  <si>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</si>
  <si>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</si>
  <si>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</si>
  <si>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</si>
  <si>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</si>
  <si>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</si>
  <si>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</si>
  <si>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</si>
  <si>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</si>
  <si>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</si>
  <si>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</si>
  <si>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</si>
  <si>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</si>
  <si>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</si>
  <si>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</si>
  <si>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</si>
  <si>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</si>
  <si>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</si>
  <si>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</si>
  <si>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</si>
  <si>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</si>
  <si>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</si>
  <si>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</si>
  <si>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</si>
  <si>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</si>
  <si>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</si>
  <si>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</si>
  <si>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</si>
  <si>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</si>
  <si>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</si>
  <si>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</si>
  <si>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</si>
  <si>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</si>
  <si>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</si>
  <si>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</si>
  <si>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</si>
  <si>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</si>
  <si>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</si>
  <si>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</si>
  <si>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</si>
  <si>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</si>
  <si>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</si>
  <si>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</si>
  <si>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</si>
  <si>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</si>
  <si>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</si>
  <si>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</si>
  <si>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</si>
  <si>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</si>
  <si>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</si>
  <si>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</si>
  <si>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</si>
  <si>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</si>
  <si>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</si>
  <si>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</si>
  <si>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</si>
  <si>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</si>
  <si>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</si>
  <si>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</si>
  <si>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</si>
  <si>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</si>
  <si>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</si>
  <si>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</si>
  <si>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</si>
  <si>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</si>
  <si>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</si>
  <si>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</si>
  <si>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</si>
  <si>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</si>
  <si>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</si>
  <si>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</si>
  <si>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</si>
  <si>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</si>
  <si>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</si>
  <si>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</si>
  <si>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</si>
  <si>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</si>
  <si>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</si>
  <si>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</si>
  <si>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</si>
  <si>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</si>
  <si>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</si>
  <si>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</si>
  <si>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</si>
  <si>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</si>
  <si>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</si>
  <si>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</si>
  <si>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</si>
  <si>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</si>
  <si>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</si>
  <si>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</si>
  <si>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</si>
  <si>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</si>
  <si>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</si>
  <si>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</si>
  <si>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</si>
  <si>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</si>
  <si>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</si>
  <si>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</si>
  <si>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</si>
  <si>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</si>
  <si>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</si>
  <si>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</si>
  <si>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</si>
  <si>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</si>
  <si>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</si>
  <si>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</si>
  <si>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</si>
  <si>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</si>
  <si>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</si>
  <si>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</si>
  <si>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</si>
  <si>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</si>
  <si>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</si>
  <si>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</si>
  <si>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</si>
  <si>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</si>
  <si>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</si>
  <si>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</si>
  <si>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</si>
  <si>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</si>
  <si>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</si>
  <si>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</si>
  <si>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</si>
  <si>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</si>
  <si>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</si>
  <si>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</si>
  <si>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</si>
  <si>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</si>
  <si>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</si>
  <si>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</si>
  <si>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</si>
  <si>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</si>
  <si>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</si>
  <si>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</si>
  <si>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</si>
  <si>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</si>
  <si>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</si>
  <si>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</si>
  <si>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</si>
  <si>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</si>
  <si>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</si>
  <si>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</si>
  <si>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</si>
  <si>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</si>
  <si>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</si>
  <si>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</si>
  <si>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</si>
  <si>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</si>
  <si>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</si>
  <si>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</si>
  <si>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</si>
  <si>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</si>
  <si>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</si>
  <si>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</si>
  <si>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</si>
  <si>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</si>
  <si>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</si>
  <si>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</si>
  <si>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</si>
  <si>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</si>
  <si>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</si>
  <si>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</si>
  <si>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</si>
  <si>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</si>
  <si>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</si>
  <si>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</si>
  <si>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</si>
  <si>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</si>
  <si>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</si>
  <si>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</si>
  <si>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</si>
  <si>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</si>
  <si>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</si>
  <si>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</si>
  <si>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</si>
  <si>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</si>
  <si>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</si>
  <si>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</si>
  <si>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</si>
  <si>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</si>
  <si>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</si>
  <si>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</si>
  <si>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</si>
  <si>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</si>
  <si>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</si>
  <si>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</si>
  <si>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</si>
  <si>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</si>
  <si>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</si>
  <si>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</si>
  <si>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</si>
  <si>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</si>
  <si>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</si>
  <si>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</si>
  <si>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</si>
  <si>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</si>
  <si>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</si>
  <si>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</si>
  <si>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</si>
  <si>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</si>
  <si>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</si>
  <si>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</si>
  <si>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</si>
  <si>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</si>
  <si>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</si>
  <si>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</si>
  <si>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</si>
  <si>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</si>
  <si>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</si>
  <si>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</si>
  <si>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</si>
  <si>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</si>
  <si>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</si>
  <si>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</si>
  <si>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</si>
  <si>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</si>
  <si>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</si>
  <si>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</si>
  <si>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</si>
  <si>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</si>
  <si>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</si>
  <si>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</si>
  <si>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</si>
  <si>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</si>
  <si>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</si>
  <si>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</si>
  <si>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</si>
  <si>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</si>
  <si>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</si>
  <si>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</si>
  <si>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</si>
  <si>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</si>
  <si>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</si>
  <si>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</si>
  <si>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</si>
  <si>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</si>
  <si>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</si>
  <si>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</si>
  <si>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</si>
  <si>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</si>
  <si>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</si>
  <si>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</si>
  <si>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</si>
  <si>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</si>
  <si>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</si>
  <si>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</si>
  <si>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</si>
  <si>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</si>
  <si>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</si>
  <si>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</si>
  <si>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</si>
  <si>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</si>
  <si>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</si>
  <si>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</si>
  <si>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</si>
  <si>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</si>
  <si>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</si>
  <si>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</si>
  <si>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</si>
  <si>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</si>
  <si>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</si>
  <si>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</si>
  <si>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</si>
  <si>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</si>
  <si>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</si>
  <si>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</si>
  <si>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</si>
  <si>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</si>
  <si>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</si>
  <si>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</si>
  <si>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</si>
  <si>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</si>
  <si>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</si>
  <si>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</si>
  <si>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</si>
  <si>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</si>
  <si>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</si>
  <si>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</si>
  <si>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</si>
  <si>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</si>
  <si>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</si>
  <si>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</si>
  <si>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</si>
  <si>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</si>
  <si>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</si>
  <si>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</si>
  <si>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</si>
  <si>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</si>
  <si>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</si>
  <si>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</si>
  <si>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</si>
  <si>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</si>
  <si>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</si>
  <si>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</si>
  <si>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</si>
  <si>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</si>
  <si>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</si>
  <si>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</si>
  <si>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</si>
  <si>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</si>
  <si>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</si>
  <si>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</si>
  <si>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</si>
  <si>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</si>
  <si>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</si>
  <si>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</si>
  <si>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</si>
  <si>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</si>
  <si>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</si>
  <si>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</si>
  <si>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</si>
  <si>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</si>
  <si>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</si>
  <si>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</si>
  <si>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</si>
  <si>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</si>
  <si>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</si>
  <si>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</si>
  <si>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</si>
  <si>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</si>
  <si>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</si>
  <si>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</si>
  <si>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</si>
  <si>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</si>
  <si>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</si>
  <si>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</si>
  <si>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</si>
  <si>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</si>
  <si>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</si>
  <si>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</si>
  <si>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</si>
  <si>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</si>
  <si>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</si>
  <si>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</si>
  <si>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</si>
  <si>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</si>
  <si>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</si>
  <si>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</si>
  <si>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</si>
  <si>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</si>
  <si>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</si>
  <si>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</si>
  <si>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</si>
  <si>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</si>
  <si>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</si>
  <si>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</si>
  <si>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</si>
  <si>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</si>
  <si>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</si>
  <si>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</si>
  <si>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</si>
  <si>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</si>
  <si>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</si>
  <si>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</si>
  <si>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</si>
  <si>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</si>
  <si>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</si>
  <si>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</si>
  <si>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</si>
  <si>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</si>
  <si>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</si>
  <si>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</si>
  <si>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</si>
  <si>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</si>
  <si>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</si>
  <si>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</si>
  <si>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</si>
  <si>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</si>
  <si>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</si>
  <si>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</si>
  <si>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</si>
  <si>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</si>
  <si>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</si>
  <si>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</si>
  <si>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</si>
  <si>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</si>
  <si>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</si>
  <si>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</si>
  <si>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</si>
  <si>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</si>
  <si>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</si>
  <si>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</si>
  <si>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</si>
  <si>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</si>
  <si>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</si>
  <si>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</si>
  <si>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</si>
  <si>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</si>
  <si>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</si>
  <si>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</si>
  <si>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</si>
  <si>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</si>
  <si>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</si>
  <si>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</si>
  <si>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</si>
  <si>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</si>
  <si>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</si>
  <si>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</si>
  <si>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</si>
  <si>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</si>
  <si>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</si>
  <si>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</si>
  <si>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</si>
  <si>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</si>
  <si>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</si>
  <si>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</si>
  <si>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</si>
  <si>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</si>
  <si>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</si>
  <si>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</si>
  <si>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</si>
  <si>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</si>
  <si>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</si>
  <si>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</si>
  <si>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</si>
  <si>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</si>
  <si>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</si>
  <si>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</si>
  <si>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</si>
  <si>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</si>
  <si>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</si>
  <si>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</si>
  <si>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</si>
  <si>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</si>
  <si>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</si>
  <si>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</si>
  <si>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</si>
  <si>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</si>
  <si>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</si>
  <si>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</si>
  <si>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</si>
  <si>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</si>
  <si>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</si>
  <si>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</si>
  <si>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</si>
  <si>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</si>
  <si>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</si>
  <si>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</si>
  <si>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</si>
  <si>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</si>
  <si>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</si>
  <si>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</si>
  <si>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</si>
  <si>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</si>
  <si>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</si>
  <si>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</si>
  <si>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</si>
  <si>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</si>
  <si>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</si>
  <si>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</si>
  <si>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</si>
  <si>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</si>
  <si>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</si>
  <si>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</si>
  <si>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</si>
  <si>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</si>
  <si>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</si>
  <si>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</si>
  <si>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</si>
  <si>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</si>
  <si>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</si>
  <si>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</si>
  <si>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</si>
  <si>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</si>
  <si>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</si>
  <si>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</si>
  <si>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</si>
  <si>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</si>
  <si>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</si>
  <si>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</si>
  <si>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</si>
  <si>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</si>
  <si>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</si>
  <si>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</si>
  <si>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</si>
  <si>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</si>
  <si>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</si>
  <si>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</si>
  <si>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</si>
  <si>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</si>
  <si>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</si>
  <si>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</si>
  <si>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</si>
  <si>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</si>
  <si>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</si>
  <si>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</si>
  <si>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</si>
  <si>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</si>
  <si>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</si>
  <si>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</si>
  <si>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</si>
  <si>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</si>
  <si>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</si>
  <si>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</si>
  <si>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</si>
  <si>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</si>
  <si>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</si>
  <si>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</si>
  <si>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</si>
  <si>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</si>
  <si>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</si>
  <si>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</si>
  <si>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</si>
  <si>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</si>
  <si>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</si>
  <si>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</si>
  <si>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</si>
  <si>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</si>
  <si>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</si>
  <si>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</si>
  <si>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</si>
  <si>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</si>
  <si>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</si>
  <si>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</si>
  <si>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</si>
  <si>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</si>
  <si>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</si>
  <si>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</si>
  <si>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</si>
  <si>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</si>
  <si>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</si>
  <si>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</si>
  <si>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</si>
  <si>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</si>
  <si>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</si>
  <si>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</si>
  <si>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</si>
  <si>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</si>
  <si>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</si>
  <si>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</si>
  <si>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</si>
  <si>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</si>
  <si>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</si>
  <si>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</si>
  <si>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</si>
  <si>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</si>
  <si>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</si>
  <si>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</si>
  <si>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</si>
  <si>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</si>
  <si>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</si>
  <si>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</si>
  <si>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</si>
  <si>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</si>
  <si>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</si>
  <si>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</si>
  <si>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</si>
  <si>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</si>
  <si>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</si>
  <si>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</si>
  <si>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</si>
  <si>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</si>
  <si>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</si>
  <si>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</si>
  <si>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</si>
  <si>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</si>
  <si>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</si>
  <si>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</si>
  <si>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</si>
  <si>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</si>
  <si>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</si>
  <si>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</si>
  <si>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</si>
  <si>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</si>
  <si>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</si>
  <si>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</si>
  <si>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</si>
  <si>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</si>
  <si>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</si>
  <si>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</si>
  <si>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</si>
  <si>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</si>
  <si>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</si>
  <si>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</si>
  <si>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</si>
  <si>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</si>
  <si>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</si>
  <si>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</si>
  <si>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</si>
  <si>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</si>
  <si>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</si>
  <si>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</si>
  <si>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</si>
  <si>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</si>
  <si>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</si>
  <si>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</si>
  <si>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</si>
  <si>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</si>
  <si>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</si>
  <si>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</si>
  <si>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</si>
  <si>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</si>
  <si>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</si>
  <si>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</si>
  <si>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</si>
  <si>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</si>
  <si>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</si>
  <si>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</si>
  <si>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</si>
  <si>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</si>
  <si>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</si>
  <si>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</si>
  <si>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</si>
  <si>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</si>
  <si>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</si>
  <si>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</si>
  <si>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</si>
  <si>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</si>
  <si>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</si>
  <si>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</si>
  <si>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</si>
  <si>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</si>
  <si>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</si>
  <si>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</si>
  <si>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</si>
  <si>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</si>
  <si>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</si>
  <si>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</si>
  <si>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</si>
  <si>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</si>
  <si>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</si>
  <si>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</si>
  <si>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</si>
  <si>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</si>
  <si>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</si>
  <si>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</si>
  <si>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</si>
  <si>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</si>
  <si>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</si>
  <si>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</si>
  <si>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</si>
  <si>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</si>
  <si>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</si>
  <si>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</si>
  <si>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</si>
  <si>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</si>
  <si>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</si>
  <si>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</si>
  <si>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</si>
  <si>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</si>
  <si>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</si>
  <si>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</si>
  <si>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</si>
  <si>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</si>
  <si>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</si>
  <si>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</si>
  <si>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</si>
  <si>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</si>
  <si>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</si>
  <si>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</si>
  <si>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</si>
  <si>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</si>
  <si>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</si>
  <si>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</si>
  <si>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</si>
  <si>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</si>
  <si>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</si>
  <si>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</si>
  <si>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</si>
  <si>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</si>
  <si>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</si>
  <si>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</si>
  <si>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</si>
  <si>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</si>
  <si>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</si>
  <si>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</si>
  <si>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</si>
  <si>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</si>
  <si>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</si>
  <si>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</si>
  <si>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</si>
  <si>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</si>
  <si>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</si>
  <si>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</si>
  <si>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</si>
  <si>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</si>
  <si>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</si>
  <si>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</si>
  <si>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</si>
  <si>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</si>
  <si>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</si>
  <si>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</si>
  <si>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</si>
  <si>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</si>
  <si>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</si>
  <si>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</si>
  <si>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</si>
  <si>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</si>
  <si>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</si>
  <si>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</si>
  <si>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</si>
  <si>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</si>
  <si>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</si>
  <si>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</si>
  <si>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</si>
  <si>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</si>
  <si>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</si>
  <si>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</si>
  <si>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</si>
  <si>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</si>
  <si>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</si>
  <si>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</si>
  <si>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</si>
  <si>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</si>
  <si>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</si>
  <si>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</si>
  <si>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</si>
  <si>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</si>
  <si>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</si>
  <si>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</si>
  <si>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</si>
  <si>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</si>
  <si>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</si>
  <si>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</si>
  <si>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</si>
  <si>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</si>
  <si>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</si>
  <si>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</si>
  <si>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</si>
  <si>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</si>
  <si>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</si>
  <si>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</si>
  <si>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</si>
  <si>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</si>
  <si>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</si>
  <si>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</si>
  <si>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</si>
  <si>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</si>
  <si>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</si>
  <si>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</si>
  <si>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</si>
  <si>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</si>
  <si>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</si>
  <si>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</si>
  <si>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</si>
  <si>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</si>
  <si>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</si>
  <si>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</si>
  <si>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</si>
  <si>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</si>
  <si>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</si>
  <si>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</si>
  <si>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</si>
  <si>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</si>
  <si>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</si>
  <si>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</si>
  <si>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</si>
  <si>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</si>
  <si>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</si>
  <si>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</si>
  <si>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</si>
  <si>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</si>
  <si>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</si>
  <si>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</si>
  <si>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</si>
  <si>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</si>
  <si>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</si>
  <si>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</si>
  <si>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</si>
  <si>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</si>
  <si>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</si>
  <si>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</si>
  <si>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</si>
  <si>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</si>
  <si>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</si>
  <si>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</si>
  <si>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</si>
  <si>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</si>
  <si>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</si>
  <si>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</si>
  <si>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</si>
  <si>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</si>
  <si>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</si>
  <si>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</si>
  <si>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</si>
  <si>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</si>
  <si>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</si>
  <si>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</si>
  <si>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</si>
  <si>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</si>
  <si>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</si>
  <si>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</si>
  <si>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</si>
  <si>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</si>
  <si>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</si>
  <si>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</si>
  <si>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</si>
  <si>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</si>
  <si>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</si>
  <si>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</si>
  <si>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</si>
  <si>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</si>
  <si>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</si>
  <si>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</si>
  <si>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</si>
  <si>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</si>
  <si>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</si>
  <si>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</si>
  <si>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</si>
  <si>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</si>
  <si>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</si>
  <si>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</si>
  <si>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</si>
  <si>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</si>
  <si>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</si>
  <si>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</si>
  <si>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</si>
  <si>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</si>
  <si>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</si>
  <si>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</si>
  <si>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</si>
  <si>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</si>
  <si>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</si>
  <si>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</si>
  <si>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</si>
  <si>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</si>
  <si>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</si>
  <si>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</si>
  <si>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</si>
  <si>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</si>
  <si>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</si>
  <si>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</si>
  <si>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</si>
  <si>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</si>
  <si>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</si>
  <si>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</si>
  <si>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</si>
  <si>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</si>
  <si>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</si>
  <si>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</si>
  <si>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</si>
  <si>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</si>
  <si>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</si>
  <si>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</si>
  <si>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</si>
  <si>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</si>
  <si>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</si>
  <si>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</si>
  <si>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</si>
  <si>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</si>
  <si>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</si>
  <si>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</si>
  <si>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</si>
  <si>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</si>
  <si>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</si>
  <si>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</si>
  <si>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</si>
  <si>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</si>
  <si>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</si>
  <si>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</si>
  <si>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</si>
  <si>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</si>
  <si>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</si>
  <si>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</si>
  <si>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</si>
  <si>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</si>
  <si>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</si>
  <si>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</si>
  <si>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</si>
  <si>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</si>
  <si>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</si>
  <si>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</si>
  <si>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</si>
  <si>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</si>
  <si>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</si>
  <si>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</si>
  <si>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</si>
  <si>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</si>
  <si>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</si>
  <si>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</si>
  <si>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</si>
  <si>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</si>
  <si>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</si>
  <si>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</si>
  <si>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</si>
  <si>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</si>
  <si>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</si>
  <si>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</si>
  <si>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</si>
  <si>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</si>
  <si>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</si>
  <si>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</si>
  <si>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</si>
  <si>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</si>
  <si>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</si>
  <si>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</si>
  <si>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</si>
  <si>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</si>
  <si>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</si>
  <si>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</si>
  <si>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</si>
  <si>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</si>
  <si>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</si>
  <si>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</si>
  <si>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</si>
  <si>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</si>
  <si>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</si>
  <si>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</si>
  <si>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</si>
  <si>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</si>
  <si>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</si>
  <si>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</si>
  <si>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</si>
  <si>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</si>
  <si>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</si>
  <si>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</si>
  <si>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</si>
  <si>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</si>
  <si>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</si>
  <si>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</si>
  <si>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</si>
  <si>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</si>
  <si>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</si>
  <si>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</si>
  <si>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</si>
  <si>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</si>
  <si>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</si>
  <si>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</si>
  <si>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</si>
  <si>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</si>
  <si>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</si>
  <si>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</si>
  <si>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</si>
  <si>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</si>
  <si>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</si>
  <si>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</si>
  <si>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</si>
  <si>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</si>
  <si>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</si>
  <si>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</si>
  <si>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</si>
  <si>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</si>
  <si>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</si>
  <si>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</si>
  <si>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</si>
  <si>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</si>
  <si>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</si>
  <si>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</si>
  <si>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</si>
  <si>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</si>
  <si>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</si>
  <si>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</si>
  <si>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</si>
  <si>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</si>
  <si>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</si>
  <si>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</si>
  <si>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</si>
  <si>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</si>
  <si>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</si>
  <si>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</si>
  <si>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</si>
  <si>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</si>
  <si>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</si>
  <si>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</si>
  <si>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</si>
  <si>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</si>
  <si>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</si>
  <si>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</si>
  <si>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</si>
  <si>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</si>
  <si>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</si>
  <si>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</si>
  <si>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</si>
  <si>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</si>
  <si>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</si>
  <si>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</si>
  <si>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</si>
  <si>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</si>
  <si>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</si>
  <si>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</si>
  <si>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</si>
  <si>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</si>
  <si>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</si>
  <si>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</si>
  <si>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</si>
  <si>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</si>
  <si>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</si>
  <si>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</si>
  <si>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</si>
  <si>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</si>
  <si>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</si>
  <si>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</si>
  <si>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</si>
  <si>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</si>
  <si>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</si>
  <si>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</si>
  <si>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</si>
  <si>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</si>
  <si>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</si>
  <si>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</si>
  <si>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</si>
  <si>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</si>
  <si>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</si>
  <si>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</si>
  <si>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</si>
  <si>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</si>
  <si>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</si>
  <si>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</si>
  <si>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</si>
  <si>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</si>
  <si>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</si>
  <si>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</si>
  <si>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</si>
  <si>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</si>
  <si>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</si>
  <si>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</si>
  <si>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</si>
  <si>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</si>
  <si>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</si>
  <si>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</si>
  <si>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</si>
  <si>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</si>
  <si>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</si>
  <si>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</si>
  <si>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</si>
  <si>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</si>
  <si>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</si>
  <si>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</si>
  <si>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</si>
  <si>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</si>
  <si>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</si>
  <si>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</si>
  <si>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</si>
  <si>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</si>
  <si>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</si>
  <si>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</si>
  <si>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</si>
  <si>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</si>
  <si>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</si>
  <si>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</si>
  <si>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</si>
  <si>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</si>
  <si>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</si>
  <si>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</si>
  <si>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</si>
  <si>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</si>
  <si>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</si>
  <si>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</si>
  <si>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</si>
  <si>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</si>
  <si>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</si>
  <si>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</si>
  <si>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</si>
  <si>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</si>
  <si>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</si>
  <si>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</si>
  <si>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</si>
  <si>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</si>
  <si>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</si>
  <si>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</si>
  <si>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</si>
  <si>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</si>
  <si>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</si>
  <si>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</si>
  <si>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</si>
  <si>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</si>
  <si>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</si>
  <si>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</si>
  <si>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</si>
  <si>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</si>
  <si>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</si>
  <si>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</si>
  <si>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</si>
  <si>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</si>
  <si>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</si>
  <si>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</si>
  <si>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</si>
  <si>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</si>
  <si>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</si>
  <si>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</si>
  <si>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</si>
  <si>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</si>
  <si>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</si>
  <si>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</si>
  <si>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</si>
  <si>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</si>
  <si>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</si>
  <si>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</si>
  <si>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</si>
  <si>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</si>
  <si>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</si>
  <si>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</si>
  <si>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</si>
  <si>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</si>
  <si>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</si>
  <si>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</si>
  <si>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</si>
  <si>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</si>
  <si>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</si>
  <si>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</si>
  <si>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</si>
  <si>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</si>
  <si>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</si>
  <si>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</si>
  <si>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</si>
  <si>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</si>
  <si>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</si>
  <si>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</si>
  <si>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</si>
  <si>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</si>
  <si>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</si>
  <si>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</si>
  <si>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</si>
  <si>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</si>
  <si>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</si>
  <si>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</si>
  <si>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</si>
  <si>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</si>
  <si>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</si>
  <si>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</si>
  <si>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</si>
  <si>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</si>
  <si>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</si>
  <si>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</si>
  <si>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</si>
  <si>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</si>
  <si>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</si>
  <si>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</si>
  <si>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</si>
  <si>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</si>
  <si>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</si>
  <si>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</si>
  <si>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</si>
  <si>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</si>
  <si>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</si>
  <si>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</si>
  <si>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</si>
  <si>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</si>
  <si>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</si>
  <si>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</si>
  <si>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</si>
  <si>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</si>
  <si>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</si>
  <si>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</si>
  <si>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</si>
  <si>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</si>
  <si>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</si>
  <si>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</si>
  <si>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</si>
  <si>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</si>
  <si>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</si>
  <si>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</si>
  <si>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</si>
  <si>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</si>
  <si>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</si>
  <si>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</si>
  <si>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</si>
  <si>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</si>
  <si>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</si>
  <si>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</si>
  <si>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</si>
  <si>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</si>
  <si>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</si>
  <si>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</si>
  <si>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</si>
  <si>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</si>
  <si>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</si>
  <si>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</si>
  <si>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</si>
  <si>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</si>
  <si>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</si>
  <si>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</si>
  <si>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</si>
  <si>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</si>
  <si>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</si>
  <si>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</si>
  <si>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</si>
  <si>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</si>
  <si>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</si>
  <si>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</si>
  <si>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</si>
  <si>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</si>
  <si>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</si>
  <si>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</si>
  <si>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</si>
  <si>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</si>
  <si>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</si>
  <si>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</si>
  <si>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</si>
  <si>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</si>
  <si>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</si>
  <si>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</si>
  <si>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</si>
  <si>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</si>
  <si>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</si>
  <si>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</si>
  <si>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</si>
  <si>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</si>
  <si>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</si>
  <si>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</si>
  <si>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</si>
  <si>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</si>
  <si>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</si>
  <si>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</si>
  <si>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</si>
  <si>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</si>
  <si>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</si>
  <si>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</si>
  <si>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</si>
  <si>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</si>
  <si>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</si>
  <si>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</si>
  <si>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</si>
  <si>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</si>
  <si>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</si>
  <si>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</si>
  <si>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</si>
  <si>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</si>
  <si>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</si>
  <si>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</si>
  <si>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</si>
  <si>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</si>
  <si>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</si>
  <si>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</si>
  <si>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</si>
  <si>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</si>
  <si>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</si>
  <si>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</si>
  <si>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</si>
  <si>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</si>
  <si>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</si>
  <si>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</si>
  <si>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</si>
  <si>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</si>
  <si>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</si>
  <si>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</si>
  <si>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</si>
  <si>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</si>
  <si>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</si>
  <si>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</si>
  <si>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</si>
  <si>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</si>
  <si>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</si>
  <si>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</si>
  <si>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</si>
  <si>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</si>
  <si>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</si>
  <si>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</si>
  <si>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</si>
  <si>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</si>
  <si>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</si>
  <si>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</si>
  <si>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</si>
  <si>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</si>
  <si>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</si>
  <si>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</si>
  <si>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</si>
  <si>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</si>
  <si>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</si>
  <si>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</si>
  <si>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</si>
  <si>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</si>
  <si>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</si>
  <si>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</si>
  <si>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</si>
  <si>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</si>
  <si>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</si>
  <si>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</si>
  <si>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</si>
  <si>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</si>
  <si>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</si>
  <si>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</si>
  <si>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</si>
  <si>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</si>
  <si>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</si>
  <si>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</si>
  <si>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</si>
  <si>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</si>
  <si>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</si>
  <si>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</si>
  <si>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</si>
  <si>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</si>
  <si>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</si>
  <si>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</si>
  <si>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</si>
  <si>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</si>
  <si>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</si>
  <si>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</si>
  <si>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</si>
  <si>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</si>
  <si>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</si>
  <si>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</si>
  <si>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</si>
  <si>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</si>
  <si>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</si>
  <si>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</si>
  <si>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</si>
  <si>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</si>
  <si>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</si>
  <si>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</si>
  <si>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</si>
  <si>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</si>
  <si>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</si>
  <si>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</si>
  <si>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</si>
  <si>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</si>
  <si>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</si>
  <si>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</si>
  <si>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</si>
  <si>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</si>
  <si>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</si>
  <si>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</si>
  <si>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</si>
  <si>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</si>
  <si>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</si>
  <si>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</si>
  <si>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</si>
  <si>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</si>
  <si>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</si>
  <si>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</si>
  <si>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</si>
  <si>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</si>
  <si>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</si>
  <si>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</si>
  <si>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</si>
  <si>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</si>
  <si>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</si>
  <si>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</si>
  <si>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</si>
  <si>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</si>
  <si>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</si>
  <si>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</si>
  <si>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</si>
  <si>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</si>
  <si>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</si>
  <si>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</si>
  <si>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</si>
  <si>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</si>
  <si>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</si>
  <si>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</si>
  <si>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</si>
  <si>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</si>
  <si>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</si>
  <si>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</si>
  <si>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</si>
  <si>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</si>
  <si>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</si>
  <si>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</si>
  <si>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</si>
  <si>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</si>
  <si>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</si>
  <si>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</si>
  <si>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</si>
  <si>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</si>
  <si>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</si>
  <si>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</si>
  <si>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</si>
  <si>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</si>
  <si>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</si>
  <si>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</si>
  <si>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</si>
  <si>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</si>
  <si>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</si>
  <si>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</si>
  <si>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</si>
  <si>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</si>
  <si>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</si>
  <si>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</si>
  <si>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</si>
  <si>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</si>
  <si>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</si>
  <si>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</si>
  <si>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</si>
  <si>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</si>
  <si>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</si>
  <si>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</si>
  <si>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</si>
  <si>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</si>
  <si>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</si>
  <si>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</si>
  <si>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</si>
  <si>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</si>
  <si>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</si>
  <si>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</si>
  <si>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</si>
  <si>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</si>
  <si>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</si>
  <si>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</si>
  <si>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</si>
  <si>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</si>
  <si>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</si>
  <si>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</si>
  <si>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</si>
  <si>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</si>
  <si>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</si>
  <si>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</si>
  <si>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</si>
  <si>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</si>
  <si>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</si>
  <si>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</si>
  <si>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</si>
  <si>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</si>
  <si>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</si>
  <si>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</si>
  <si>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</si>
  <si>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</si>
  <si>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</si>
  <si>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</si>
  <si>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</si>
  <si>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</si>
  <si>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</si>
  <si>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</si>
  <si>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</si>
  <si>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</si>
  <si>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</si>
  <si>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</si>
  <si>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</si>
  <si>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</si>
  <si>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</si>
  <si>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</si>
  <si>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</si>
  <si>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</si>
  <si>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</si>
  <si>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</si>
  <si>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</si>
  <si>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</si>
  <si>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</si>
  <si>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</si>
  <si>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</si>
  <si>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</si>
  <si>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</si>
  <si>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</si>
  <si>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</si>
  <si>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</si>
  <si>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</si>
  <si>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</si>
  <si>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</si>
  <si>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</si>
  <si>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</si>
  <si>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</si>
  <si>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</si>
  <si>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</si>
  <si>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</si>
  <si>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</si>
  <si>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</si>
  <si>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</si>
  <si>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</si>
  <si>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</si>
  <si>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</si>
  <si>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</si>
  <si>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</si>
  <si>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</si>
  <si>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</si>
  <si>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</si>
  <si>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</si>
  <si>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</si>
  <si>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</si>
  <si>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</si>
  <si>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</si>
  <si>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</si>
  <si>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</si>
  <si>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</si>
  <si>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</si>
  <si>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</si>
  <si>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</si>
  <si>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</si>
  <si>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</si>
  <si>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</si>
  <si>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</si>
  <si>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</si>
  <si>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</si>
  <si>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</si>
  <si>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</si>
  <si>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</si>
  <si>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</si>
  <si>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</si>
  <si>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</si>
  <si>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</si>
  <si>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</si>
  <si>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</si>
  <si>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</si>
  <si>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</si>
  <si>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</si>
  <si>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</si>
  <si>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</si>
  <si>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</si>
  <si>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</si>
  <si>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</si>
  <si>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</si>
  <si>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</si>
  <si>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</si>
  <si>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</si>
  <si>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</si>
  <si>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</si>
  <si>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</si>
  <si>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</si>
  <si>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</si>
  <si>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</si>
  <si>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</si>
  <si>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</si>
  <si>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</si>
  <si>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</si>
  <si>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</si>
  <si>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</si>
  <si>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</si>
  <si>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</si>
  <si>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</si>
  <si>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</si>
  <si>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</si>
  <si>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</si>
  <si>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</si>
  <si>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</si>
  <si>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</si>
  <si>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</si>
  <si>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</si>
  <si>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</si>
  <si>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</si>
  <si>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</si>
  <si>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</si>
  <si>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</si>
  <si>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</si>
  <si>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</si>
  <si>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</si>
  <si>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</si>
  <si>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</si>
  <si>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</si>
  <si>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</si>
  <si>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</si>
  <si>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</si>
  <si>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</si>
  <si>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</si>
  <si>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</si>
  <si>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</si>
  <si>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</si>
  <si>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</si>
  <si>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</si>
  <si>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</si>
  <si>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</si>
  <si>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</si>
  <si>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</si>
  <si>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</si>
  <si>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</si>
  <si>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</si>
  <si>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</si>
  <si>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</si>
  <si>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</si>
  <si>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</si>
  <si>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</si>
  <si>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</si>
  <si>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</si>
  <si>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</si>
  <si>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</si>
  <si>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</si>
  <si>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</si>
  <si>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</si>
  <si>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</si>
  <si>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</si>
  <si>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</si>
  <si>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</si>
  <si>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</si>
  <si>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</si>
  <si>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</si>
  <si>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</si>
  <si>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</si>
  <si>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</si>
  <si>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</si>
  <si>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</si>
  <si>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</si>
  <si>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</si>
  <si>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</si>
  <si>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</si>
  <si>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</si>
  <si>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</si>
  <si>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</si>
  <si>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</si>
  <si>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</si>
  <si>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</si>
  <si>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</si>
  <si>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</si>
  <si>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</si>
  <si>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</si>
  <si>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</si>
  <si>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</si>
  <si>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</si>
  <si>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</si>
  <si>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</si>
  <si>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</si>
  <si>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</si>
  <si>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</si>
  <si>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</si>
  <si>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</si>
  <si>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</si>
  <si>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</si>
  <si>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</si>
  <si>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</si>
  <si>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</si>
  <si>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</si>
  <si>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</si>
  <si>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</si>
  <si>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</si>
  <si>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</si>
  <si>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</si>
  <si>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</si>
  <si>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</si>
  <si>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</si>
  <si>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</si>
  <si>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</si>
  <si>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</si>
  <si>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</si>
  <si>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</si>
  <si>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</si>
  <si>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</si>
  <si>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</si>
  <si>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</si>
  <si>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</si>
  <si>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</si>
  <si>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</si>
  <si>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</si>
  <si>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</si>
  <si>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</si>
  <si>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</si>
  <si>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</si>
  <si>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</si>
  <si>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</si>
  <si>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</si>
  <si>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</si>
  <si>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</si>
  <si>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</si>
  <si>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</si>
  <si>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</si>
  <si>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</si>
  <si>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</si>
  <si>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</si>
  <si>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</si>
  <si>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</si>
  <si>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</si>
  <si>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</si>
  <si>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</si>
  <si>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</si>
  <si>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</si>
  <si>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</si>
  <si>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</si>
  <si>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</si>
  <si>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</si>
  <si>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</si>
  <si>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</si>
  <si>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</si>
  <si>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</si>
  <si>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</si>
  <si>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</si>
  <si>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</si>
  <si>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</si>
  <si>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</si>
  <si>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</si>
  <si>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</si>
  <si>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</si>
  <si>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</si>
  <si>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</si>
  <si>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</si>
  <si>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</si>
  <si>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</si>
  <si>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</si>
  <si>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</si>
  <si>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</si>
  <si>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</si>
  <si>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</si>
  <si>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</si>
  <si>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</si>
  <si>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</si>
  <si>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</si>
  <si>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</si>
  <si>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</si>
  <si>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</si>
  <si>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</si>
  <si>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</si>
  <si>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</si>
  <si>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</si>
  <si>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</si>
  <si>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</si>
  <si>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</si>
  <si>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</si>
  <si>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</si>
  <si>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</si>
  <si>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</si>
  <si>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</si>
  <si>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</si>
  <si>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</si>
  <si>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</si>
  <si>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</si>
  <si>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</si>
  <si>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</si>
  <si>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</si>
  <si>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</si>
  <si>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</si>
  <si>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</si>
  <si>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</si>
  <si>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</si>
  <si>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</si>
  <si>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</si>
  <si>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</si>
  <si>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</si>
  <si>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</si>
  <si>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</si>
  <si>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</si>
  <si>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</si>
  <si>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</si>
  <si>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</si>
  <si>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</si>
  <si>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</si>
  <si>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</si>
  <si>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</si>
  <si>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</si>
  <si>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</si>
  <si>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</si>
  <si>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</si>
  <si>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</si>
  <si>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</si>
  <si>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</si>
  <si>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</si>
  <si>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</si>
  <si>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</si>
  <si>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</si>
  <si>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</si>
  <si>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</si>
  <si>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</si>
  <si>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</si>
  <si>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</si>
  <si>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</si>
  <si>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</si>
  <si>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</si>
  <si>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</si>
  <si>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</si>
  <si>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</si>
  <si>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</si>
  <si>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</si>
  <si>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</si>
  <si>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</si>
  <si>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</si>
  <si>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</si>
  <si>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</si>
  <si>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</si>
  <si>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</si>
  <si>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</si>
  <si>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</si>
  <si>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</si>
  <si>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</si>
  <si>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</si>
  <si>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</si>
  <si>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</si>
  <si>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</si>
  <si>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</si>
  <si>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</si>
  <si>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</si>
  <si>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</si>
  <si>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</si>
  <si>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</si>
  <si>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</si>
  <si>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</si>
  <si>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</si>
  <si>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</si>
  <si>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</si>
  <si>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</si>
  <si>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</si>
  <si>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</si>
  <si>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</si>
  <si>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</si>
  <si>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</si>
  <si>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</si>
  <si>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</si>
  <si>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</si>
  <si>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</si>
  <si>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</si>
  <si>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</si>
  <si>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</si>
  <si>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</si>
  <si>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</si>
  <si>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</si>
  <si>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</si>
  <si>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</si>
  <si>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</si>
  <si>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</si>
  <si>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</si>
  <si>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</si>
  <si>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</si>
  <si>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</si>
  <si>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</si>
  <si>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</si>
  <si>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</si>
  <si>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</si>
  <si>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</si>
  <si>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</si>
  <si>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</si>
  <si>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</si>
  <si>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</si>
  <si>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</si>
  <si>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</si>
  <si>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</si>
  <si>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</si>
  <si>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</si>
  <si>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</si>
  <si>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</si>
  <si>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</si>
  <si>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</si>
  <si>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</si>
  <si>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</si>
  <si>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</si>
  <si>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</si>
  <si>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</si>
  <si>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</si>
  <si>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</si>
  <si>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</si>
  <si>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</si>
  <si>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</si>
  <si>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</si>
  <si>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</si>
  <si>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</si>
  <si>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</si>
  <si>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</si>
  <si>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</si>
  <si>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</si>
  <si>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</si>
  <si>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</si>
  <si>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</si>
  <si>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</si>
  <si>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</si>
  <si>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</si>
  <si>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</si>
  <si>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</si>
  <si>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</si>
  <si>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</si>
  <si>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</si>
  <si>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</si>
  <si>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</si>
  <si>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</si>
  <si>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</si>
  <si>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</si>
  <si>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</si>
  <si>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</si>
  <si>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</si>
  <si>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</si>
  <si>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</si>
  <si>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</si>
  <si>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</si>
  <si>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</si>
  <si>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</si>
  <si>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</si>
  <si>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</si>
  <si>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</si>
  <si>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</si>
  <si>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</si>
  <si>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</si>
  <si>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</si>
  <si>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</si>
  <si>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</si>
  <si>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</si>
  <si>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</si>
  <si>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</si>
  <si>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</si>
  <si>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</si>
  <si>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</si>
  <si>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</si>
  <si>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</si>
  <si>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</si>
  <si>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</si>
  <si>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</si>
  <si>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</si>
  <si>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</si>
  <si>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</si>
  <si>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</si>
  <si>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</si>
  <si>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</si>
  <si>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</si>
  <si>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</si>
  <si>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</si>
  <si>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</si>
  <si>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</si>
  <si>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</si>
  <si>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</si>
  <si>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</si>
  <si>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</si>
  <si>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</si>
  <si>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</si>
  <si>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</si>
  <si>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</si>
  <si>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</si>
  <si>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</si>
  <si>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</si>
  <si>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</si>
  <si>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</si>
  <si>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</si>
  <si>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</si>
  <si>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</si>
  <si>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</si>
  <si>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</si>
  <si>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</si>
  <si>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</si>
  <si>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</si>
  <si>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</si>
  <si>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</si>
  <si>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</si>
  <si>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</si>
  <si>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</si>
  <si>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</si>
  <si>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</si>
  <si>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</si>
  <si>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</si>
  <si>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</si>
  <si>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</si>
  <si>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</si>
  <si>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</si>
  <si>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</si>
  <si>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</si>
  <si>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</si>
  <si>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</si>
  <si>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</si>
  <si>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</si>
  <si>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</si>
  <si>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</si>
  <si>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</si>
  <si>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</si>
  <si>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</si>
  <si>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</si>
  <si>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</si>
  <si>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</si>
  <si>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</si>
  <si>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</si>
  <si>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</si>
  <si>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</si>
  <si>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</si>
  <si>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</si>
  <si>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</si>
  <si>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</si>
  <si>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</si>
  <si>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</si>
  <si>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</si>
  <si>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</si>
  <si>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</si>
  <si>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</si>
  <si>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</si>
  <si>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</si>
  <si>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</si>
  <si>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</si>
  <si>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</si>
  <si>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</si>
  <si>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</si>
  <si>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</si>
  <si>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</si>
  <si>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</si>
  <si>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</si>
  <si>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</si>
  <si>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</si>
  <si>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</si>
  <si>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</si>
  <si>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</si>
  <si>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</si>
  <si>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</si>
  <si>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</si>
  <si>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</si>
  <si>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</si>
  <si>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</si>
  <si>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</si>
  <si>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</si>
  <si>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</si>
  <si>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</si>
  <si>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</si>
  <si>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</si>
  <si>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</si>
  <si>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</si>
  <si>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</si>
  <si>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</si>
  <si>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</si>
  <si>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</si>
  <si>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</si>
  <si>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</si>
  <si>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</si>
  <si>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</si>
  <si>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</si>
  <si>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</si>
  <si>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</si>
  <si>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</si>
  <si>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</si>
  <si>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</si>
  <si>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</si>
  <si>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</si>
  <si>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</si>
  <si>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</si>
  <si>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</si>
  <si>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</si>
  <si>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</si>
  <si>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</si>
  <si>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</si>
  <si>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</si>
  <si>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</si>
  <si>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</si>
  <si>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</si>
  <si>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</si>
  <si>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</si>
  <si>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</si>
  <si>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</si>
  <si>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</si>
  <si>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</si>
  <si>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</si>
  <si>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</si>
  <si>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</si>
  <si>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</si>
  <si>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</si>
  <si>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</si>
  <si>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</si>
  <si>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</si>
  <si>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</si>
  <si>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</si>
  <si>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</si>
  <si>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</si>
  <si>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</si>
  <si>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</si>
  <si>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</si>
  <si>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</si>
  <si>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</si>
  <si>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</si>
  <si>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</si>
  <si>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</si>
  <si>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</si>
  <si>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</si>
  <si>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</si>
  <si>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</si>
  <si>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</si>
  <si>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</si>
  <si>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</si>
  <si>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</si>
  <si>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</si>
  <si>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</si>
  <si>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</si>
  <si>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</si>
  <si>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</si>
  <si>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</si>
  <si>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</si>
  <si>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</si>
  <si>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</si>
  <si>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</si>
  <si>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</si>
  <si>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</si>
  <si>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</si>
  <si>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</si>
  <si>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</si>
  <si>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</si>
  <si>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</si>
  <si>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</si>
  <si>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</si>
  <si>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</si>
  <si>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</si>
  <si>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</si>
  <si>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</si>
  <si>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</si>
  <si>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</si>
  <si>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</si>
  <si>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</si>
  <si>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</si>
  <si>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</si>
  <si>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</si>
  <si>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</si>
  <si>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</si>
  <si>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</si>
  <si>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</si>
  <si>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</si>
  <si>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</si>
  <si>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</si>
  <si>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</si>
  <si>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</si>
  <si>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</si>
  <si>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</si>
  <si>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</si>
  <si>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</si>
  <si>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</si>
  <si>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</si>
  <si>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</si>
  <si>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</si>
  <si>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</si>
  <si>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</si>
  <si>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</si>
  <si>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</si>
  <si>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</si>
  <si>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</si>
  <si>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</si>
  <si>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</si>
  <si>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</si>
  <si>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</si>
  <si>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</si>
  <si>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</si>
  <si>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</si>
  <si>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</si>
  <si>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</si>
  <si>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</si>
  <si>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</si>
  <si>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</si>
  <si>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</si>
  <si>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</si>
  <si>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</si>
  <si>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</si>
  <si>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</si>
  <si>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</si>
  <si>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</si>
  <si>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</si>
  <si>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</si>
  <si>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</si>
  <si>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</si>
  <si>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</si>
  <si>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</si>
  <si>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</si>
  <si>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</si>
  <si>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</si>
  <si>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</si>
  <si>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</si>
  <si>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</si>
  <si>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</si>
  <si>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</si>
  <si>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</si>
  <si>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</si>
  <si>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</si>
  <si>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</si>
  <si>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</si>
  <si>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</si>
  <si>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</si>
  <si>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</si>
  <si>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</si>
  <si>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</si>
  <si>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</si>
  <si>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</si>
  <si>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</si>
  <si>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</si>
  <si>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</si>
  <si>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</si>
  <si>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</si>
  <si>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</si>
  <si>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</si>
  <si>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</si>
  <si>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</si>
  <si>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</si>
  <si>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</si>
  <si>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</si>
  <si>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</si>
  <si>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</si>
  <si>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</si>
  <si>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</si>
  <si>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</si>
  <si>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</si>
  <si>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</si>
  <si>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</si>
  <si>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</si>
  <si>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</si>
  <si>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</si>
  <si>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</si>
  <si>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</si>
  <si>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</si>
  <si>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</si>
  <si>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</si>
  <si>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</si>
  <si>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</si>
  <si>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</si>
  <si>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</si>
  <si>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</si>
  <si>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</si>
  <si>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</si>
  <si>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</si>
  <si>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</si>
  <si>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</si>
  <si>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</si>
  <si>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</si>
  <si>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</si>
  <si>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</si>
  <si>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</si>
  <si>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</si>
  <si>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</si>
  <si>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</si>
  <si>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</si>
  <si>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</si>
  <si>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</si>
  <si>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</si>
  <si>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</si>
  <si>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</si>
  <si>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</si>
  <si>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</si>
  <si>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</si>
  <si>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</si>
  <si>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</si>
  <si>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</si>
  <si>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</si>
  <si>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</si>
  <si>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</si>
  <si>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</si>
  <si>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</si>
  <si>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</si>
  <si>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</si>
  <si>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</si>
  <si>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</si>
  <si>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</si>
  <si>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</si>
  <si>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</si>
  <si>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</si>
  <si>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</si>
  <si>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</si>
  <si>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</si>
  <si>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</si>
  <si>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</si>
  <si>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</si>
  <si>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</si>
  <si>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</si>
  <si>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</si>
  <si>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</si>
  <si>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</si>
  <si>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</si>
  <si>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</si>
  <si>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</si>
  <si>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</si>
  <si>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</si>
  <si>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</si>
  <si>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</si>
  <si>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</si>
  <si>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</si>
  <si>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</si>
  <si>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</si>
  <si>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</si>
  <si>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</si>
  <si>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</si>
  <si>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</si>
  <si>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</si>
  <si>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</si>
  <si>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</si>
  <si>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</si>
  <si>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</si>
  <si>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</si>
  <si>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</si>
  <si>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</si>
  <si>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</si>
  <si>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</si>
  <si>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</si>
  <si>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</si>
  <si>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</si>
  <si>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</si>
  <si>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</si>
  <si>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</si>
  <si>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</si>
  <si>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</si>
  <si>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</si>
  <si>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</si>
  <si>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</si>
  <si>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</si>
  <si>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</si>
  <si>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</si>
  <si>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</si>
  <si>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</si>
  <si>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</si>
  <si>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</si>
  <si>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</si>
  <si>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</si>
  <si>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</si>
  <si>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</si>
  <si>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</si>
  <si>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</si>
  <si>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</si>
  <si>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</si>
  <si>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</si>
  <si>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</si>
  <si>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</si>
  <si>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</si>
  <si>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</si>
  <si>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</si>
  <si>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</si>
  <si>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</si>
  <si>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</si>
  <si>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</si>
  <si>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</si>
  <si>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</si>
  <si>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</si>
  <si>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</si>
  <si>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</si>
  <si>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</si>
  <si>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</si>
  <si>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</si>
  <si>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</si>
  <si>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</si>
  <si>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</si>
  <si>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</si>
  <si>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</si>
  <si>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</si>
  <si>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</si>
  <si>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</si>
  <si>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</si>
  <si>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</si>
  <si>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</si>
  <si>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</si>
  <si>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</si>
  <si>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</si>
  <si>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</si>
  <si>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</si>
  <si>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</si>
  <si>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</si>
  <si>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</si>
  <si>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</si>
  <si>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</si>
  <si>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</si>
  <si>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</si>
  <si>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</si>
  <si>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</si>
  <si>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</si>
  <si>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</si>
  <si>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</si>
  <si>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</si>
  <si>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</si>
  <si>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</si>
  <si>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</si>
  <si>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</si>
  <si>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</si>
  <si>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</si>
  <si>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</si>
  <si>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</si>
  <si>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</si>
  <si>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</si>
  <si>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</si>
  <si>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</si>
  <si>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</si>
  <si>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</si>
  <si>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</si>
  <si>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</si>
  <si>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</si>
  <si>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</si>
  <si>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</si>
  <si>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</si>
  <si>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</si>
  <si>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</si>
  <si>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</si>
  <si>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</si>
  <si>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</si>
  <si>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</si>
  <si>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</si>
  <si>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</si>
  <si>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</si>
  <si>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</si>
  <si>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</si>
  <si>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</si>
  <si>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</si>
  <si>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</si>
  <si>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</si>
  <si>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</si>
  <si>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</si>
  <si>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</si>
  <si>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</si>
  <si>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</si>
  <si>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</si>
  <si>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</si>
  <si>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</si>
  <si>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</si>
  <si>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</si>
  <si>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</si>
  <si>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</si>
  <si>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</si>
  <si>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</si>
  <si>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</si>
  <si>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</si>
  <si>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</si>
  <si>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</si>
  <si>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</si>
  <si>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</si>
  <si>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</si>
  <si>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</si>
  <si>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</si>
  <si>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</si>
  <si>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</si>
  <si>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</si>
  <si>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</si>
  <si>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</si>
  <si>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</si>
  <si>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</si>
  <si>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</si>
  <si>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</si>
  <si>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</si>
  <si>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</si>
  <si>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</si>
  <si>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</si>
  <si>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</si>
  <si>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</si>
  <si>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</si>
  <si>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</si>
  <si>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</si>
  <si>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</si>
  <si>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</si>
  <si>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</si>
  <si>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</si>
  <si>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</si>
  <si>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</si>
  <si>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</si>
  <si>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</si>
  <si>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</si>
  <si>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</si>
  <si>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</si>
  <si>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</si>
  <si>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</si>
  <si>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</si>
  <si>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</si>
  <si>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</si>
  <si>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</si>
  <si>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</si>
  <si>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</si>
  <si>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</si>
  <si>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</si>
  <si>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</si>
  <si>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</si>
  <si>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</si>
  <si>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</si>
  <si>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</si>
  <si>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</si>
  <si>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</si>
  <si>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</si>
  <si>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</si>
  <si>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</si>
  <si>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</si>
  <si>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</si>
  <si>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</si>
  <si>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</si>
  <si>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</si>
  <si>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</si>
  <si>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</si>
  <si>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</si>
  <si>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</si>
  <si>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</si>
  <si>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</si>
  <si>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</si>
  <si>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</si>
  <si>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</si>
  <si>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</si>
  <si>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</si>
  <si>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</si>
  <si>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</si>
  <si>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</si>
  <si>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</si>
  <si>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</si>
  <si>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</si>
  <si>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</si>
  <si>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</si>
  <si>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</si>
  <si>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</si>
  <si>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</si>
  <si>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</si>
  <si>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</si>
  <si>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</si>
  <si>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</si>
  <si>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</si>
  <si>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</si>
  <si>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</si>
  <si>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</si>
  <si>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</si>
  <si>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</si>
  <si>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</si>
  <si>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</si>
  <si>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</si>
  <si>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</si>
  <si>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</si>
  <si>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</si>
  <si>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</si>
  <si>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</si>
  <si>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</si>
  <si>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</si>
  <si>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</si>
  <si>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</si>
  <si>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</si>
  <si>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</si>
  <si>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</si>
  <si>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</si>
  <si>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</si>
  <si>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</si>
  <si>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</si>
  <si>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</si>
  <si>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</si>
  <si>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</si>
  <si>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</si>
  <si>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</si>
  <si>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</si>
  <si>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</si>
  <si>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</si>
  <si>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</si>
  <si>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</si>
  <si>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</si>
  <si>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</si>
  <si>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</si>
  <si>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</si>
  <si>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</si>
  <si>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</si>
  <si>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</si>
  <si>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</si>
  <si>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</si>
  <si>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</si>
  <si>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</si>
  <si>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</si>
  <si>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</si>
  <si>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</si>
  <si>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</si>
  <si>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</si>
  <si>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</si>
  <si>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</si>
  <si>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</si>
  <si>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</si>
  <si>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</si>
  <si>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</si>
  <si>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</si>
  <si>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</si>
  <si>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</si>
  <si>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</si>
  <si>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</si>
  <si>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</si>
  <si>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</si>
  <si>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</si>
  <si>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</si>
  <si>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</si>
  <si>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</si>
  <si>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</si>
  <si>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</si>
  <si>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</si>
  <si>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</si>
  <si>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</si>
  <si>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</si>
  <si>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</si>
  <si>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</si>
  <si>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</si>
  <si>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</si>
  <si>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</si>
  <si>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</si>
  <si>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</si>
  <si>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</si>
  <si>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</si>
  <si>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</si>
  <si>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</si>
  <si>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</si>
  <si>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</si>
  <si>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</si>
  <si>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</si>
  <si>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</si>
  <si>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</si>
  <si>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</si>
  <si>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</si>
  <si>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</si>
  <si>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</si>
  <si>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</si>
  <si>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</si>
  <si>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</si>
  <si>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</si>
  <si>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</si>
  <si>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</si>
  <si>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</si>
  <si>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</si>
  <si>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</si>
  <si>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</si>
  <si>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</si>
  <si>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</si>
  <si>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</si>
  <si>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</si>
  <si>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</si>
  <si>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</si>
  <si>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</si>
  <si>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</si>
  <si>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</si>
  <si>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</si>
  <si>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</si>
  <si>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</si>
  <si>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</si>
  <si>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</si>
  <si>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</si>
  <si>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</si>
  <si>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</si>
  <si>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</si>
  <si>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</si>
  <si>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</si>
  <si>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</si>
  <si>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</si>
  <si>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</si>
  <si>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</si>
  <si>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</si>
  <si>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</si>
  <si>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</si>
  <si>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</si>
  <si>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</si>
  <si>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</si>
  <si>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</si>
  <si>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</si>
  <si>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</si>
  <si>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</si>
  <si>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</si>
  <si>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</si>
  <si>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</si>
  <si>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</si>
  <si>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</si>
  <si>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</si>
  <si>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</si>
  <si>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</si>
  <si>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</si>
  <si>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</si>
  <si>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</si>
  <si>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</si>
  <si>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</si>
  <si>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</si>
  <si>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</si>
  <si>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</si>
  <si>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</si>
  <si>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</si>
  <si>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</si>
  <si>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</si>
  <si>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</si>
  <si>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</si>
  <si>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</si>
  <si>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</si>
  <si>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</si>
  <si>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</si>
  <si>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</si>
  <si>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</si>
  <si>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</si>
  <si>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</si>
  <si>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</si>
  <si>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</si>
  <si>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</si>
  <si>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</si>
  <si>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</si>
  <si>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</si>
  <si>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</si>
  <si>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</si>
  <si>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</si>
  <si>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</si>
  <si>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</si>
  <si>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</si>
  <si>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</si>
  <si>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</si>
  <si>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</si>
  <si>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</si>
  <si>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</si>
  <si>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</si>
  <si>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</si>
  <si>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</si>
  <si>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</si>
  <si>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</si>
  <si>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</si>
  <si>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</si>
  <si>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</si>
  <si>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</si>
  <si>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</si>
  <si>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</si>
  <si>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</si>
  <si>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</si>
  <si>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</si>
  <si>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</si>
  <si>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</si>
  <si>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</si>
  <si>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</si>
  <si>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</si>
  <si>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</si>
  <si>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</si>
  <si>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</si>
  <si>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</si>
  <si>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</si>
  <si>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</si>
  <si>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</si>
  <si>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</si>
  <si>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</si>
  <si>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</si>
  <si>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</si>
  <si>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</si>
  <si>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</si>
  <si>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</si>
  <si>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</si>
  <si>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</si>
  <si>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</si>
  <si>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</si>
  <si>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</si>
  <si>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</si>
  <si>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</si>
  <si>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</si>
  <si>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</si>
  <si>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</si>
  <si>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</si>
  <si>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</si>
  <si>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</si>
  <si>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</si>
  <si>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</si>
  <si>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</si>
  <si>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</si>
  <si>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</si>
  <si>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</si>
  <si>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</si>
  <si>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</si>
  <si>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</si>
  <si>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</si>
  <si>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</si>
  <si>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</si>
  <si>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</si>
  <si>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</si>
  <si>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</si>
  <si>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</si>
  <si>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</si>
  <si>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</si>
  <si>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</si>
  <si>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</si>
  <si>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</si>
  <si>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</si>
  <si>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</si>
  <si>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</si>
  <si>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</si>
  <si>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</si>
  <si>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</si>
  <si>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</si>
  <si>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</si>
  <si>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</si>
  <si>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</si>
  <si>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</si>
  <si>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</si>
  <si>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</si>
  <si>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</si>
  <si>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</si>
  <si>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</si>
  <si>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</si>
  <si>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</si>
  <si>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</si>
  <si>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</si>
  <si>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</si>
  <si>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</si>
  <si>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</si>
  <si>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</si>
  <si>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</si>
  <si>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</si>
  <si>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</si>
  <si>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</si>
  <si>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</si>
  <si>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</si>
  <si>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</si>
  <si>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</si>
  <si>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</si>
  <si>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</si>
  <si>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</si>
  <si>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</si>
  <si>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</si>
  <si>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</si>
  <si>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</si>
  <si>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</si>
  <si>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</si>
  <si>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</si>
  <si>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</si>
  <si>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</si>
  <si>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</si>
  <si>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</si>
  <si>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</si>
  <si>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</si>
  <si>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</si>
  <si>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</si>
  <si>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</si>
  <si>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</si>
  <si>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</si>
  <si>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</si>
  <si>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</si>
  <si>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</si>
  <si>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</si>
  <si>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</si>
  <si>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</si>
  <si>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</si>
  <si>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</si>
  <si>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</si>
  <si>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</si>
  <si>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</si>
  <si>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</si>
  <si>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</si>
  <si>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</si>
  <si>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</si>
  <si>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</si>
  <si>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</si>
  <si>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</si>
  <si>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</si>
  <si>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</si>
  <si>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</si>
  <si>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</si>
  <si>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</si>
  <si>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</si>
  <si>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</si>
  <si>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</si>
  <si>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</si>
  <si>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</si>
  <si>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</si>
  <si>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</si>
  <si>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</si>
  <si>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</si>
  <si>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</si>
  <si>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</si>
  <si>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</si>
  <si>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</si>
  <si>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</si>
  <si>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</si>
  <si>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</si>
  <si>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</si>
  <si>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</si>
  <si>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</si>
  <si>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</si>
  <si>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</si>
  <si>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</si>
  <si>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</si>
  <si>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</si>
  <si>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</si>
  <si>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</si>
  <si>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</si>
  <si>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</si>
  <si>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</si>
  <si>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</si>
  <si>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</si>
  <si>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</si>
  <si>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</si>
  <si>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</si>
  <si>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</si>
  <si>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</si>
  <si>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</si>
  <si>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</si>
  <si>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</si>
  <si>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</si>
  <si>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</si>
  <si>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</si>
  <si>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</si>
  <si>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</si>
  <si>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</si>
  <si>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</si>
  <si>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</si>
  <si>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</si>
  <si>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</si>
  <si>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</si>
  <si>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</si>
  <si>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</si>
  <si>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</si>
  <si>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</si>
  <si>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</si>
  <si>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</si>
  <si>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</si>
  <si>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</si>
  <si>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</si>
  <si>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</si>
  <si>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</si>
  <si>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</si>
  <si>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</si>
  <si>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</si>
  <si>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</si>
  <si>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</si>
  <si>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</si>
  <si>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</si>
  <si>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</si>
  <si>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</si>
  <si>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</si>
  <si>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</si>
  <si>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</si>
  <si>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</si>
  <si>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</si>
  <si>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</si>
  <si>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</si>
  <si>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</si>
  <si>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</si>
  <si>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</si>
  <si>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</si>
  <si>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</si>
  <si>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</si>
  <si>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</si>
  <si>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</si>
  <si>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</si>
  <si>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</si>
  <si>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</si>
  <si>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</si>
  <si>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</si>
  <si>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</si>
  <si>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</si>
  <si>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</si>
  <si>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</si>
  <si>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</si>
  <si>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</si>
  <si>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</si>
  <si>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</si>
  <si>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</si>
  <si>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</si>
  <si>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</si>
  <si>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</si>
  <si>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</si>
  <si>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</si>
  <si>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</si>
  <si>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</si>
  <si>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</si>
  <si>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</si>
  <si>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</si>
  <si>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</si>
  <si>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</si>
  <si>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</si>
  <si>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</si>
  <si>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عماد مغنية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</si>
  <si>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</si>
  <si>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</si>
  <si>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</si>
  <si>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</si>
  <si>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</si>
  <si>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</si>
  <si>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</si>
  <si>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</si>
  <si>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</si>
  <si>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</si>
  <si>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</si>
  <si>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</si>
  <si>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</si>
  <si>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</si>
  <si>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</si>
  <si>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</si>
  <si>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</si>
  <si>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</si>
  <si>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</si>
  <si>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</si>
  <si>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</si>
  <si>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</si>
  <si>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</si>
  <si>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</si>
  <si>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</si>
  <si>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</si>
  <si>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</si>
  <si>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</si>
  <si>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</si>
  <si>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</si>
  <si>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</si>
  <si>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</si>
  <si>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</si>
  <si>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</si>
  <si>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</si>
  <si>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</si>
  <si>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</si>
  <si>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</si>
  <si>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</si>
  <si>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</si>
  <si>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</si>
  <si>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</si>
  <si>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</si>
  <si>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</si>
  <si>
    <t>نربيج شطافة نابولي</t>
  </si>
  <si>
    <t>15-10</t>
  </si>
  <si>
    <t>شمسيات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</si>
</sst>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  <numFmt numFmtId="173" formatCode="_-* #,##0\ [$ل.ل.‏-3001]_-;\-* #,##0\ [$ل.ل.‏-3001]_-;_-* &quot;-&quot;??\ [$ل.ل.‏-3001]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22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0" fillId="0" borderId="9" xfId="0" applyBorder="1"/>
    <xf numFmtId="171" fontId="0" fillId="0" borderId="9" xfId="0" applyNumberFormat="1" applyBorder="1"/>
    <xf numFmtId="172" fontId="0" fillId="16" borderId="9" xfId="2" applyNumberFormat="1" applyFont="1" applyFill="1" applyBorder="1"/>
    <xf numFmtId="173" fontId="0" fillId="15" borderId="9" xfId="0" applyNumberFormat="1" applyFill="1" applyBorder="1"/>
    <xf numFmtId="171" fontId="0" fillId="0" borderId="11" xfId="0" applyNumberFormat="1" applyBorder="1"/>
    <xf numFmtId="172" fontId="0" fillId="16" borderId="11" xfId="2" applyNumberFormat="1" applyFont="1" applyFill="1" applyBorder="1"/>
    <xf numFmtId="173" fontId="0" fillId="15" borderId="11" xfId="0" applyNumberFormat="1" applyFill="1" applyBorder="1"/>
    <xf numFmtId="0" fontId="10" fillId="6" borderId="12" xfId="0" applyFont="1" applyFill="1" applyBorder="1"/>
    <xf numFmtId="0" fontId="10" fillId="6" borderId="13" xfId="0" applyFont="1" applyFill="1" applyBorder="1"/>
    <xf numFmtId="171" fontId="0" fillId="0" borderId="12" xfId="0" applyNumberFormat="1" applyBorder="1"/>
    <xf numFmtId="173" fontId="0" fillId="15" borderId="13" xfId="0" applyNumberFormat="1" applyFill="1" applyBorder="1"/>
    <xf numFmtId="0" fontId="0" fillId="0" borderId="11" xfId="0" applyBorder="1"/>
    <xf numFmtId="171" fontId="0" fillId="0" borderId="14" xfId="0" applyNumberFormat="1" applyBorder="1"/>
    <xf numFmtId="173" fontId="0" fillId="15" borderId="15" xfId="0" applyNumberFormat="1" applyFill="1" applyBorder="1"/>
    <xf numFmtId="171" fontId="0" fillId="0" borderId="16" xfId="0" applyNumberFormat="1" applyBorder="1"/>
    <xf numFmtId="173" fontId="0" fillId="15" borderId="17" xfId="0" applyNumberFormat="1" applyFill="1" applyBorder="1"/>
    <xf numFmtId="171" fontId="0" fillId="0" borderId="18" xfId="0" applyNumberFormat="1" applyBorder="1"/>
    <xf numFmtId="173" fontId="0" fillId="15" borderId="19" xfId="0" applyNumberFormat="1" applyFill="1" applyBorder="1"/>
    <xf numFmtId="0" fontId="10" fillId="6" borderId="20" xfId="0" applyFont="1" applyFill="1" applyBorder="1"/>
    <xf numFmtId="0" fontId="10" fillId="0" borderId="13" xfId="0" applyFont="1" applyBorder="1"/>
    <xf numFmtId="0" fontId="10" fillId="0" borderId="15" xfId="0" applyFont="1" applyBorder="1"/>
    <xf numFmtId="0" fontId="10" fillId="0" borderId="17" xfId="0" applyFont="1" applyBorder="1"/>
    <xf numFmtId="0" fontId="0" fillId="0" borderId="15" xfId="0" applyBorder="1"/>
    <xf numFmtId="0" fontId="10" fillId="0" borderId="19" xfId="0" applyFont="1" applyBorder="1"/>
    <xf numFmtId="0" fontId="0" fillId="0" borderId="19" xfId="0" applyBorder="1"/>
    <xf numFmtId="0" fontId="0" fillId="0" borderId="17" xfId="0" applyBorder="1"/>
    <xf numFmtId="173" fontId="0" fillId="15" borderId="20" xfId="0" applyNumberFormat="1" applyFill="1" applyBorder="1"/>
    <xf numFmtId="173" fontId="0" fillId="15" borderId="21" xfId="0" applyNumberFormat="1" applyFill="1" applyBorder="1"/>
    <xf numFmtId="173" fontId="0" fillId="15" borderId="22" xfId="0" applyNumberFormat="1" applyFill="1" applyBorder="1"/>
    <xf numFmtId="173" fontId="0" fillId="15" borderId="23" xfId="0" applyNumberFormat="1" applyFill="1" applyBorder="1"/>
    <xf numFmtId="172" fontId="0" fillId="16" borderId="12" xfId="2" applyNumberFormat="1" applyFont="1" applyFill="1" applyBorder="1"/>
    <xf numFmtId="172" fontId="0" fillId="16" borderId="13" xfId="2" applyNumberFormat="1" applyFont="1" applyFill="1" applyBorder="1"/>
    <xf numFmtId="172" fontId="0" fillId="16" borderId="14" xfId="2" applyNumberFormat="1" applyFont="1" applyFill="1" applyBorder="1"/>
    <xf numFmtId="172" fontId="0" fillId="16" borderId="15" xfId="2" applyNumberFormat="1" applyFont="1" applyFill="1" applyBorder="1"/>
    <xf numFmtId="172" fontId="0" fillId="16" borderId="16" xfId="2" applyNumberFormat="1" applyFont="1" applyFill="1" applyBorder="1"/>
    <xf numFmtId="172" fontId="0" fillId="16" borderId="17" xfId="2" applyNumberFormat="1" applyFont="1" applyFill="1" applyBorder="1"/>
    <xf numFmtId="172" fontId="0" fillId="16" borderId="18" xfId="2" applyNumberFormat="1" applyFont="1" applyFill="1" applyBorder="1"/>
    <xf numFmtId="172" fontId="0" fillId="16" borderId="19" xfId="2" applyNumberFormat="1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37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72"/>
      <tableStyleElement type="firstRowStripe" dxfId="371"/>
      <tableStyleElement type="secondRowStripe" dxfId="370"/>
    </tableStyle>
    <tableStyle name="02-04-style" pivot="0" count="3" xr9:uid="{00000000-0011-0000-FFFF-FFFF01000000}">
      <tableStyleElement type="headerRow" dxfId="369"/>
      <tableStyleElement type="firstRowStripe" dxfId="368"/>
      <tableStyleElement type="secondRowStripe" dxfId="367"/>
    </tableStyle>
    <tableStyle name="03-04-style" pivot="0" count="3" xr9:uid="{00000000-0011-0000-FFFF-FFFF02000000}">
      <tableStyleElement type="headerRow" dxfId="366"/>
      <tableStyleElement type="firstRowStripe" dxfId="365"/>
      <tableStyleElement type="secondRowStripe" dxfId="364"/>
    </tableStyle>
    <tableStyle name="04-04-style" pivot="0" count="3" xr9:uid="{00000000-0011-0000-FFFF-FFFF03000000}">
      <tableStyleElement type="headerRow" dxfId="363"/>
      <tableStyleElement type="firstRowStripe" dxfId="362"/>
      <tableStyleElement type="secondRowStripe" dxfId="361"/>
    </tableStyle>
    <tableStyle name="05-04-style" pivot="0" count="3" xr9:uid="{00000000-0011-0000-FFFF-FFFF04000000}">
      <tableStyleElement type="headerRow" dxfId="360"/>
      <tableStyleElement type="firstRowStripe" dxfId="359"/>
      <tableStyleElement type="secondRowStripe" dxfId="358"/>
    </tableStyle>
    <tableStyle name="06-04-style" pivot="0" count="3" xr9:uid="{00000000-0011-0000-FFFF-FFFF05000000}">
      <tableStyleElement type="headerRow" dxfId="357"/>
      <tableStyleElement type="firstRowStripe" dxfId="356"/>
      <tableStyleElement type="secondRowStripe" dxfId="355"/>
    </tableStyle>
    <tableStyle name="07-04-style" pivot="0" count="3" xr9:uid="{00000000-0011-0000-FFFF-FFFF06000000}">
      <tableStyleElement type="headerRow" dxfId="354"/>
      <tableStyleElement type="firstRowStripe" dxfId="353"/>
      <tableStyleElement type="secondRowStripe" dxfId="352"/>
    </tableStyle>
    <tableStyle name="08-04-style" pivot="0" count="3" xr9:uid="{00000000-0011-0000-FFFF-FFFF07000000}">
      <tableStyleElement type="headerRow" dxfId="351"/>
      <tableStyleElement type="firstRowStripe" dxfId="350"/>
      <tableStyleElement type="secondRowStripe" dxfId="349"/>
    </tableStyle>
    <tableStyle name="09-04-style" pivot="0" count="3" xr9:uid="{00000000-0011-0000-FFFF-FFFF08000000}">
      <tableStyleElement type="headerRow" dxfId="348"/>
      <tableStyleElement type="firstRowStripe" dxfId="347"/>
      <tableStyleElement type="secondRowStripe" dxfId="346"/>
    </tableStyle>
    <tableStyle name="10-04-style" pivot="0" count="3" xr9:uid="{00000000-0011-0000-FFFF-FFFF09000000}">
      <tableStyleElement type="headerRow" dxfId="345"/>
      <tableStyleElement type="firstRowStripe" dxfId="344"/>
      <tableStyleElement type="secondRowStripe" dxfId="343"/>
    </tableStyle>
    <tableStyle name="11-04-style" pivot="0" count="3" xr9:uid="{00000000-0011-0000-FFFF-FFFF0A000000}">
      <tableStyleElement type="headerRow" dxfId="342"/>
      <tableStyleElement type="firstRowStripe" dxfId="341"/>
      <tableStyleElement type="secondRowStripe" dxfId="340"/>
    </tableStyle>
    <tableStyle name="13-04-style" pivot="0" count="3" xr9:uid="{00000000-0011-0000-FFFF-FFFF0B000000}">
      <tableStyleElement type="headerRow" dxfId="339"/>
      <tableStyleElement type="firstRowStripe" dxfId="338"/>
      <tableStyleElement type="secondRowStripe" dxfId="33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tyles" Target="style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customschemas.google.com/relationships/workbookmetadata" Target="NUL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theme" Target="theme/theme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3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30"/>
    <tableColumn id="3" xr3:uid="{5C70A124-C1CB-4CF7-A2D3-F49B13657AE5}" name="الدولار" dataDxfId="329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28" dataDxfId="327" totalsRowDxfId="326">
  <tableColumns count="4">
    <tableColumn id="1" xr3:uid="{D875D945-009E-4457-856C-CF9B12EFF414}" name="البيان" dataDxfId="325"/>
    <tableColumn id="2" xr3:uid="{9BCCA2F4-B3A6-4C5E-9110-74E893E9918F}" name="اللبناني" dataDxfId="324"/>
    <tableColumn id="3" xr3:uid="{F559415A-E084-4C08-AC54-26C38FCE0A1B}" name="الدولار" dataDxfId="323"/>
    <tableColumn id="4" xr3:uid="{0A17979F-D6E0-4D02-B3E3-35D9DFB8A1DE}" name="مبيع $" dataDxfId="322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321"/>
    <tableColumn id="3" xr3:uid="{4300E0F8-7205-4FE6-AC44-F3F6DAE2C9DB}" name="الدولار" dataDxfId="320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319"/>
    <tableColumn id="3" xr3:uid="{37FA4EB2-C71B-471E-86D1-8FB1C8E41AD0}" name="الدولار" dataDxfId="318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17"/>
    <tableColumn id="3" xr3:uid="{666F2D82-0ED6-490E-BD01-5DE51D084EBA}" name="الدولار" dataDxfId="316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15"/>
    <tableColumn id="3" xr3:uid="{9A054F4B-E189-4E8D-9F13-A5620C47FA22}" name="الدولار" dataDxfId="314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13"/>
    <tableColumn id="3" xr3:uid="{F27ACE43-27E0-4537-BC4D-CFF9A92E73F9}" name="الدولار" dataDxfId="312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311"/>
    <tableColumn id="3" xr3:uid="{CBCA00DF-009D-496B-84C6-12F39AC8FB4A}" name="الدولار" dataDxfId="310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309"/>
    <tableColumn id="3" xr3:uid="{BFF337F7-3E33-4B53-9713-BA80ACEDD16E}" name="الدولار" dataDxfId="308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307"/>
    <tableColumn id="3" xr3:uid="{9132C394-4ED9-4DEB-B198-0D716818D844}" name="الدولار" dataDxfId="306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305"/>
    <tableColumn id="3" xr3:uid="{CFC16E72-2557-45A4-8E7E-9FF63601495B}" name="الدولار" dataDxfId="304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303"/>
    <tableColumn id="3" xr3:uid="{0CA272B3-EBC9-4A15-8512-5C483DC5FB84}" name="الدولار" dataDxfId="302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301"/>
    <tableColumn id="3" xr3:uid="{6849974E-7926-401B-8960-83A7C6221E69}" name="الدولار" dataDxfId="300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99"/>
    <tableColumn id="3" xr3:uid="{A9B73AAC-7B96-4F92-BF93-EF862B52DAB9}" name="الدولار" dataDxfId="298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97"/>
    <tableColumn id="3" xr3:uid="{E270EF46-A5E5-44E7-9047-2B4CFFE85204}" name="الدولار" dataDxfId="296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95"/>
    <tableColumn id="3" xr3:uid="{E530D73A-9C86-4DFD-A572-0A7A3E7F257B}" name="الدولار" dataDxfId="294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93"/>
    <tableColumn id="3" xr3:uid="{8C7D300C-DA5B-45A5-A7B0-618075ADABE7}" name="الدولار" dataDxfId="292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291"/>
    <tableColumn id="3" xr3:uid="{63881746-5B54-4398-AFCF-2A58DE2881E5}" name="الدولار" dataDxfId="290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289"/>
    <tableColumn id="3" xr3:uid="{1A22A56B-093E-4C6C-92A7-13F1032906F1}" name="الدولار" dataDxfId="288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287"/>
    <tableColumn id="3" xr3:uid="{A683A429-E176-4FC9-A77C-C3B554027C06}" name="الدولار" dataDxfId="286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85"/>
    <tableColumn id="3" xr3:uid="{611FAFCD-5D92-4385-93F8-B1D3AAD1F9C6}" name="الدولار" dataDxfId="284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83"/>
    <tableColumn id="3" xr3:uid="{8BBA004B-BA2D-433E-ACB7-E08A3965B481}" name="الدولار" dataDxfId="282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81"/>
    <tableColumn id="3" xr3:uid="{4805F30F-C7EB-44E0-9A7B-E6474531C36E}" name="الدولار" dataDxfId="280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79"/>
    <tableColumn id="3" xr3:uid="{D37C36DE-94F3-4F4B-8A4F-0451EBF618A5}" name="الدولار" dataDxfId="278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77"/>
    <tableColumn id="3" xr3:uid="{22883220-8150-4FEA-9514-C5A22D0C6B27}" name="الدولار" dataDxfId="276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75"/>
    <tableColumn id="3" xr3:uid="{06C151EA-2607-40F5-9E5B-C186BFC77875}" name="الدولار" dataDxfId="274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73"/>
    <tableColumn id="3" xr3:uid="{83846555-B31A-494E-A9BF-6FBF92818523}" name="الدولار" dataDxfId="272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71"/>
    <tableColumn id="3" xr3:uid="{304AF0A7-82EB-459B-8547-4DEA5837B9D2}" name="الدولار" dataDxfId="270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69"/>
    <tableColumn id="3" xr3:uid="{019AA6E9-5BE7-42E1-9E42-E298B0D5CF4C}" name="الدولار" dataDxfId="268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67"/>
    <tableColumn id="3" xr3:uid="{65999B3D-F7F3-4138-B3A1-A1CD56CD7F4C}" name="الدولار" dataDxfId="266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65"/>
    <tableColumn id="3" xr3:uid="{B988D2B2-F1DE-4ABE-B2E7-437633D8FF14}" name="الدولار" dataDxfId="264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63"/>
    <tableColumn id="3" xr3:uid="{16DE8318-CF4D-455E-88D9-0FC6207CDB34}" name="الدولار" dataDxfId="262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61"/>
    <tableColumn id="2" xr3:uid="{B9293574-34AE-473F-ABAD-CD71995428C2}" name="اللبناني" dataDxfId="260"/>
    <tableColumn id="3" xr3:uid="{2235165E-0A13-4956-AC5C-15D68661B33C}" name="الدولار" dataDxfId="259"/>
    <tableColumn id="4" xr3:uid="{E2AC1956-6FB8-43AE-8D9C-335E3277D41E}" name="مبيع $" dataDxfId="258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57">
  <tableColumns count="4">
    <tableColumn id="1" xr3:uid="{0676A393-7F44-4748-891D-5B959F155849}" name="البيان" dataDxfId="256"/>
    <tableColumn id="2" xr3:uid="{5D677BBE-18CD-4343-AD34-A958F7B717C0}" name="اللبناني" dataDxfId="255"/>
    <tableColumn id="3" xr3:uid="{413B0819-708F-4B48-ABD6-245EAF9C914A}" name="الدولار" dataDxfId="254"/>
    <tableColumn id="4" xr3:uid="{D9127794-8DAD-4383-B613-495E0912836D}" name="مبيع $" dataDxfId="253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52">
  <tableColumns count="4">
    <tableColumn id="1" xr3:uid="{7A55EB70-667A-43CE-A571-DE16221D979A}" name="البيان" dataDxfId="251"/>
    <tableColumn id="2" xr3:uid="{77668002-23A5-45FC-BAF2-4554FDD5A99F}" name="اللبناني" dataDxfId="250"/>
    <tableColumn id="3" xr3:uid="{F96A2249-D94A-4279-9D2D-60689605646E}" name="الدولار" dataDxfId="249"/>
    <tableColumn id="4" xr3:uid="{FA28972A-A89B-4B64-B854-47E45364B1D5}" name="مبيع $" dataDxfId="248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47">
  <tableColumns count="4">
    <tableColumn id="1" xr3:uid="{9392A9F1-B312-4E74-B77C-A69E2C3CB03E}" name="البيان" dataDxfId="246"/>
    <tableColumn id="2" xr3:uid="{2FB22C74-0307-4908-83D1-35AEC98F3EA9}" name="اللبناني" dataDxfId="245"/>
    <tableColumn id="3" xr3:uid="{65F40AFC-1F1E-46FB-90D9-70701EE5FAE3}" name="الدولار" dataDxfId="244"/>
    <tableColumn id="4" xr3:uid="{11A3ADAB-4B90-40DE-BE77-9897FDABDE64}" name="مبيع $" dataDxfId="243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42">
  <tableColumns count="4">
    <tableColumn id="1" xr3:uid="{B97C748E-8C16-48CC-B770-A8BF13CCA01B}" name="البيان" dataDxfId="241"/>
    <tableColumn id="2" xr3:uid="{412AB9B9-7487-4F31-AED7-D855C9616865}" name="اللبناني" dataDxfId="240"/>
    <tableColumn id="3" xr3:uid="{040A5916-702E-408B-81EF-0039DF2FD302}" name="الدولار" dataDxfId="239"/>
    <tableColumn id="4" xr3:uid="{3F07A797-278B-411A-A9D5-FB01E3EED9BE}" name="مبيع $" dataDxfId="238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37">
  <tableColumns count="4">
    <tableColumn id="1" xr3:uid="{C83CEE36-DFDE-407A-9DFD-EB9E53EA6290}" name="البيان" dataDxfId="236"/>
    <tableColumn id="2" xr3:uid="{61AC685E-E3A4-4478-B423-81DE156E96FC}" name="اللبناني" dataDxfId="235"/>
    <tableColumn id="3" xr3:uid="{AFB098E1-8DF5-4033-8726-C556CC554787}" name="الدولار" dataDxfId="234"/>
    <tableColumn id="4" xr3:uid="{64B0CA77-47F1-486A-9D56-DDC69DC92416}" name="مبيع $" dataDxfId="233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232">
  <tableColumns count="4">
    <tableColumn id="1" xr3:uid="{E4A85AC1-CF00-4A05-A5B2-4CBDA4FC521E}" name="البيان" dataDxfId="231"/>
    <tableColumn id="2" xr3:uid="{B1F5F3B0-56E2-4431-BEA6-EDD217742F35}" name="اللبناني" dataDxfId="230"/>
    <tableColumn id="3" xr3:uid="{F7D0E382-8812-4CBE-9192-42D756FDE016}" name="الدولار" dataDxfId="229"/>
    <tableColumn id="4" xr3:uid="{6D82D80A-2E91-4D71-B33C-6A35C0672D3F}" name="مبيع $" dataDxfId="228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227">
  <tableColumns count="4">
    <tableColumn id="1" xr3:uid="{6F64E5D9-D9B7-4E07-BFC2-3B34ECB538AE}" name="البيان" dataDxfId="226"/>
    <tableColumn id="2" xr3:uid="{549AFC64-82D2-4131-865E-75902F3E917F}" name="اللبناني" dataDxfId="225"/>
    <tableColumn id="3" xr3:uid="{E5B361AA-4047-4D44-93CE-B658EC78C708}" name="الدولار" dataDxfId="224"/>
    <tableColumn id="4" xr3:uid="{27B6A426-620C-470B-9EB9-AA4509FFE015}" name="مبيع $" dataDxfId="223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172" headerRowDxfId="336">
  <tableColumns count="4">
    <tableColumn id="1" xr3:uid="{291C6A55-36F7-4F95-A31A-3BC8CFD34C38}" name="البيان" dataDxfId="335"/>
    <tableColumn id="2" xr3:uid="{42DE4B01-AF6B-4FA6-A7AF-8795B1425DB9}" name="اللبناني" dataDxfId="334"/>
    <tableColumn id="3" xr3:uid="{C3664E42-0CBE-41E1-A8C7-9C088C3F68FF}" name="الدولار" dataDxfId="333"/>
    <tableColumn id="4" xr3:uid="{E94386BA-84BA-403A-B7B4-7A901F3D582F}" name="مبيع $" dataDxfId="332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361" headerRowDxfId="222">
  <tableColumns count="4">
    <tableColumn id="1" xr3:uid="{9BEE64CB-1283-4CC5-B409-8E84BCD95149}" name="البيان" dataDxfId="221"/>
    <tableColumn id="2" xr3:uid="{2B64E02E-04CA-4B99-AB86-6443FC0C8AC3}" name="اللبناني" dataDxfId="220"/>
    <tableColumn id="3" xr3:uid="{F685513E-1C67-4579-A09A-210FB163EF3D}" name="الدولار" dataDxfId="219"/>
    <tableColumn id="4" xr3:uid="{B692594B-8B5F-46CD-BC72-B27F3C1EA225}" name="مبيع $" dataDxfId="218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C045495-6028-40CE-8D7A-5DDF56ED8E47}" name="Table_12141516171819202122232425262728293031323334353637383940414243444546474849515253555657585960616263646566676869707172737475767778798081828384858687888990919293949596979899100101102103104105106107108109110111112113114115116117118119120121122123124172" displayName="Table_12141516171819202122232425262728293031323334353637383940414243444546474849515253555657585960616263646566676869707172737475767778798081828384858687888990919293949596979899100101102103104105106107108109110111112113114115116117118119120121122123124172" ref="I21:L361" headerRowDxfId="210">
  <tableColumns count="4">
    <tableColumn id="1" xr3:uid="{7258B0AB-0F6A-49DE-96C1-600BC91CACB1}" name="البيان" dataDxfId="209"/>
    <tableColumn id="2" xr3:uid="{36E37306-52C2-428F-831E-E3F93C41A807}" name="اللبناني" dataDxfId="208"/>
    <tableColumn id="3" xr3:uid="{82899D0B-65AC-482A-8365-D921F948B4F2}" name="الدولار" dataDxfId="207"/>
    <tableColumn id="4" xr3:uid="{5570A200-0010-48CD-956E-D8067B84EDC8}" name="مبيع $" dataDxfId="206">
      <calculatedColumnFormula>'16-10'!$K22+('16-10'!$J22/90)</calculatedColumnFormula>
    </tableColumn>
  </tableColumns>
  <tableStyleInfo name="13-04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17" tableBorderDxfId="216">
  <autoFilter ref="A2:H277" xr:uid="{BDD2714A-65D7-4F66-8003-265517571B12}"/>
  <tableColumns count="8">
    <tableColumn id="1" xr3:uid="{B784B09D-6AEC-4F7C-B5A9-023F1541070B}" name="التاريخ" dataDxfId="215"/>
    <tableColumn id="2" xr3:uid="{3931F703-C1A9-4A63-96F0-0FB2773E022B}" name="بيع" dataDxfId="214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13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12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11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printerSettings" Target="../printerSettings/printerSettings17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221" t="s">
        <v>7</v>
      </c>
      <c r="B11" s="222"/>
      <c r="C11" s="222"/>
      <c r="D11" s="222"/>
      <c r="E11" s="222"/>
      <c r="F11" s="222"/>
      <c r="G11" s="1"/>
      <c r="H11" s="1"/>
      <c r="I11" s="2"/>
      <c r="J11" s="8"/>
      <c r="K11" s="9"/>
      <c r="L11" s="10">
        <f t="shared" si="1"/>
        <v>0</v>
      </c>
      <c r="M11" s="3"/>
      <c r="N11" s="221" t="s">
        <v>8</v>
      </c>
      <c r="O11" s="222"/>
      <c r="P11" s="222"/>
      <c r="Q11" s="222"/>
      <c r="R11" s="222"/>
      <c r="S11" s="22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223" t="s">
        <v>21</v>
      </c>
      <c r="R20" s="22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223" t="s">
        <v>23</v>
      </c>
      <c r="O21" s="22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1" t="s">
        <v>7</v>
      </c>
      <c r="B13" s="222"/>
      <c r="C13" s="222"/>
      <c r="D13" s="222"/>
      <c r="E13" s="222"/>
      <c r="F13" s="22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221" t="s">
        <v>8</v>
      </c>
      <c r="O13" s="222"/>
      <c r="P13" s="222"/>
      <c r="Q13" s="222"/>
      <c r="R13" s="222"/>
      <c r="S13" s="22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223" t="s">
        <v>21</v>
      </c>
      <c r="R22" s="22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223" t="s">
        <v>23</v>
      </c>
      <c r="O23" s="22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1" t="s">
        <v>7</v>
      </c>
      <c r="B13" s="222"/>
      <c r="C13" s="222"/>
      <c r="D13" s="222"/>
      <c r="E13" s="222"/>
      <c r="F13" s="22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221" t="s">
        <v>8</v>
      </c>
      <c r="O13" s="222"/>
      <c r="P13" s="222"/>
      <c r="Q13" s="222"/>
      <c r="R13" s="222"/>
      <c r="S13" s="22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223" t="s">
        <v>21</v>
      </c>
      <c r="R22" s="22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223" t="s">
        <v>23</v>
      </c>
      <c r="O23" s="22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1" t="s">
        <v>7</v>
      </c>
      <c r="B13" s="222"/>
      <c r="C13" s="222"/>
      <c r="D13" s="222"/>
      <c r="E13" s="222"/>
      <c r="F13" s="22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221" t="s">
        <v>8</v>
      </c>
      <c r="O13" s="222"/>
      <c r="P13" s="222"/>
      <c r="Q13" s="222"/>
      <c r="R13" s="222"/>
      <c r="S13" s="22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23" t="s">
        <v>21</v>
      </c>
      <c r="E22" s="22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223" t="s">
        <v>21</v>
      </c>
      <c r="R22" s="22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223" t="s">
        <v>23</v>
      </c>
      <c r="B23" s="22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223" t="s">
        <v>23</v>
      </c>
      <c r="O23" s="22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1" t="s">
        <v>7</v>
      </c>
      <c r="B13" s="222"/>
      <c r="C13" s="222"/>
      <c r="D13" s="222"/>
      <c r="E13" s="222"/>
      <c r="F13" s="22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221" t="s">
        <v>8</v>
      </c>
      <c r="O13" s="222"/>
      <c r="P13" s="222"/>
      <c r="Q13" s="222"/>
      <c r="R13" s="222"/>
      <c r="S13" s="22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23" t="s">
        <v>21</v>
      </c>
      <c r="E22" s="22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223" t="s">
        <v>21</v>
      </c>
      <c r="R22" s="22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223" t="s">
        <v>23</v>
      </c>
      <c r="B23" s="22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223" t="s">
        <v>23</v>
      </c>
      <c r="O23" s="22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21" t="s">
        <v>7</v>
      </c>
      <c r="B17" s="222"/>
      <c r="C17" s="222"/>
      <c r="D17" s="222"/>
      <c r="E17" s="222"/>
      <c r="F17" s="22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221" t="s">
        <v>8</v>
      </c>
      <c r="O17" s="222"/>
      <c r="P17" s="222"/>
      <c r="Q17" s="222"/>
      <c r="R17" s="222"/>
      <c r="S17" s="22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223" t="s">
        <v>21</v>
      </c>
      <c r="E26" s="22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223" t="s">
        <v>21</v>
      </c>
      <c r="R26" s="22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223" t="s">
        <v>23</v>
      </c>
      <c r="B27" s="22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223" t="s">
        <v>23</v>
      </c>
      <c r="O27" s="22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223" t="s">
        <v>21</v>
      </c>
      <c r="R29" s="22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223" t="s">
        <v>23</v>
      </c>
      <c r="O30" s="22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223" t="s">
        <v>21</v>
      </c>
      <c r="R29" s="22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223" t="s">
        <v>23</v>
      </c>
      <c r="O30" s="22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223" t="s">
        <v>21</v>
      </c>
      <c r="R29" s="22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223" t="s">
        <v>23</v>
      </c>
      <c r="O30" s="22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223" t="s">
        <v>21</v>
      </c>
      <c r="R29" s="22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223" t="s">
        <v>23</v>
      </c>
      <c r="O30" s="22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223" t="s">
        <v>21</v>
      </c>
      <c r="R29" s="22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223" t="s">
        <v>23</v>
      </c>
      <c r="O30" s="22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223" t="s">
        <v>21</v>
      </c>
      <c r="R29" s="22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223" t="s">
        <v>23</v>
      </c>
      <c r="O30" s="22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223" t="s">
        <v>21</v>
      </c>
      <c r="R29" s="22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223" t="s">
        <v>23</v>
      </c>
      <c r="O30" s="22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223" t="s">
        <v>21</v>
      </c>
      <c r="R29" s="22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223" t="s">
        <v>23</v>
      </c>
      <c r="O30" s="22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223" t="s">
        <v>21</v>
      </c>
      <c r="R29" s="22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223" t="s">
        <v>23</v>
      </c>
      <c r="O30" s="22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223" t="s">
        <v>21</v>
      </c>
      <c r="R29" s="22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223" t="s">
        <v>23</v>
      </c>
      <c r="O30" s="22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223" t="s">
        <v>21</v>
      </c>
      <c r="R29" s="22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223" t="s">
        <v>23</v>
      </c>
      <c r="O30" s="22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223" t="s">
        <v>21</v>
      </c>
      <c r="R29" s="22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223" t="s">
        <v>23</v>
      </c>
      <c r="O30" s="22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223" t="s">
        <v>21</v>
      </c>
      <c r="R29" s="22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223" t="s">
        <v>23</v>
      </c>
      <c r="O30" s="22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223" t="s">
        <v>21</v>
      </c>
      <c r="R29" s="22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223" t="s">
        <v>23</v>
      </c>
      <c r="O30" s="22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223" t="s">
        <v>21</v>
      </c>
      <c r="R29" s="22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223" t="s">
        <v>23</v>
      </c>
      <c r="O30" s="22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223" t="s">
        <v>21</v>
      </c>
      <c r="R29" s="22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223" t="s">
        <v>23</v>
      </c>
      <c r="O30" s="22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223" t="s">
        <v>21</v>
      </c>
      <c r="R29" s="22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223" t="s">
        <v>23</v>
      </c>
      <c r="O30" s="22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223" t="s">
        <v>21</v>
      </c>
      <c r="R29" s="22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223" t="s">
        <v>23</v>
      </c>
      <c r="O30" s="22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223" t="s">
        <v>21</v>
      </c>
      <c r="R29" s="22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223" t="s">
        <v>23</v>
      </c>
      <c r="O30" s="22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223" t="s">
        <v>21</v>
      </c>
      <c r="R29" s="22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223" t="s">
        <v>23</v>
      </c>
      <c r="O30" s="22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223" t="s">
        <v>21</v>
      </c>
      <c r="R29" s="22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223" t="s">
        <v>23</v>
      </c>
      <c r="O30" s="22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223" t="s">
        <v>21</v>
      </c>
      <c r="R29" s="22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223" t="s">
        <v>23</v>
      </c>
      <c r="O30" s="22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223" t="s">
        <v>21</v>
      </c>
      <c r="R29" s="22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223" t="s">
        <v>23</v>
      </c>
      <c r="O30" s="22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223" t="s">
        <v>21</v>
      </c>
      <c r="R29" s="22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223" t="s">
        <v>23</v>
      </c>
      <c r="O30" s="22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223" t="s">
        <v>21</v>
      </c>
      <c r="R29" s="22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223" t="s">
        <v>23</v>
      </c>
      <c r="O30" s="22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223" t="s">
        <v>21</v>
      </c>
      <c r="R29" s="22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223" t="s">
        <v>23</v>
      </c>
      <c r="O30" s="22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223" t="s">
        <v>21</v>
      </c>
      <c r="R29" s="22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223" t="s">
        <v>23</v>
      </c>
      <c r="O30" s="22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223" t="s">
        <v>21</v>
      </c>
      <c r="R29" s="22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223" t="s">
        <v>23</v>
      </c>
      <c r="O30" s="22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223" t="s">
        <v>21</v>
      </c>
      <c r="R29" s="22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223" t="s">
        <v>23</v>
      </c>
      <c r="O30" s="22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223" t="s">
        <v>21</v>
      </c>
      <c r="R29" s="22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223" t="s">
        <v>23</v>
      </c>
      <c r="O30" s="22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223" t="s">
        <v>21</v>
      </c>
      <c r="R29" s="22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223" t="s">
        <v>23</v>
      </c>
      <c r="O30" s="22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223" t="s">
        <v>21</v>
      </c>
      <c r="R29" s="22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223" t="s">
        <v>23</v>
      </c>
      <c r="O30" s="22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223" t="s">
        <v>21</v>
      </c>
      <c r="R29" s="22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223" t="s">
        <v>23</v>
      </c>
      <c r="O30" s="22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223" t="s">
        <v>21</v>
      </c>
      <c r="R29" s="22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223" t="s">
        <v>23</v>
      </c>
      <c r="O30" s="22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223" t="s">
        <v>21</v>
      </c>
      <c r="R29" s="22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223" t="s">
        <v>23</v>
      </c>
      <c r="O30" s="22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223" t="s">
        <v>21</v>
      </c>
      <c r="R29" s="22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223" t="s">
        <v>23</v>
      </c>
      <c r="O30" s="22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223" t="s">
        <v>21</v>
      </c>
      <c r="R29" s="22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223" t="s">
        <v>23</v>
      </c>
      <c r="O30" s="22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223" t="s">
        <v>21</v>
      </c>
      <c r="R29" s="22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223" t="s">
        <v>23</v>
      </c>
      <c r="O30" s="22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223" t="s">
        <v>21</v>
      </c>
      <c r="R29" s="22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223" t="s">
        <v>23</v>
      </c>
      <c r="O30" s="22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223" t="s">
        <v>21</v>
      </c>
      <c r="R29" s="22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223" t="s">
        <v>23</v>
      </c>
      <c r="O30" s="22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223" t="s">
        <v>21</v>
      </c>
      <c r="R29" s="22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223" t="s">
        <v>23</v>
      </c>
      <c r="O30" s="22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223" t="s">
        <v>21</v>
      </c>
      <c r="R29" s="22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223" t="s">
        <v>23</v>
      </c>
      <c r="O30" s="22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223" t="s">
        <v>21</v>
      </c>
      <c r="R29" s="22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223" t="s">
        <v>23</v>
      </c>
      <c r="O30" s="22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223" t="s">
        <v>21</v>
      </c>
      <c r="R29" s="22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223" t="s">
        <v>23</v>
      </c>
      <c r="O30" s="22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223" t="s">
        <v>21</v>
      </c>
      <c r="R29" s="22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223" t="s">
        <v>23</v>
      </c>
      <c r="O30" s="22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223" t="s">
        <v>21</v>
      </c>
      <c r="R29" s="22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223" t="s">
        <v>23</v>
      </c>
      <c r="O30" s="22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223" t="s">
        <v>21</v>
      </c>
      <c r="R29" s="22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223" t="s">
        <v>23</v>
      </c>
      <c r="O30" s="22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223" t="s">
        <v>21</v>
      </c>
      <c r="R29" s="22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223" t="s">
        <v>23</v>
      </c>
      <c r="O30" s="22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223" t="s">
        <v>21</v>
      </c>
      <c r="R29" s="22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223" t="s">
        <v>23</v>
      </c>
      <c r="O30" s="22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223" t="s">
        <v>21</v>
      </c>
      <c r="R29" s="22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223" t="s">
        <v>23</v>
      </c>
      <c r="O30" s="22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223" t="s">
        <v>21</v>
      </c>
      <c r="R29" s="22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223" t="s">
        <v>23</v>
      </c>
      <c r="O30" s="22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223" t="s">
        <v>21</v>
      </c>
      <c r="R29" s="22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223" t="s">
        <v>23</v>
      </c>
      <c r="O30" s="22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223" t="s">
        <v>21</v>
      </c>
      <c r="R29" s="22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223" t="s">
        <v>23</v>
      </c>
      <c r="O30" s="22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223" t="s">
        <v>21</v>
      </c>
      <c r="R29" s="22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223" t="s">
        <v>23</v>
      </c>
      <c r="O30" s="22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223" t="s">
        <v>21</v>
      </c>
      <c r="R29" s="22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223" t="s">
        <v>23</v>
      </c>
      <c r="O30" s="22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223" t="s">
        <v>21</v>
      </c>
      <c r="R29" s="22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223" t="s">
        <v>23</v>
      </c>
      <c r="O30" s="22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223" t="s">
        <v>21</v>
      </c>
      <c r="R29" s="22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223" t="s">
        <v>23</v>
      </c>
      <c r="O30" s="22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223" t="s">
        <v>21</v>
      </c>
      <c r="R29" s="22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223" t="s">
        <v>23</v>
      </c>
      <c r="O30" s="22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223" t="s">
        <v>21</v>
      </c>
      <c r="R29" s="22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223" t="s">
        <v>23</v>
      </c>
      <c r="O30" s="22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223" t="s">
        <v>21</v>
      </c>
      <c r="R29" s="22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223" t="s">
        <v>23</v>
      </c>
      <c r="O30" s="22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223" t="s">
        <v>21</v>
      </c>
      <c r="R29" s="22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223" t="s">
        <v>23</v>
      </c>
      <c r="O30" s="22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223" t="s">
        <v>21</v>
      </c>
      <c r="R29" s="22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223" t="s">
        <v>23</v>
      </c>
      <c r="O30" s="22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223" t="s">
        <v>21</v>
      </c>
      <c r="R29" s="22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223" t="s">
        <v>23</v>
      </c>
      <c r="O30" s="22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223" t="s">
        <v>21</v>
      </c>
      <c r="R29" s="22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223" t="s">
        <v>23</v>
      </c>
      <c r="O30" s="22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223" t="s">
        <v>21</v>
      </c>
      <c r="R29" s="22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223" t="s">
        <v>23</v>
      </c>
      <c r="O30" s="22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223" t="s">
        <v>21</v>
      </c>
      <c r="R29" s="22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223" t="s">
        <v>23</v>
      </c>
      <c r="O30" s="22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223" t="s">
        <v>21</v>
      </c>
      <c r="R29" s="22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223" t="s">
        <v>23</v>
      </c>
      <c r="O30" s="22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223" t="s">
        <v>21</v>
      </c>
      <c r="R29" s="22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223" t="s">
        <v>23</v>
      </c>
      <c r="O30" s="22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223" t="s">
        <v>21</v>
      </c>
      <c r="R29" s="22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223" t="s">
        <v>23</v>
      </c>
      <c r="O30" s="22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223" t="s">
        <v>21</v>
      </c>
      <c r="R29" s="22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223" t="s">
        <v>23</v>
      </c>
      <c r="O30" s="22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223" t="s">
        <v>21</v>
      </c>
      <c r="R29" s="22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223" t="s">
        <v>23</v>
      </c>
      <c r="O30" s="22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223" t="s">
        <v>21</v>
      </c>
      <c r="R29" s="22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223" t="s">
        <v>23</v>
      </c>
      <c r="O30" s="22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223" t="s">
        <v>21</v>
      </c>
      <c r="R29" s="22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223" t="s">
        <v>23</v>
      </c>
      <c r="O30" s="22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223" t="s">
        <v>21</v>
      </c>
      <c r="R29" s="22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223" t="s">
        <v>23</v>
      </c>
      <c r="O30" s="22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223" t="s">
        <v>21</v>
      </c>
      <c r="R29" s="22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223" t="s">
        <v>23</v>
      </c>
      <c r="O30" s="22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223" t="s">
        <v>21</v>
      </c>
      <c r="R29" s="22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223" t="s">
        <v>23</v>
      </c>
      <c r="O30" s="22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223" t="s">
        <v>21</v>
      </c>
      <c r="R29" s="22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223" t="s">
        <v>23</v>
      </c>
      <c r="O30" s="22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223" t="s">
        <v>21</v>
      </c>
      <c r="R29" s="22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223" t="s">
        <v>23</v>
      </c>
      <c r="O30" s="22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223" t="s">
        <v>21</v>
      </c>
      <c r="R29" s="22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223" t="s">
        <v>23</v>
      </c>
      <c r="O30" s="22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223" t="s">
        <v>21</v>
      </c>
      <c r="R29" s="22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223" t="s">
        <v>23</v>
      </c>
      <c r="O30" s="22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223" t="s">
        <v>21</v>
      </c>
      <c r="R29" s="22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223" t="s">
        <v>23</v>
      </c>
      <c r="O30" s="22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223" t="s">
        <v>21</v>
      </c>
      <c r="R29" s="22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223" t="s">
        <v>23</v>
      </c>
      <c r="O30" s="22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223" t="s">
        <v>21</v>
      </c>
      <c r="R29" s="22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223" t="s">
        <v>23</v>
      </c>
      <c r="O30" s="22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223" t="s">
        <v>21</v>
      </c>
      <c r="R29" s="22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223" t="s">
        <v>23</v>
      </c>
      <c r="O30" s="22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223" t="s">
        <v>21</v>
      </c>
      <c r="R29" s="22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223" t="s">
        <v>23</v>
      </c>
      <c r="O30" s="22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223" t="s">
        <v>21</v>
      </c>
      <c r="R29" s="22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223" t="s">
        <v>23</v>
      </c>
      <c r="O30" s="22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223" t="s">
        <v>21</v>
      </c>
      <c r="R29" s="22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223" t="s">
        <v>23</v>
      </c>
      <c r="O30" s="22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223" t="s">
        <v>21</v>
      </c>
      <c r="R29" s="22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223" t="s">
        <v>23</v>
      </c>
      <c r="O30" s="22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223" t="s">
        <v>21</v>
      </c>
      <c r="R29" s="22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223" t="s">
        <v>23</v>
      </c>
      <c r="O30" s="22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223" t="s">
        <v>21</v>
      </c>
      <c r="R29" s="22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223" t="s">
        <v>23</v>
      </c>
      <c r="O30" s="22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223" t="s">
        <v>21</v>
      </c>
      <c r="R29" s="22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223" t="s">
        <v>23</v>
      </c>
      <c r="O30" s="22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223" t="s">
        <v>21</v>
      </c>
      <c r="R29" s="22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223" t="s">
        <v>23</v>
      </c>
      <c r="O30" s="22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223" t="s">
        <v>21</v>
      </c>
      <c r="R29" s="22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223" t="s">
        <v>23</v>
      </c>
      <c r="O30" s="22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223" t="s">
        <v>21</v>
      </c>
      <c r="R29" s="22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223" t="s">
        <v>23</v>
      </c>
      <c r="O30" s="22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223" t="s">
        <v>21</v>
      </c>
      <c r="R29" s="22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223" t="s">
        <v>23</v>
      </c>
      <c r="O30" s="22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223" t="s">
        <v>21</v>
      </c>
      <c r="R29" s="22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223" t="s">
        <v>23</v>
      </c>
      <c r="O30" s="22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223" t="s">
        <v>21</v>
      </c>
      <c r="R29" s="22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223" t="s">
        <v>23</v>
      </c>
      <c r="O30" s="22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223" t="s">
        <v>21</v>
      </c>
      <c r="R29" s="22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223" t="s">
        <v>23</v>
      </c>
      <c r="O30" s="22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223" t="s">
        <v>21</v>
      </c>
      <c r="R29" s="22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223" t="s">
        <v>23</v>
      </c>
      <c r="O30" s="22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223" t="s">
        <v>21</v>
      </c>
      <c r="R29" s="22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223" t="s">
        <v>23</v>
      </c>
      <c r="O30" s="22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223" t="s">
        <v>21</v>
      </c>
      <c r="R29" s="22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223" t="s">
        <v>23</v>
      </c>
      <c r="O30" s="22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223" t="s">
        <v>21</v>
      </c>
      <c r="R29" s="22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223" t="s">
        <v>23</v>
      </c>
      <c r="O30" s="22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223" t="s">
        <v>21</v>
      </c>
      <c r="R29" s="22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223" t="s">
        <v>23</v>
      </c>
      <c r="O30" s="22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223" t="s">
        <v>21</v>
      </c>
      <c r="R29" s="22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223" t="s">
        <v>23</v>
      </c>
      <c r="O30" s="22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223" t="s">
        <v>21</v>
      </c>
      <c r="R29" s="22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223" t="s">
        <v>23</v>
      </c>
      <c r="O30" s="22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223" t="s">
        <v>21</v>
      </c>
      <c r="R29" s="22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223" t="s">
        <v>23</v>
      </c>
      <c r="O30" s="22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223" t="s">
        <v>21</v>
      </c>
      <c r="R29" s="22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223" t="s">
        <v>23</v>
      </c>
      <c r="O30" s="22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223" t="s">
        <v>21</v>
      </c>
      <c r="R29" s="22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223" t="s">
        <v>23</v>
      </c>
      <c r="O30" s="22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223" t="s">
        <v>21</v>
      </c>
      <c r="R29" s="22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223" t="s">
        <v>23</v>
      </c>
      <c r="O30" s="22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223" t="s">
        <v>21</v>
      </c>
      <c r="R29" s="22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223" t="s">
        <v>23</v>
      </c>
      <c r="O30" s="22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223" t="s">
        <v>21</v>
      </c>
      <c r="R29" s="22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223" t="s">
        <v>23</v>
      </c>
      <c r="O30" s="22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223" t="s">
        <v>21</v>
      </c>
      <c r="R29" s="224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223" t="s">
        <v>23</v>
      </c>
      <c r="O30" s="224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223" t="s">
        <v>21</v>
      </c>
      <c r="R29" s="224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223" t="s">
        <v>23</v>
      </c>
      <c r="O30" s="224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223" t="s">
        <v>21</v>
      </c>
      <c r="R29" s="224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223" t="s">
        <v>23</v>
      </c>
      <c r="O30" s="224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223" t="s">
        <v>21</v>
      </c>
      <c r="R29" s="224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223" t="s">
        <v>23</v>
      </c>
      <c r="O30" s="224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223" t="s">
        <v>21</v>
      </c>
      <c r="R29" s="224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223" t="s">
        <v>23</v>
      </c>
      <c r="O30" s="224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223" t="s">
        <v>21</v>
      </c>
      <c r="R29" s="224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223" t="s">
        <v>23</v>
      </c>
      <c r="O30" s="224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223" t="s">
        <v>21</v>
      </c>
      <c r="R29" s="224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223" t="s">
        <v>23</v>
      </c>
      <c r="O30" s="224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223" t="s">
        <v>21</v>
      </c>
      <c r="R29" s="224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223" t="s">
        <v>23</v>
      </c>
      <c r="O30" s="224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223" t="s">
        <v>21</v>
      </c>
      <c r="R29" s="224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223" t="s">
        <v>23</v>
      </c>
      <c r="O30" s="224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223" t="s">
        <v>21</v>
      </c>
      <c r="R29" s="224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223" t="s">
        <v>23</v>
      </c>
      <c r="O30" s="224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223" t="s">
        <v>21</v>
      </c>
      <c r="R29" s="224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223" t="s">
        <v>23</v>
      </c>
      <c r="O30" s="224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223" t="s">
        <v>21</v>
      </c>
      <c r="R29" s="224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223" t="s">
        <v>23</v>
      </c>
      <c r="B30" s="224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223" t="s">
        <v>23</v>
      </c>
      <c r="O30" s="224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223" t="s">
        <v>21</v>
      </c>
      <c r="R29" s="224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223" t="s">
        <v>23</v>
      </c>
      <c r="O30" s="224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223" t="s">
        <v>21</v>
      </c>
      <c r="R29" s="224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223" t="s">
        <v>23</v>
      </c>
      <c r="O30" s="224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223" t="s">
        <v>21</v>
      </c>
      <c r="R29" s="224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223" t="s">
        <v>23</v>
      </c>
      <c r="O30" s="224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223" t="s">
        <v>21</v>
      </c>
      <c r="R29" s="224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223" t="s">
        <v>23</v>
      </c>
      <c r="O30" s="224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223" t="s">
        <v>21</v>
      </c>
      <c r="R29" s="224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223" t="s">
        <v>23</v>
      </c>
      <c r="O30" s="224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223" t="s">
        <v>21</v>
      </c>
      <c r="R29" s="224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223" t="s">
        <v>23</v>
      </c>
      <c r="O30" s="224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223" t="s">
        <v>21</v>
      </c>
      <c r="R29" s="224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223" t="s">
        <v>23</v>
      </c>
      <c r="O30" s="224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223" t="s">
        <v>21</v>
      </c>
      <c r="R29" s="224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223" t="s">
        <v>23</v>
      </c>
      <c r="O30" s="224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223" t="s">
        <v>21</v>
      </c>
      <c r="R29" s="224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223" t="s">
        <v>23</v>
      </c>
      <c r="O30" s="224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223" t="s">
        <v>21</v>
      </c>
      <c r="R29" s="224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223" t="s">
        <v>23</v>
      </c>
      <c r="O30" s="224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223" t="s">
        <v>21</v>
      </c>
      <c r="R29" s="224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223" t="s">
        <v>23</v>
      </c>
      <c r="O30" s="224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223" t="s">
        <v>21</v>
      </c>
      <c r="R29" s="224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223" t="s">
        <v>23</v>
      </c>
      <c r="O30" s="224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223" t="s">
        <v>21</v>
      </c>
      <c r="R29" s="224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223" t="s">
        <v>23</v>
      </c>
      <c r="O30" s="224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223" t="s">
        <v>21</v>
      </c>
      <c r="R29" s="224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223" t="s">
        <v>23</v>
      </c>
      <c r="O30" s="224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223" t="s">
        <v>21</v>
      </c>
      <c r="R29" s="224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223" t="s">
        <v>23</v>
      </c>
      <c r="O30" s="224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223" t="s">
        <v>21</v>
      </c>
      <c r="R29" s="224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223" t="s">
        <v>23</v>
      </c>
      <c r="O30" s="224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223" t="s">
        <v>21</v>
      </c>
      <c r="R29" s="224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223" t="s">
        <v>23</v>
      </c>
      <c r="O30" s="224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223" t="s">
        <v>21</v>
      </c>
      <c r="R29" s="224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223" t="s">
        <v>23</v>
      </c>
      <c r="O30" s="224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223" t="s">
        <v>21</v>
      </c>
      <c r="R29" s="224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223" t="s">
        <v>23</v>
      </c>
      <c r="O30" s="224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223" t="s">
        <v>21</v>
      </c>
      <c r="R29" s="224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223" t="s">
        <v>23</v>
      </c>
      <c r="O30" s="224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223" t="s">
        <v>21</v>
      </c>
      <c r="R29" s="224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223" t="s">
        <v>23</v>
      </c>
      <c r="O30" s="224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223" t="s">
        <v>21</v>
      </c>
      <c r="R29" s="224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223" t="s">
        <v>23</v>
      </c>
      <c r="O30" s="224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223" t="s">
        <v>21</v>
      </c>
      <c r="R29" s="224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3" t="s">
        <v>23</v>
      </c>
      <c r="B30" s="22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223" t="s">
        <v>23</v>
      </c>
      <c r="O30" s="224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223" t="s">
        <v>21</v>
      </c>
      <c r="R29" s="224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223" t="s">
        <v>23</v>
      </c>
      <c r="O30" s="224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223" t="s">
        <v>21</v>
      </c>
      <c r="R29" s="224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223" t="s">
        <v>23</v>
      </c>
      <c r="O30" s="224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223" t="s">
        <v>21</v>
      </c>
      <c r="R29" s="224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223" t="s">
        <v>23</v>
      </c>
      <c r="O30" s="224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223" t="s">
        <v>21</v>
      </c>
      <c r="R29" s="224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223" t="s">
        <v>23</v>
      </c>
      <c r="O30" s="224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223" t="s">
        <v>21</v>
      </c>
      <c r="R29" s="224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223" t="s">
        <v>23</v>
      </c>
      <c r="O30" s="224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223" t="s">
        <v>21</v>
      </c>
      <c r="R29" s="224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223" t="s">
        <v>23</v>
      </c>
      <c r="O30" s="224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223" t="s">
        <v>21</v>
      </c>
      <c r="R29" s="224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223" t="s">
        <v>23</v>
      </c>
      <c r="O30" s="224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05" priority="8">
      <formula>$H22="جملة"</formula>
    </cfRule>
    <cfRule type="expression" dxfId="204" priority="9">
      <formula>$H22="مصاريف"</formula>
    </cfRule>
    <cfRule type="expression" dxfId="203" priority="10">
      <formula>$H22="سحب"</formula>
    </cfRule>
  </conditionalFormatting>
  <conditionalFormatting sqref="H3:L18">
    <cfRule type="expression" dxfId="202" priority="4">
      <formula>$H3="جملة"</formula>
    </cfRule>
    <cfRule type="expression" dxfId="201" priority="5">
      <formula>$H3="مصاريف"</formula>
    </cfRule>
    <cfRule type="expression" dxfId="200" priority="6">
      <formula>$H3="سحب"</formula>
    </cfRule>
    <cfRule type="expression" dxfId="199" priority="7">
      <formula>$H3="بيع"</formula>
    </cfRule>
  </conditionalFormatting>
  <conditionalFormatting sqref="I139:L139">
    <cfRule type="expression" dxfId="198" priority="1">
      <formula>$H139="جملة"</formula>
    </cfRule>
    <cfRule type="expression" dxfId="197" priority="2">
      <formula>$H139="مصاريف"</formula>
    </cfRule>
    <cfRule type="expression" dxfId="196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3" t="s">
        <v>21</v>
      </c>
      <c r="E29" s="224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223" t="s">
        <v>21</v>
      </c>
      <c r="R29" s="224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223" t="s">
        <v>23</v>
      </c>
      <c r="B30" s="224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223" t="s">
        <v>23</v>
      </c>
      <c r="O30" s="224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95" priority="9">
      <formula>$H3="جملة"</formula>
    </cfRule>
    <cfRule type="expression" dxfId="194" priority="10">
      <formula>$H3="مصاريف"</formula>
    </cfRule>
    <cfRule type="expression" dxfId="193" priority="11">
      <formula>$H3="سحب"</formula>
    </cfRule>
    <cfRule type="expression" dxfId="192" priority="12">
      <formula>$H3="بيع"</formula>
    </cfRule>
  </conditionalFormatting>
  <conditionalFormatting sqref="H22:L151">
    <cfRule type="expression" dxfId="191" priority="1">
      <formula>$H22="جملة"</formula>
    </cfRule>
    <cfRule type="expression" dxfId="190" priority="2">
      <formula>$H22="مصاريف"</formula>
    </cfRule>
    <cfRule type="expression" dxfId="189" priority="3">
      <formula>$H22="سحب"</formula>
    </cfRule>
    <cfRule type="expression" dxfId="188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1" t="s">
        <v>7</v>
      </c>
      <c r="B20" s="222"/>
      <c r="C20" s="222"/>
      <c r="D20" s="222"/>
      <c r="E20" s="222"/>
      <c r="F20" s="222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221" t="s">
        <v>8</v>
      </c>
      <c r="O20" s="222"/>
      <c r="P20" s="222"/>
      <c r="Q20" s="222"/>
      <c r="R20" s="222"/>
      <c r="S20" s="22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219" t="s">
        <v>21</v>
      </c>
      <c r="R29" s="220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219" t="s">
        <v>23</v>
      </c>
      <c r="O30" s="220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87" priority="5">
      <formula>$H3="جملة"</formula>
    </cfRule>
    <cfRule type="expression" dxfId="186" priority="6">
      <formula>$H3="مصاريف"</formula>
    </cfRule>
    <cfRule type="expression" dxfId="185" priority="7">
      <formula>$H3="سحب"</formula>
    </cfRule>
    <cfRule type="expression" dxfId="184" priority="8">
      <formula>$H3="بيع"</formula>
    </cfRule>
  </conditionalFormatting>
  <conditionalFormatting sqref="H22:L165">
    <cfRule type="expression" dxfId="183" priority="1">
      <formula>$H22="جملة"</formula>
    </cfRule>
    <cfRule type="expression" dxfId="182" priority="2">
      <formula>$H22="مصاريف"</formula>
    </cfRule>
    <cfRule type="expression" dxfId="181" priority="3">
      <formula>$H22="سحب"</formula>
    </cfRule>
    <cfRule type="expression" dxfId="180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219" t="s">
        <v>21</v>
      </c>
      <c r="R29" s="220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219" t="s">
        <v>23</v>
      </c>
      <c r="O30" s="220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79" priority="5">
      <formula>$H3="جملة"</formula>
    </cfRule>
    <cfRule type="expression" dxfId="178" priority="6">
      <formula>$H3="مصاريف"</formula>
    </cfRule>
    <cfRule type="expression" dxfId="177" priority="7">
      <formula>$H3="سحب"</formula>
    </cfRule>
    <cfRule type="expression" dxfId="176" priority="8">
      <formula>$H3="بيع"</formula>
    </cfRule>
  </conditionalFormatting>
  <conditionalFormatting sqref="H22:L148">
    <cfRule type="expression" dxfId="175" priority="1">
      <formula>$H22="جملة"</formula>
    </cfRule>
    <cfRule type="expression" dxfId="174" priority="2">
      <formula>$H22="مصاريف"</formula>
    </cfRule>
    <cfRule type="expression" dxfId="173" priority="3">
      <formula>$H22="سحب"</formula>
    </cfRule>
    <cfRule type="expression" dxfId="172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219" t="s">
        <v>21</v>
      </c>
      <c r="R29" s="220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219" t="s">
        <v>23</v>
      </c>
      <c r="O30" s="220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71" priority="5">
      <formula>$H3="جملة"</formula>
    </cfRule>
    <cfRule type="expression" dxfId="170" priority="6">
      <formula>$H3="مصاريف"</formula>
    </cfRule>
    <cfRule type="expression" dxfId="169" priority="7">
      <formula>$H3="سحب"</formula>
    </cfRule>
    <cfRule type="expression" dxfId="168" priority="8">
      <formula>$H3="بيع"</formula>
    </cfRule>
  </conditionalFormatting>
  <conditionalFormatting sqref="H22:L156">
    <cfRule type="expression" dxfId="167" priority="1">
      <formula>$H22="جملة"</formula>
    </cfRule>
    <cfRule type="expression" dxfId="166" priority="2">
      <formula>$H22="مصاريف"</formula>
    </cfRule>
    <cfRule type="expression" dxfId="165" priority="3">
      <formula>$H22="سحب"</formula>
    </cfRule>
    <cfRule type="expression" dxfId="164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219" t="s">
        <v>21</v>
      </c>
      <c r="R29" s="220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219" t="s">
        <v>23</v>
      </c>
      <c r="O30" s="220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63" priority="5">
      <formula>$H22="جملة"</formula>
    </cfRule>
    <cfRule type="expression" dxfId="162" priority="6">
      <formula>$H22="مصاريف"</formula>
    </cfRule>
    <cfRule type="expression" dxfId="161" priority="7">
      <formula>$H22="سحب"</formula>
    </cfRule>
    <cfRule type="expression" dxfId="160" priority="8">
      <formula>$H22="بيع"</formula>
    </cfRule>
  </conditionalFormatting>
  <conditionalFormatting sqref="H23:K38">
    <cfRule type="expression" dxfId="159" priority="1">
      <formula>$H23="جملة"</formula>
    </cfRule>
    <cfRule type="expression" dxfId="158" priority="2">
      <formula>$H23="مصاريف"</formula>
    </cfRule>
    <cfRule type="expression" dxfId="157" priority="3">
      <formula>$H23="سحب"</formula>
    </cfRule>
    <cfRule type="expression" dxfId="156" priority="4">
      <formula>$H23="بيع"</formula>
    </cfRule>
  </conditionalFormatting>
  <conditionalFormatting sqref="H3:L18">
    <cfRule type="expression" dxfId="155" priority="9">
      <formula>$H3="جملة"</formula>
    </cfRule>
    <cfRule type="expression" dxfId="154" priority="10">
      <formula>$H3="مصاريف"</formula>
    </cfRule>
    <cfRule type="expression" dxfId="153" priority="11">
      <formula>$H3="سحب"</formula>
    </cfRule>
    <cfRule type="expression" dxfId="152" priority="12">
      <formula>$H3="بيع"</formula>
    </cfRule>
  </conditionalFormatting>
  <conditionalFormatting sqref="I22:L22 L23:L38">
    <cfRule type="expression" dxfId="151" priority="13">
      <formula>$H22="جملة"</formula>
    </cfRule>
    <cfRule type="expression" dxfId="150" priority="14">
      <formula>$H22="مصاريف"</formula>
    </cfRule>
    <cfRule type="expression" dxfId="149" priority="15">
      <formula>$H22="سحب"</formula>
    </cfRule>
    <cfRule type="expression" dxfId="148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219" t="s">
        <v>21</v>
      </c>
      <c r="R29" s="220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219" t="s">
        <v>23</v>
      </c>
      <c r="O30" s="220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7" priority="5">
      <formula>$H3="جملة"</formula>
    </cfRule>
    <cfRule type="expression" dxfId="146" priority="6">
      <formula>$H3="مصاريف"</formula>
    </cfRule>
    <cfRule type="expression" dxfId="145" priority="7">
      <formula>$H3="سحب"</formula>
    </cfRule>
    <cfRule type="expression" dxfId="144" priority="8">
      <formula>$H3="بيع"</formula>
    </cfRule>
  </conditionalFormatting>
  <conditionalFormatting sqref="H22:L165">
    <cfRule type="expression" dxfId="143" priority="1">
      <formula>$H22="جملة"</formula>
    </cfRule>
    <cfRule type="expression" dxfId="142" priority="2">
      <formula>$H22="مصاريف"</formula>
    </cfRule>
    <cfRule type="expression" dxfId="141" priority="3">
      <formula>$H22="سحب"</formula>
    </cfRule>
    <cfRule type="expression" dxfId="140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219" t="s">
        <v>21</v>
      </c>
      <c r="R29" s="220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219" t="s">
        <v>23</v>
      </c>
      <c r="O30" s="220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9" priority="5">
      <formula>$H3="جملة"</formula>
    </cfRule>
    <cfRule type="expression" dxfId="138" priority="6">
      <formula>$H3="مصاريف"</formula>
    </cfRule>
    <cfRule type="expression" dxfId="137" priority="7">
      <formula>$H3="سحب"</formula>
    </cfRule>
    <cfRule type="expression" dxfId="136" priority="8">
      <formula>$H3="بيع"</formula>
    </cfRule>
  </conditionalFormatting>
  <conditionalFormatting sqref="H22:L165">
    <cfRule type="expression" dxfId="135" priority="1">
      <formula>$H22="جملة"</formula>
    </cfRule>
    <cfRule type="expression" dxfId="134" priority="2">
      <formula>$H22="مصاريف"</formula>
    </cfRule>
    <cfRule type="expression" dxfId="133" priority="3">
      <formula>$H22="سحب"</formula>
    </cfRule>
    <cfRule type="expression" dxfId="132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8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219" t="s">
        <v>21</v>
      </c>
      <c r="R29" s="220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219" t="s">
        <v>23</v>
      </c>
      <c r="O30" s="220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3057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3058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3059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3060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3061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3062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3063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3064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3065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3066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3067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3068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31" priority="9">
      <formula>$H108="جملة"</formula>
    </cfRule>
    <cfRule type="expression" dxfId="130" priority="10">
      <formula>$H108="مصاريف"</formula>
    </cfRule>
    <cfRule type="expression" dxfId="129" priority="11">
      <formula>$H108="سحب"</formula>
    </cfRule>
    <cfRule type="expression" dxfId="128" priority="12">
      <formula>$H108="بيع"</formula>
    </cfRule>
  </conditionalFormatting>
  <conditionalFormatting sqref="H22:H130 C109:C111 C112:E113 I114:L130">
    <cfRule type="expression" dxfId="127" priority="13">
      <formula>$H22="جملة"</formula>
    </cfRule>
    <cfRule type="expression" dxfId="126" priority="14">
      <formula>$H22="مصاريف"</formula>
    </cfRule>
    <cfRule type="expression" dxfId="125" priority="15">
      <formula>$H22="سحب"</formula>
    </cfRule>
    <cfRule type="expression" dxfId="124" priority="16">
      <formula>$H22="بيع"</formula>
    </cfRule>
  </conditionalFormatting>
  <conditionalFormatting sqref="H3:L18">
    <cfRule type="expression" dxfId="123" priority="29">
      <formula>$H3="جملة"</formula>
    </cfRule>
    <cfRule type="expression" dxfId="122" priority="30">
      <formula>$H3="مصاريف"</formula>
    </cfRule>
    <cfRule type="expression" dxfId="121" priority="31">
      <formula>$H3="سحب"</formula>
    </cfRule>
    <cfRule type="expression" dxfId="120" priority="32">
      <formula>$H3="بيع"</formula>
    </cfRule>
  </conditionalFormatting>
  <conditionalFormatting sqref="I109:I111 I112:K113">
    <cfRule type="expression" dxfId="119" priority="5">
      <formula>$H109="جملة"</formula>
    </cfRule>
    <cfRule type="expression" dxfId="118" priority="6">
      <formula>$H109="مصاريف"</formula>
    </cfRule>
    <cfRule type="expression" dxfId="117" priority="7">
      <formula>$H109="سحب"</formula>
    </cfRule>
    <cfRule type="expression" dxfId="116" priority="8">
      <formula>$H109="بيع"</formula>
    </cfRule>
  </conditionalFormatting>
  <conditionalFormatting sqref="I22:L108 L109:L113">
    <cfRule type="expression" dxfId="115" priority="33">
      <formula>$H22="جملة"</formula>
    </cfRule>
    <cfRule type="expression" dxfId="114" priority="34">
      <formula>$H22="مصاريف"</formula>
    </cfRule>
    <cfRule type="expression" dxfId="113" priority="35">
      <formula>$H22="سحب"</formula>
    </cfRule>
    <cfRule type="expression" dxfId="112" priority="36">
      <formula>$H22="بيع"</formula>
    </cfRule>
  </conditionalFormatting>
  <conditionalFormatting sqref="J109:K111">
    <cfRule type="expression" dxfId="111" priority="1">
      <formula>$H109="جملة"</formula>
    </cfRule>
    <cfRule type="expression" dxfId="110" priority="2">
      <formula>$H109="مصاريف"</formula>
    </cfRule>
    <cfRule type="expression" dxfId="109" priority="3">
      <formula>$H109="سحب"</formula>
    </cfRule>
    <cfRule type="expression" dxfId="108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72"/>
  <sheetViews>
    <sheetView rightToLeft="1" tabSelected="1" topLeftCell="A16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3074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SUM('14-10'!$J$22:$J$172)</f>
        <v>-3700</v>
      </c>
      <c r="K20" s="166">
        <f>SUM('14-10'!$K$22:$K$172)</f>
        <v>15</v>
      </c>
      <c r="L20" s="167">
        <f>SUM('14-10'!$L$22:$L$172)</f>
        <v>-26.111111111110404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3074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3072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3073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219" t="s">
        <v>21</v>
      </c>
      <c r="R29" s="220"/>
      <c r="S29" s="159">
        <f>SUM('14-10'!$J$22:$J$172)</f>
        <v>-3700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219" t="s">
        <v>23</v>
      </c>
      <c r="O30" s="220"/>
      <c r="P30" s="158">
        <f>SUM('14-10'!$K$22:$K$172)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2955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3070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3071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3080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3075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3076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3077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3078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3079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3081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3082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3083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3084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3085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3086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3087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3088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3090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3089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3091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3092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3093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3077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3094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3095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3096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3097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3098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3099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3100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3101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813</v>
      </c>
      <c r="J159" s="151"/>
      <c r="K159" s="152">
        <v>65</v>
      </c>
      <c r="L159" s="155">
        <f>'14-10'!$K159+('14-10'!$J159/90)</f>
        <v>65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>
        <v>180</v>
      </c>
      <c r="K160" s="152"/>
      <c r="L160" s="155">
        <f>'14-10'!$K160+('14-10'!$J160/90)</f>
        <v>2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>
        <v>60</v>
      </c>
      <c r="K161" s="152"/>
      <c r="L161" s="155">
        <f>'14-10'!$K161+('14-10'!$J161/90)</f>
        <v>0.66666666666666663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40</v>
      </c>
      <c r="I162" s="154" t="s">
        <v>239</v>
      </c>
      <c r="J162" s="151">
        <v>-10000</v>
      </c>
      <c r="K162" s="152">
        <v>-1200</v>
      </c>
      <c r="L162" s="155">
        <f>'14-10'!$K162+('14-10'!$J162/90)</f>
        <v>-1311.1111111111111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 t="s">
        <v>1446</v>
      </c>
      <c r="J163" s="151">
        <v>100</v>
      </c>
      <c r="K163" s="152"/>
      <c r="L163" s="155">
        <f>'14-10'!$K163+('14-10'!$J163/90)</f>
        <v>1.1111111111111112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3102</v>
      </c>
      <c r="J164" s="151">
        <v>-230</v>
      </c>
      <c r="K164" s="152">
        <v>5</v>
      </c>
      <c r="L164" s="155">
        <f>'14-10'!$K164+('14-10'!$J164/90)</f>
        <v>2.4444444444444446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 t="s">
        <v>56</v>
      </c>
      <c r="J165" s="151">
        <v>-3050</v>
      </c>
      <c r="K165" s="152">
        <v>324</v>
      </c>
      <c r="L165" s="155">
        <f>'14-10'!$K165+('14-10'!$J165/90)</f>
        <v>290.11111111111109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72 I40:L172">
    <cfRule type="expression" dxfId="107" priority="5">
      <formula>$H22="جملة"</formula>
    </cfRule>
    <cfRule type="expression" dxfId="106" priority="6">
      <formula>$H22="مصاريف"</formula>
    </cfRule>
    <cfRule type="expression" dxfId="105" priority="7">
      <formula>$H22="سحب"</formula>
    </cfRule>
    <cfRule type="expression" dxfId="104" priority="8">
      <formula>$H22="بيع"</formula>
    </cfRule>
  </conditionalFormatting>
  <conditionalFormatting sqref="H3:L18">
    <cfRule type="expression" dxfId="103" priority="9">
      <formula>$H3="جملة"</formula>
    </cfRule>
    <cfRule type="expression" dxfId="102" priority="10">
      <formula>$H3="مصاريف"</formula>
    </cfRule>
    <cfRule type="expression" dxfId="101" priority="11">
      <formula>$H3="سحب"</formula>
    </cfRule>
    <cfRule type="expression" dxfId="100" priority="12">
      <formula>$H3="بيع"</formula>
    </cfRule>
  </conditionalFormatting>
  <conditionalFormatting sqref="I22:L23 I24:I39 L24:L39">
    <cfRule type="expression" dxfId="99" priority="13">
      <formula>$H22="جملة"</formula>
    </cfRule>
    <cfRule type="expression" dxfId="98" priority="14">
      <formula>$H22="مصاريف"</formula>
    </cfRule>
    <cfRule type="expression" dxfId="97" priority="15">
      <formula>$H22="سحب"</formula>
    </cfRule>
    <cfRule type="expression" dxfId="96" priority="16">
      <formula>$H22="بيع"</formula>
    </cfRule>
  </conditionalFormatting>
  <conditionalFormatting sqref="J24:K39">
    <cfRule type="expression" dxfId="95" priority="1">
      <formula>$H24="جملة"</formula>
    </cfRule>
    <cfRule type="expression" dxfId="94" priority="2">
      <formula>$H24="مصاريف"</formula>
    </cfRule>
    <cfRule type="expression" dxfId="93" priority="3">
      <formula>$H24="سحب"</formula>
    </cfRule>
    <cfRule type="expression" dxfId="92" priority="4">
      <formula>$H24="بيع"</formula>
    </cfRule>
  </conditionalFormatting>
  <dataValidations count="1">
    <dataValidation type="list" allowBlank="1" showInputMessage="1" showErrorMessage="1" sqref="H3:H18 H22:H172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000"/>
  <sheetViews>
    <sheetView rightToLeft="1" topLeftCell="A10" workbookViewId="0">
      <selection activeCell="K22" sqref="K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-50</v>
      </c>
      <c r="L1" s="167">
        <f t="shared" si="0"/>
        <v>-50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3104</v>
      </c>
      <c r="J3" s="151"/>
      <c r="K3" s="152">
        <v>-50</v>
      </c>
      <c r="L3" s="155">
        <f t="shared" ref="L3:L18" si="1">K3+(J3/90)</f>
        <v>-50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SUM('15-10'!$J$22:$J$361)</f>
        <v>0</v>
      </c>
      <c r="K20" s="166">
        <f>SUM('15-10'!$K$22:$K$361)</f>
        <v>0</v>
      </c>
      <c r="L20" s="167">
        <f>SUM('15-10'!$L$22:$L$361)</f>
        <v>0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11</v>
      </c>
      <c r="F22" s="16">
        <f t="shared" ref="F22:F26" si="3">D22*E22</f>
        <v>55</v>
      </c>
      <c r="G22" s="7"/>
      <c r="H22" s="156" t="s">
        <v>6</v>
      </c>
      <c r="I22" s="154"/>
      <c r="J22" s="151"/>
      <c r="K22" s="152"/>
      <c r="L22" s="155">
        <f>'15-10'!$K22+('15-10'!$J22/90)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7</v>
      </c>
      <c r="F23" s="16">
        <f t="shared" si="3"/>
        <v>70</v>
      </c>
      <c r="G23" s="7"/>
      <c r="H23" s="156" t="s">
        <v>6</v>
      </c>
      <c r="I23" s="154"/>
      <c r="J23" s="151"/>
      <c r="K23" s="152"/>
      <c r="L23" s="155">
        <f>'15-10'!$K23+('15-10'!$J23/90)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'15-10'!$K24+('15-10'!$J24/90)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8</v>
      </c>
      <c r="F25" s="16">
        <f t="shared" si="3"/>
        <v>400</v>
      </c>
      <c r="G25" s="7"/>
      <c r="H25" s="156" t="s">
        <v>6</v>
      </c>
      <c r="I25" s="154"/>
      <c r="J25" s="151"/>
      <c r="K25" s="152"/>
      <c r="L25" s="155">
        <f>'15-10'!$K25+('15-10'!$J25/90)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156" t="s">
        <v>6</v>
      </c>
      <c r="I26" s="154"/>
      <c r="J26" s="151"/>
      <c r="K26" s="152"/>
      <c r="L26" s="155">
        <f>'15-10'!$K26+('15-10'!$J26/90)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4725</v>
      </c>
      <c r="G27" s="7"/>
      <c r="H27" s="156" t="s">
        <v>6</v>
      </c>
      <c r="I27" s="154"/>
      <c r="J27" s="151"/>
      <c r="K27" s="152"/>
      <c r="L27" s="155">
        <f>'15-10'!$K27+('15-10'!$J27/90)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940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'15-10'!$K28+('15-10'!$J28/90)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-3700</v>
      </c>
      <c r="G29" s="1"/>
      <c r="H29" s="156" t="s">
        <v>6</v>
      </c>
      <c r="I29" s="154"/>
      <c r="J29" s="151"/>
      <c r="K29" s="152"/>
      <c r="L29" s="155">
        <f>'15-10'!$K29+('15-10'!$J29/90)</f>
        <v>0</v>
      </c>
      <c r="M29" s="3"/>
      <c r="N29" s="1"/>
      <c r="O29" s="1"/>
      <c r="P29" s="18"/>
      <c r="Q29" s="219" t="s">
        <v>21</v>
      </c>
      <c r="R29" s="220"/>
      <c r="S29" s="159">
        <f>SUM('15-10'!$J$22:$J$361)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-35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'15-10'!$K30+('15-10'!$J30/90)</f>
        <v>0</v>
      </c>
      <c r="M30" s="3"/>
      <c r="N30" s="219" t="s">
        <v>23</v>
      </c>
      <c r="O30" s="220"/>
      <c r="P30" s="158">
        <f>SUM('15-10'!$K$22:$K$361)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'15-10'!$K31+('15-10'!$J31/90)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-4725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'15-10'!$K32+('15-10'!$J32/90)</f>
        <v>0</v>
      </c>
      <c r="M32" s="3"/>
      <c r="N32" s="157" t="s">
        <v>25</v>
      </c>
      <c r="O32" s="157"/>
      <c r="P32" s="158">
        <f>P28-P30-C28</f>
        <v>-940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'15-10'!$K33+('15-10'!$J33/90)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'15-10'!$K34+('15-10'!$J34/90)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'15-10'!$K35+('15-10'!$J35/90)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'15-10'!$K36+('15-10'!$J36/90)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'15-10'!$K37+('15-10'!$J37/90)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'15-10'!$K38+('15-10'!$J38/90)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'15-10'!$K39+('15-10'!$J39/90)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'15-10'!$K40+('15-10'!$J40/90)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'15-10'!$K41+('15-10'!$J41/90)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'15-10'!$K42+('15-10'!$J42/90)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'15-10'!$K43+('15-10'!$J43/90)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'15-10'!$K44+('15-10'!$J44/90)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'15-10'!$K45+('15-10'!$J45/90)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'15-10'!$K46+('15-10'!$J46/90)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'15-10'!$K47+('15-10'!$J47/90)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'15-10'!$K48+('15-10'!$J48/90)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'15-10'!$K49+('15-10'!$J49/90)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'15-10'!$K50+('15-10'!$J50/90)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'15-10'!$K51+('15-10'!$J51/90)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'15-10'!$K52+('15-10'!$J52/90)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'15-10'!$K53+('15-10'!$J53/90)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'15-10'!$K54+('15-10'!$J54/90)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'15-10'!$K55+('15-10'!$J55/90)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'15-10'!$K56+('15-10'!$J56/90)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'15-10'!$K57+('15-10'!$J57/90)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'15-10'!$K58+('15-10'!$J58/90)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'15-10'!$K59+('15-10'!$J59/90)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'15-10'!$K60+('15-10'!$J60/90)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'15-10'!$K61+('15-10'!$J61/90)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'15-10'!$K62+('15-10'!$J62/90)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'15-10'!$K63+('15-10'!$J63/90)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'15-10'!$K64+('15-10'!$J64/90)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'15-10'!$K65+('15-10'!$J65/90)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'15-10'!$K66+('15-10'!$J66/90)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'15-10'!$K67+('15-10'!$J67/90)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'15-10'!$K68+('15-10'!$J68/90)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'15-10'!$K69+('15-10'!$J69/90)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'15-10'!$K70+('15-10'!$J70/90)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'15-10'!$K71+('15-10'!$J71/90)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'15-10'!$K72+('15-10'!$J72/90)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'15-10'!$K73+('15-10'!$J73/90)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'15-10'!$K74+('15-10'!$J74/90)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'15-10'!$K75+('15-10'!$J75/90)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'15-10'!$K76+('15-10'!$J76/90)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'15-10'!$K77+('15-10'!$J77/90)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'15-10'!$K78+('15-10'!$J78/90)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'15-10'!$K79+('15-10'!$J79/90)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'15-10'!$K80+('15-10'!$J80/90)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'15-10'!$K81+('15-10'!$J81/90)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'15-10'!$K82+('15-10'!$J82/90)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'15-10'!$K83+('15-10'!$J83/90)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'15-10'!$K84+('15-10'!$J84/90)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'15-10'!$K85+('15-10'!$J85/90)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'15-10'!$K86+('15-10'!$J86/90)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'15-10'!$K87+('15-10'!$J87/90)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'15-10'!$K88+('15-10'!$J88/90)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'15-10'!$K89+('15-10'!$J89/90)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'15-10'!$K90+('15-10'!$J90/90)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'15-10'!$K91+('15-10'!$J91/90)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'15-10'!$K92+('15-10'!$J92/90)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'15-10'!$K93+('15-10'!$J93/90)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'15-10'!$K94+('15-10'!$J94/90)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'15-10'!$K95+('15-10'!$J95/90)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'15-10'!$K96+('15-10'!$J96/90)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'15-10'!$K97+('15-10'!$J97/90)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'15-10'!$K98+('15-10'!$J98/90)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'15-10'!$K99+('15-10'!$J99/90)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'15-10'!$K100+('15-10'!$J100/90)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'15-10'!$K101+('15-10'!$J101/90)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'15-10'!$K102+('15-10'!$J102/90)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'15-10'!$K103+('15-10'!$J103/90)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'15-10'!$K104+('15-10'!$J104/90)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'15-10'!$K105+('15-10'!$J105/90)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'15-10'!$K106+('15-10'!$J106/90)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'15-10'!$K107+('15-10'!$J107/90)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'15-10'!$K108+('15-10'!$J108/90)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'15-10'!$K109+('15-10'!$J109/90)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'15-10'!$K110+('15-10'!$J110/90)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'15-10'!$K111+('15-10'!$J111/90)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'15-10'!$K112+('15-10'!$J112/90)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'15-10'!$K113+('15-10'!$J113/90)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'15-10'!$K114+('15-10'!$J114/90)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'15-10'!$K115+('15-10'!$J115/90)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'15-10'!$K116+('15-10'!$J116/90)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'15-10'!$K117+('15-10'!$J117/90)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'15-10'!$K118+('15-10'!$J118/90)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'15-10'!$K119+('15-10'!$J119/90)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'15-10'!$K120+('15-10'!$J120/90)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'15-10'!$K121+('15-10'!$J121/90)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'15-10'!$K122+('15-10'!$J122/90)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'15-10'!$K123+('15-10'!$J123/90)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'15-10'!$K124+('15-10'!$J124/90)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'15-10'!$K125+('15-10'!$J125/90)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'15-10'!$K126+('15-10'!$J126/90)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'15-10'!$K127+('15-10'!$J127/90)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'15-10'!$K128+('15-10'!$J128/90)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'15-10'!$K134+('15-10'!$J134/90)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'15-10'!$K135+('15-10'!$J135/90)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'15-10'!$K136+('15-10'!$J136/90)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'15-10'!$K137+('15-10'!$J137/90)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'15-10'!$K138+('15-10'!$J138/90)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'15-10'!$K139+('15-10'!$J139/90)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'15-10'!$K140+('15-10'!$J140/90)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'15-10'!$K141+('15-10'!$J141/90)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'15-10'!$K142+('15-10'!$J142/90)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'15-10'!$K143+('15-10'!$J143/90)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'15-10'!$K144+('15-10'!$J144/90)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'15-10'!$K145+('15-10'!$J145/90)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'15-10'!$K146+('15-10'!$J146/90)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'15-10'!$K147+('15-10'!$J147/90)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'15-10'!$K148+('15-10'!$J148/90)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'15-10'!$K149+('15-10'!$J149/90)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'15-10'!$K150+('15-10'!$J150/90)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'15-10'!$K151+('15-10'!$J151/90)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'15-10'!$K152+('15-10'!$J152/90)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'15-10'!$K153+('15-10'!$J153/90)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'15-10'!$K154+('15-10'!$J154/90)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'15-10'!$K155+('15-10'!$J155/90)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'15-10'!$K156+('15-10'!$J156/90)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'15-10'!$K157+('15-10'!$J157/90)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'15-10'!$K158+('15-10'!$J158/90)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'15-10'!$K159+('15-10'!$J159/90)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'15-10'!$K160+('15-10'!$J160/90)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'15-10'!$K161+('15-10'!$J161/90)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'15-10'!$K162+('15-10'!$J162/90)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'15-10'!$K163+('15-10'!$J163/90)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'15-10'!$K164+('15-10'!$J164/90)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'15-10'!$K165+('15-10'!$J165/90)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'15-10'!$K166+('15-10'!$J166/90)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'15-10'!$K167+('15-10'!$J167/90)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'15-10'!$K168+('15-10'!$J168/90)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'15-10'!$K169+('15-10'!$J169/90)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'15-10'!$K170+('15-10'!$J170/90)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'15-10'!$K171+('15-10'!$J171/90)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'15-10'!$K172+('15-10'!$J172/90)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'15-10'!$K173+('15-10'!$J173/90)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'15-10'!$K174+('15-10'!$J174/90)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'15-10'!$K175+('15-10'!$J175/90)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'15-10'!$K176+('15-10'!$J176/90)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'15-10'!$K177+('15-10'!$J177/90)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'15-10'!$K178+('15-10'!$J178/90)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'15-10'!$K179+('15-10'!$J179/90)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'15-10'!$K180+('15-10'!$J180/90)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'15-10'!$K181+('15-10'!$J181/90)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'15-10'!$K182+('15-10'!$J182/90)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'15-10'!$K183+('15-10'!$J183/90)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'15-10'!$K184+('15-10'!$J184/90)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'15-10'!$K185+('15-10'!$J185/90)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'15-10'!$K186+('15-10'!$J186/90)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'15-10'!$K187+('15-10'!$J187/90)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'15-10'!$K188+('15-10'!$J188/90)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'15-10'!$K189+('15-10'!$J189/90)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'15-10'!$K190+('15-10'!$J190/90)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'15-10'!$K191+('15-10'!$J191/90)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'15-10'!$K192+('15-10'!$J192/90)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'15-10'!$K193+('15-10'!$J193/90)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'15-10'!$K194+('15-10'!$J194/90)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'15-10'!$K195+('15-10'!$J195/90)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'15-10'!$K196+('15-10'!$J196/90)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'15-10'!$K197+('15-10'!$J197/90)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'15-10'!$K198+('15-10'!$J198/90)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'15-10'!$K199+('15-10'!$J199/90)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'15-10'!$K200+('15-10'!$J200/90)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'15-10'!$K201+('15-10'!$J201/90)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'15-10'!$K202+('15-10'!$J202/90)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'15-10'!$K203+('15-10'!$J203/90)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'15-10'!$K204+('15-10'!$J204/90)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'15-10'!$K205+('15-10'!$J205/90)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'15-10'!$K206+('15-10'!$J206/90)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'15-10'!$K207+('15-10'!$J207/90)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'15-10'!$K208+('15-10'!$J208/90)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'15-10'!$K209+('15-10'!$J209/90)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'15-10'!$K210+('15-10'!$J210/90)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'15-10'!$K211+('15-10'!$J211/90)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'15-10'!$K212+('15-10'!$J212/90)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'15-10'!$K213+('15-10'!$J213/90)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'15-10'!$K214+('15-10'!$J214/90)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'15-10'!$K215+('15-10'!$J215/90)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'15-10'!$K216+('15-10'!$J216/90)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'15-10'!$K217+('15-10'!$J217/90)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'15-10'!$K218+('15-10'!$J218/90)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'15-10'!$K219+('15-10'!$J219/90)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'15-10'!$K220+('15-10'!$J220/90)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'15-10'!$K221+('15-10'!$J221/90)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'15-10'!$K222+('15-10'!$J222/90)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'15-10'!$K223+('15-10'!$J223/90)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'15-10'!$K224+('15-10'!$J224/90)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'15-10'!$K225+('15-10'!$J225/90)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'15-10'!$K226+('15-10'!$J226/90)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'15-10'!$K227+('15-10'!$J227/90)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'15-10'!$K228+('15-10'!$J228/90)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'15-10'!$K229+('15-10'!$J229/90)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'15-10'!$K230+('15-10'!$J230/90)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'15-10'!$K231+('15-10'!$J231/90)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'15-10'!$K232+('15-10'!$J232/90)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'15-10'!$K233+('15-10'!$J233/90)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'15-10'!$K234+('15-10'!$J234/90)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'15-10'!$K235+('15-10'!$J235/90)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'15-10'!$K236+('15-10'!$J236/90)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'15-10'!$K237+('15-10'!$J237/90)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'15-10'!$K238+('15-10'!$J238/90)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'15-10'!$K239+('15-10'!$J239/90)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'15-10'!$K240+('15-10'!$J240/90)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'15-10'!$K241+('15-10'!$J241/90)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'15-10'!$K242+('15-10'!$J242/90)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'15-10'!$K243+('15-10'!$J243/90)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'15-10'!$K244+('15-10'!$J244/90)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'15-10'!$K245+('15-10'!$J245/90)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'15-10'!$K246+('15-10'!$J246/90)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'15-10'!$K247+('15-10'!$J247/90)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'15-10'!$K248+('15-10'!$J248/90)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'15-10'!$K249+('15-10'!$J249/90)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'15-10'!$K250+('15-10'!$J250/90)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'15-10'!$K251+('15-10'!$J251/90)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'15-10'!$K252+('15-10'!$J252/90)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'15-10'!$K253+('15-10'!$J253/90)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'15-10'!$K254+('15-10'!$J254/90)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'15-10'!$K255+('15-10'!$J255/90)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'15-10'!$K256+('15-10'!$J256/90)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'15-10'!$K257+('15-10'!$J257/90)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'15-10'!$K258+('15-10'!$J258/90)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'15-10'!$K259+('15-10'!$J259/90)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'15-10'!$K260+('15-10'!$J260/90)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'15-10'!$K261+('15-10'!$J261/90)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'15-10'!$K262+('15-10'!$J262/90)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'15-10'!$K263+('15-10'!$J263/90)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'15-10'!$K264+('15-10'!$J264/90)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'15-10'!$K265+('15-10'!$J265/90)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'15-10'!$K266+('15-10'!$J266/90)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'15-10'!$K267+('15-10'!$J267/90)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'15-10'!$K268+('15-10'!$J268/90)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'15-10'!$K269+('15-10'!$J269/90)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'15-10'!$K270+('15-10'!$J270/90)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'15-10'!$K271+('15-10'!$J271/90)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'15-10'!$K272+('15-10'!$J272/90)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'15-10'!$K273+('15-10'!$J273/90)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'15-10'!$K274+('15-10'!$J274/90)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'15-10'!$K275+('15-10'!$J275/90)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'15-10'!$K276+('15-10'!$J276/90)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'15-10'!$K277+('15-10'!$J277/90)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'15-10'!$K278+('15-10'!$J278/90)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'15-10'!$K279+('15-10'!$J279/90)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'15-10'!$K280+('15-10'!$J280/90)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'15-10'!$K281+('15-10'!$J281/90)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'15-10'!$K282+('15-10'!$J282/90)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'15-10'!$K283+('15-10'!$J283/90)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'15-10'!$K284+('15-10'!$J284/90)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'15-10'!$K285+('15-10'!$J285/90)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'15-10'!$K286+('15-10'!$J286/90)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'15-10'!$K287+('15-10'!$J287/90)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'15-10'!$K288+('15-10'!$J288/90)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'15-10'!$K289+('15-10'!$J289/90)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'15-10'!$K290+('15-10'!$J290/90)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'15-10'!$K291+('15-10'!$J291/90)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'15-10'!$K292+('15-10'!$J292/90)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'15-10'!$K293+('15-10'!$J293/90)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'15-10'!$K294+('15-10'!$J294/90)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'15-10'!$K295+('15-10'!$J295/90)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'15-10'!$K296+('15-10'!$J296/90)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'15-10'!$K297+('15-10'!$J297/90)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'15-10'!$K298+('15-10'!$J298/90)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'15-10'!$K299+('15-10'!$J299/90)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'15-10'!$K300+('15-10'!$J300/90)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'15-10'!$K301+('15-10'!$J301/90)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'15-10'!$K302+('15-10'!$J302/90)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'15-10'!$K303+('15-10'!$J303/90)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'15-10'!$K304+('15-10'!$J304/90)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'15-10'!$K305+('15-10'!$J305/90)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'15-10'!$K306+('15-10'!$J306/90)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'15-10'!$K307+('15-10'!$J307/90)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'15-10'!$K308+('15-10'!$J308/90)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'15-10'!$K309+('15-10'!$J309/90)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'15-10'!$K310+('15-10'!$J310/90)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'15-10'!$K311+('15-10'!$J311/90)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'15-10'!$K312+('15-10'!$J312/90)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'15-10'!$K313+('15-10'!$J313/90)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'15-10'!$K314+('15-10'!$J314/90)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'15-10'!$K315+('15-10'!$J315/90)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'15-10'!$K316+('15-10'!$J316/90)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'15-10'!$K317+('15-10'!$J317/90)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'15-10'!$K318+('15-10'!$J318/90)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'15-10'!$K319+('15-10'!$J319/90)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'15-10'!$K320+('15-10'!$J320/90)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'15-10'!$K321+('15-10'!$J321/90)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'15-10'!$K322+('15-10'!$J322/90)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'15-10'!$K323+('15-10'!$J323/90)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'15-10'!$K324+('15-10'!$J324/90)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'15-10'!$K325+('15-10'!$J325/90)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'15-10'!$K326+('15-10'!$J326/90)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'15-10'!$K327+('15-10'!$J327/90)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'15-10'!$K328+('15-10'!$J328/90)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'15-10'!$K329+('15-10'!$J329/90)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'15-10'!$K330+('15-10'!$J330/90)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'15-10'!$K331+('15-10'!$J331/90)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'15-10'!$K332+('15-10'!$J332/90)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'15-10'!$K333+('15-10'!$J333/90)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'15-10'!$K334+('15-10'!$J334/90)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'15-10'!$K335+('15-10'!$J335/90)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'15-10'!$K336+('15-10'!$J336/90)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'15-10'!$K337+('15-10'!$J337/90)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'15-10'!$K338+('15-10'!$J338/90)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'15-10'!$K339+('15-10'!$J339/90)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'15-10'!$K340+('15-10'!$J340/90)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'15-10'!$K341+('15-10'!$J341/90)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'15-10'!$K342+('15-10'!$J342/90)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'15-10'!$K343+('15-10'!$J343/90)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'15-10'!$K344+('15-10'!$J344/90)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'15-10'!$K345+('15-10'!$J345/90)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'15-10'!$K346+('15-10'!$J346/90)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'15-10'!$K347+('15-10'!$J347/90)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'15-10'!$K348+('15-10'!$J348/90)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'15-10'!$K349+('15-10'!$J349/90)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'15-10'!$K350+('15-10'!$J350/90)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'15-10'!$K351+('15-10'!$J351/90)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'15-10'!$K352+('15-10'!$J352/90)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'15-10'!$K353+('15-10'!$J353/90)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'15-10'!$K354+('15-10'!$J354/90)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'15-10'!$K355+('15-10'!$J355/90)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'15-10'!$K356+('15-10'!$J356/90)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'15-10'!$K357+('15-10'!$J357/90)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'15-10'!$K358+('15-10'!$J358/90)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'15-10'!$K359+('15-10'!$J359/90)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'15-10'!$K360+('15-10'!$J360/90)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'15-10'!$K361+('15-10'!$J361/90)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1" priority="1">
      <formula>$H22="جملة"</formula>
    </cfRule>
    <cfRule type="expression" dxfId="90" priority="2">
      <formula>$H22="مصاريف"</formula>
    </cfRule>
    <cfRule type="expression" dxfId="89" priority="3">
      <formula>$H22="سحب"</formula>
    </cfRule>
    <cfRule type="expression" dxfId="88" priority="4">
      <formula>$H22="بيع"</formula>
    </cfRule>
  </conditionalFormatting>
  <conditionalFormatting sqref="H3:L18">
    <cfRule type="expression" dxfId="87" priority="5">
      <formula>$H3="جملة"</formula>
    </cfRule>
    <cfRule type="expression" dxfId="86" priority="6">
      <formula>$H3="مصاريف"</formula>
    </cfRule>
    <cfRule type="expression" dxfId="85" priority="7">
      <formula>$H3="سحب"</formula>
    </cfRule>
    <cfRule type="expression" dxfId="84" priority="8">
      <formula>$H3="بيع"</formula>
    </cfRule>
  </conditionalFormatting>
  <conditionalFormatting sqref="I22:L361">
    <cfRule type="expression" dxfId="83" priority="9">
      <formula>$H22="جملة"</formula>
    </cfRule>
    <cfRule type="expression" dxfId="82" priority="10">
      <formula>$H22="مصاريف"</formula>
    </cfRule>
    <cfRule type="expression" dxfId="81" priority="11">
      <formula>$H22="سحب"</formula>
    </cfRule>
    <cfRule type="expression" dxfId="80" priority="12">
      <formula>$H22="بيع"</formula>
    </cfRule>
  </conditionalFormatting>
  <dataValidations count="1">
    <dataValidation type="list" allowBlank="1" showInputMessage="1" showErrorMessage="1" sqref="H3:H18 H22:H361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A446-9F74-4565-9A9E-A9598DF8E170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3103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7" t="s">
        <v>7</v>
      </c>
      <c r="B20" s="218"/>
      <c r="C20" s="218"/>
      <c r="D20" s="218"/>
      <c r="E20" s="218"/>
      <c r="F20" s="218"/>
      <c r="G20" s="1"/>
      <c r="H20" s="163"/>
      <c r="I20" s="164" t="s">
        <v>0</v>
      </c>
      <c r="J20" s="165">
        <f>SUM('16-10'!$J$22:$J$361)</f>
        <v>0</v>
      </c>
      <c r="K20" s="166">
        <f>SUM('16-10'!$K$22:$K$361)</f>
        <v>0</v>
      </c>
      <c r="L20" s="167">
        <f>SUM('16-10'!$L$22:$L$361)</f>
        <v>0</v>
      </c>
      <c r="M20" s="3"/>
      <c r="N20" s="217" t="s">
        <v>8</v>
      </c>
      <c r="O20" s="218"/>
      <c r="P20" s="218"/>
      <c r="Q20" s="218"/>
      <c r="R20" s="218"/>
      <c r="S20" s="218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'16-10'!$K22+('16-10'!$J22/90)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'16-10'!$K23+('16-10'!$J23/90)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'16-10'!$K24+('16-10'!$J24/90)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'16-10'!$K25+('16-10'!$J25/90)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'16-10'!$K26+('16-10'!$J26/90)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'16-10'!$K27+('16-10'!$J27/90)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'16-10'!$K28+('16-10'!$J28/90)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19" t="s">
        <v>21</v>
      </c>
      <c r="E29" s="220"/>
      <c r="F29" s="159">
        <f t="array" aca="1" ref="F29" ca="1">INDIRECT("'"&amp;$A$19&amp;"'!J20")+J1</f>
        <v>0</v>
      </c>
      <c r="G29" s="1"/>
      <c r="H29" s="156" t="s">
        <v>6</v>
      </c>
      <c r="I29" s="154"/>
      <c r="J29" s="151"/>
      <c r="K29" s="152"/>
      <c r="L29" s="155">
        <f>'16-10'!$K29+('16-10'!$J29/90)</f>
        <v>0</v>
      </c>
      <c r="M29" s="3"/>
      <c r="N29" s="1"/>
      <c r="O29" s="1"/>
      <c r="P29" s="18"/>
      <c r="Q29" s="219" t="s">
        <v>21</v>
      </c>
      <c r="R29" s="220"/>
      <c r="S29" s="159">
        <f>SUM('16-10'!$J$22:$J$361)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19" t="s">
        <v>23</v>
      </c>
      <c r="B30" s="220"/>
      <c r="C30" s="158">
        <f t="array" aca="1" ref="C30" ca="1">INDIRECT("'"&amp;$A$19&amp;"'!K20")+K1</f>
        <v>0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'16-10'!$K30+('16-10'!$J30/90)</f>
        <v>0</v>
      </c>
      <c r="M30" s="3"/>
      <c r="N30" s="219" t="s">
        <v>23</v>
      </c>
      <c r="O30" s="220"/>
      <c r="P30" s="158">
        <f>SUM('16-10'!$K$22:$K$361)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-4725</v>
      </c>
      <c r="G31" s="1"/>
      <c r="H31" s="156" t="s">
        <v>6</v>
      </c>
      <c r="I31" s="154"/>
      <c r="J31" s="151"/>
      <c r="K31" s="152"/>
      <c r="L31" s="155">
        <f>'16-10'!$K31+('16-10'!$J31/90)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-940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'16-10'!$K32+('16-10'!$J32/90)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'16-10'!$K33+('16-10'!$J33/90)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'16-10'!$K34+('16-10'!$J34/90)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'16-10'!$K35+('16-10'!$J35/90)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'16-10'!$K36+('16-10'!$J36/90)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'16-10'!$K37+('16-10'!$J37/90)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'16-10'!$K38+('16-10'!$J38/90)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'16-10'!$K39+('16-10'!$J39/90)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'16-10'!$K40+('16-10'!$J40/90)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'16-10'!$K41+('16-10'!$J41/90)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'16-10'!$K42+('16-10'!$J42/90)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'16-10'!$K43+('16-10'!$J43/90)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'16-10'!$K44+('16-10'!$J44/90)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'16-10'!$K45+('16-10'!$J45/90)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'16-10'!$K46+('16-10'!$J46/90)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'16-10'!$K47+('16-10'!$J47/90)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'16-10'!$K48+('16-10'!$J48/90)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'16-10'!$K49+('16-10'!$J49/90)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'16-10'!$K50+('16-10'!$J50/90)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'16-10'!$K51+('16-10'!$J51/90)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'16-10'!$K52+('16-10'!$J52/90)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'16-10'!$K53+('16-10'!$J53/90)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'16-10'!$K54+('16-10'!$J54/90)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'16-10'!$K55+('16-10'!$J55/90)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'16-10'!$K56+('16-10'!$J56/90)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'16-10'!$K57+('16-10'!$J57/90)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'16-10'!$K58+('16-10'!$J58/90)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'16-10'!$K59+('16-10'!$J59/90)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'16-10'!$K60+('16-10'!$J60/90)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'16-10'!$K61+('16-10'!$J61/90)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'16-10'!$K62+('16-10'!$J62/90)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'16-10'!$K63+('16-10'!$J63/90)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'16-10'!$K64+('16-10'!$J64/90)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'16-10'!$K65+('16-10'!$J65/90)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'16-10'!$K66+('16-10'!$J66/90)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'16-10'!$K67+('16-10'!$J67/90)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'16-10'!$K68+('16-10'!$J68/90)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'16-10'!$K69+('16-10'!$J69/90)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'16-10'!$K70+('16-10'!$J70/90)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'16-10'!$K71+('16-10'!$J71/90)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'16-10'!$K72+('16-10'!$J72/90)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'16-10'!$K73+('16-10'!$J73/90)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'16-10'!$K74+('16-10'!$J74/90)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'16-10'!$K75+('16-10'!$J75/90)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'16-10'!$K76+('16-10'!$J76/90)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'16-10'!$K77+('16-10'!$J77/90)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'16-10'!$K78+('16-10'!$J78/90)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'16-10'!$K79+('16-10'!$J79/90)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'16-10'!$K80+('16-10'!$J80/90)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'16-10'!$K81+('16-10'!$J81/90)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'16-10'!$K82+('16-10'!$J82/90)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'16-10'!$K83+('16-10'!$J83/90)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'16-10'!$K84+('16-10'!$J84/90)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'16-10'!$K85+('16-10'!$J85/90)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'16-10'!$K86+('16-10'!$J86/90)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'16-10'!$K87+('16-10'!$J87/90)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'16-10'!$K88+('16-10'!$J88/90)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'16-10'!$K89+('16-10'!$J89/90)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'16-10'!$K90+('16-10'!$J90/90)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'16-10'!$K91+('16-10'!$J91/90)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'16-10'!$K92+('16-10'!$J92/90)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'16-10'!$K93+('16-10'!$J93/90)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'16-10'!$K94+('16-10'!$J94/90)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'16-10'!$K95+('16-10'!$J95/90)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'16-10'!$K96+('16-10'!$J96/90)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'16-10'!$K97+('16-10'!$J97/90)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'16-10'!$K98+('16-10'!$J98/90)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'16-10'!$K99+('16-10'!$J99/90)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'16-10'!$K100+('16-10'!$J100/90)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'16-10'!$K101+('16-10'!$J101/90)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'16-10'!$K102+('16-10'!$J102/90)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'16-10'!$K103+('16-10'!$J103/90)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'16-10'!$K104+('16-10'!$J104/90)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'16-10'!$K105+('16-10'!$J105/90)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'16-10'!$K106+('16-10'!$J106/90)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'16-10'!$K107+('16-10'!$J107/90)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'16-10'!$K108+('16-10'!$J108/90)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'16-10'!$K109+('16-10'!$J109/90)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'16-10'!$K110+('16-10'!$J110/90)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'16-10'!$K111+('16-10'!$J111/90)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'16-10'!$K112+('16-10'!$J112/90)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'16-10'!$K113+('16-10'!$J113/90)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'16-10'!$K114+('16-10'!$J114/90)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'16-10'!$K115+('16-10'!$J115/90)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'16-10'!$K116+('16-10'!$J116/90)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'16-10'!$K117+('16-10'!$J117/90)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'16-10'!$K118+('16-10'!$J118/90)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'16-10'!$K119+('16-10'!$J119/90)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'16-10'!$K120+('16-10'!$J120/90)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'16-10'!$K121+('16-10'!$J121/90)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'16-10'!$K122+('16-10'!$J122/90)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'16-10'!$K123+('16-10'!$J123/90)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'16-10'!$K124+('16-10'!$J124/90)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'16-10'!$K125+('16-10'!$J125/90)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'16-10'!$K126+('16-10'!$J126/90)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'16-10'!$K127+('16-10'!$J127/90)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'16-10'!$K128+('16-10'!$J128/90)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'16-10'!$K129+('16-10'!$J129/90)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'16-10'!$K130+('16-10'!$J130/90)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'16-10'!$K131+('16-10'!$J131/90)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'16-10'!$K132+('16-10'!$J132/90)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'16-10'!$K133+('16-10'!$J133/90)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'16-10'!$K134+('16-10'!$J134/90)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'16-10'!$K135+('16-10'!$J135/90)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'16-10'!$K136+('16-10'!$J136/90)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'16-10'!$K137+('16-10'!$J137/90)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'16-10'!$K138+('16-10'!$J138/90)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'16-10'!$K139+('16-10'!$J139/90)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'16-10'!$K140+('16-10'!$J140/90)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'16-10'!$K141+('16-10'!$J141/90)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'16-10'!$K142+('16-10'!$J142/90)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'16-10'!$K143+('16-10'!$J143/90)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'16-10'!$K144+('16-10'!$J144/90)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'16-10'!$K145+('16-10'!$J145/90)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'16-10'!$K146+('16-10'!$J146/90)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'16-10'!$K147+('16-10'!$J147/90)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'16-10'!$K148+('16-10'!$J148/90)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'16-10'!$K149+('16-10'!$J149/90)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'16-10'!$K150+('16-10'!$J150/90)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'16-10'!$K151+('16-10'!$J151/90)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'16-10'!$K152+('16-10'!$J152/90)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'16-10'!$K153+('16-10'!$J153/90)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'16-10'!$K154+('16-10'!$J154/90)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'16-10'!$K155+('16-10'!$J155/90)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'16-10'!$K156+('16-10'!$J156/90)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'16-10'!$K157+('16-10'!$J157/90)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'16-10'!$K158+('16-10'!$J158/90)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'16-10'!$K159+('16-10'!$J159/90)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'16-10'!$K160+('16-10'!$J160/90)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'16-10'!$K161+('16-10'!$J161/90)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'16-10'!$K162+('16-10'!$J162/90)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'16-10'!$K163+('16-10'!$J163/90)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'16-10'!$K164+('16-10'!$J164/90)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'16-10'!$K165+('16-10'!$J165/90)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'16-10'!$K166+('16-10'!$J166/90)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'16-10'!$K167+('16-10'!$J167/90)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'16-10'!$K168+('16-10'!$J168/90)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'16-10'!$K169+('16-10'!$J169/90)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'16-10'!$K170+('16-10'!$J170/90)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'16-10'!$K171+('16-10'!$J171/90)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'16-10'!$K172+('16-10'!$J172/90)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'16-10'!$K173+('16-10'!$J173/90)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'16-10'!$K174+('16-10'!$J174/90)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'16-10'!$K175+('16-10'!$J175/90)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'16-10'!$K176+('16-10'!$J176/90)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'16-10'!$K177+('16-10'!$J177/90)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'16-10'!$K178+('16-10'!$J178/90)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'16-10'!$K179+('16-10'!$J179/90)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'16-10'!$K180+('16-10'!$J180/90)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'16-10'!$K181+('16-10'!$J181/90)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'16-10'!$K182+('16-10'!$J182/90)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'16-10'!$K183+('16-10'!$J183/90)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'16-10'!$K184+('16-10'!$J184/90)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'16-10'!$K185+('16-10'!$J185/90)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'16-10'!$K186+('16-10'!$J186/90)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'16-10'!$K187+('16-10'!$J187/90)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'16-10'!$K188+('16-10'!$J188/90)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'16-10'!$K189+('16-10'!$J189/90)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'16-10'!$K190+('16-10'!$J190/90)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'16-10'!$K191+('16-10'!$J191/90)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'16-10'!$K192+('16-10'!$J192/90)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'16-10'!$K193+('16-10'!$J193/90)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'16-10'!$K194+('16-10'!$J194/90)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'16-10'!$K195+('16-10'!$J195/90)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'16-10'!$K196+('16-10'!$J196/90)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'16-10'!$K197+('16-10'!$J197/90)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'16-10'!$K198+('16-10'!$J198/90)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'16-10'!$K199+('16-10'!$J199/90)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'16-10'!$K200+('16-10'!$J200/90)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'16-10'!$K201+('16-10'!$J201/90)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'16-10'!$K202+('16-10'!$J202/90)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'16-10'!$K203+('16-10'!$J203/90)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'16-10'!$K204+('16-10'!$J204/90)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'16-10'!$K205+('16-10'!$J205/90)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'16-10'!$K206+('16-10'!$J206/90)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'16-10'!$K207+('16-10'!$J207/90)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'16-10'!$K208+('16-10'!$J208/90)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'16-10'!$K209+('16-10'!$J209/90)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'16-10'!$K210+('16-10'!$J210/90)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'16-10'!$K211+('16-10'!$J211/90)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'16-10'!$K212+('16-10'!$J212/90)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'16-10'!$K213+('16-10'!$J213/90)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'16-10'!$K214+('16-10'!$J214/90)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'16-10'!$K215+('16-10'!$J215/90)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'16-10'!$K216+('16-10'!$J216/90)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'16-10'!$K217+('16-10'!$J217/90)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'16-10'!$K218+('16-10'!$J218/90)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'16-10'!$K219+('16-10'!$J219/90)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'16-10'!$K220+('16-10'!$J220/90)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'16-10'!$K221+('16-10'!$J221/90)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'16-10'!$K222+('16-10'!$J222/90)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'16-10'!$K223+('16-10'!$J223/90)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'16-10'!$K224+('16-10'!$J224/90)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'16-10'!$K225+('16-10'!$J225/90)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'16-10'!$K226+('16-10'!$J226/90)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'16-10'!$K227+('16-10'!$J227/90)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'16-10'!$K228+('16-10'!$J228/90)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'16-10'!$K229+('16-10'!$J229/90)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'16-10'!$K230+('16-10'!$J230/90)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'16-10'!$K231+('16-10'!$J231/90)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'16-10'!$K232+('16-10'!$J232/90)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'16-10'!$K233+('16-10'!$J233/90)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'16-10'!$K234+('16-10'!$J234/90)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'16-10'!$K235+('16-10'!$J235/90)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'16-10'!$K236+('16-10'!$J236/90)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'16-10'!$K237+('16-10'!$J237/90)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'16-10'!$K238+('16-10'!$J238/90)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'16-10'!$K239+('16-10'!$J239/90)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'16-10'!$K240+('16-10'!$J240/90)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'16-10'!$K241+('16-10'!$J241/90)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'16-10'!$K242+('16-10'!$J242/90)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'16-10'!$K243+('16-10'!$J243/90)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'16-10'!$K244+('16-10'!$J244/90)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'16-10'!$K245+('16-10'!$J245/90)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'16-10'!$K246+('16-10'!$J246/90)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'16-10'!$K247+('16-10'!$J247/90)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'16-10'!$K248+('16-10'!$J248/90)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'16-10'!$K249+('16-10'!$J249/90)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'16-10'!$K250+('16-10'!$J250/90)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'16-10'!$K251+('16-10'!$J251/90)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'16-10'!$K252+('16-10'!$J252/90)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'16-10'!$K253+('16-10'!$J253/90)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'16-10'!$K254+('16-10'!$J254/90)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'16-10'!$K255+('16-10'!$J255/90)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'16-10'!$K256+('16-10'!$J256/90)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'16-10'!$K257+('16-10'!$J257/90)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'16-10'!$K258+('16-10'!$J258/90)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'16-10'!$K259+('16-10'!$J259/90)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'16-10'!$K260+('16-10'!$J260/90)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'16-10'!$K261+('16-10'!$J261/90)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'16-10'!$K262+('16-10'!$J262/90)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'16-10'!$K263+('16-10'!$J263/90)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'16-10'!$K264+('16-10'!$J264/90)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'16-10'!$K265+('16-10'!$J265/90)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'16-10'!$K266+('16-10'!$J266/90)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'16-10'!$K267+('16-10'!$J267/90)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'16-10'!$K268+('16-10'!$J268/90)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'16-10'!$K269+('16-10'!$J269/90)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'16-10'!$K270+('16-10'!$J270/90)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'16-10'!$K271+('16-10'!$J271/90)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'16-10'!$K272+('16-10'!$J272/90)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'16-10'!$K273+('16-10'!$J273/90)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'16-10'!$K274+('16-10'!$J274/90)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'16-10'!$K275+('16-10'!$J275/90)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'16-10'!$K276+('16-10'!$J276/90)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'16-10'!$K277+('16-10'!$J277/90)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'16-10'!$K278+('16-10'!$J278/90)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'16-10'!$K279+('16-10'!$J279/90)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'16-10'!$K280+('16-10'!$J280/90)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'16-10'!$K281+('16-10'!$J281/90)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'16-10'!$K282+('16-10'!$J282/90)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'16-10'!$K283+('16-10'!$J283/90)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'16-10'!$K284+('16-10'!$J284/90)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'16-10'!$K285+('16-10'!$J285/90)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'16-10'!$K286+('16-10'!$J286/90)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'16-10'!$K287+('16-10'!$J287/90)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'16-10'!$K288+('16-10'!$J288/90)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'16-10'!$K289+('16-10'!$J289/90)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'16-10'!$K290+('16-10'!$J290/90)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'16-10'!$K291+('16-10'!$J291/90)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'16-10'!$K292+('16-10'!$J292/90)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'16-10'!$K293+('16-10'!$J293/90)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'16-10'!$K294+('16-10'!$J294/90)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'16-10'!$K295+('16-10'!$J295/90)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'16-10'!$K296+('16-10'!$J296/90)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'16-10'!$K297+('16-10'!$J297/90)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'16-10'!$K298+('16-10'!$J298/90)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'16-10'!$K299+('16-10'!$J299/90)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'16-10'!$K300+('16-10'!$J300/90)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'16-10'!$K301+('16-10'!$J301/90)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'16-10'!$K302+('16-10'!$J302/90)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'16-10'!$K303+('16-10'!$J303/90)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'16-10'!$K304+('16-10'!$J304/90)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'16-10'!$K305+('16-10'!$J305/90)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'16-10'!$K306+('16-10'!$J306/90)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'16-10'!$K307+('16-10'!$J307/90)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'16-10'!$K308+('16-10'!$J308/90)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'16-10'!$K309+('16-10'!$J309/90)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'16-10'!$K310+('16-10'!$J310/90)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'16-10'!$K311+('16-10'!$J311/90)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'16-10'!$K312+('16-10'!$J312/90)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'16-10'!$K313+('16-10'!$J313/90)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'16-10'!$K314+('16-10'!$J314/90)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'16-10'!$K315+('16-10'!$J315/90)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'16-10'!$K316+('16-10'!$J316/90)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'16-10'!$K317+('16-10'!$J317/90)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'16-10'!$K318+('16-10'!$J318/90)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'16-10'!$K319+('16-10'!$J319/90)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'16-10'!$K320+('16-10'!$J320/90)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'16-10'!$K321+('16-10'!$J321/90)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'16-10'!$K322+('16-10'!$J322/90)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'16-10'!$K323+('16-10'!$J323/90)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'16-10'!$K324+('16-10'!$J324/90)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'16-10'!$K325+('16-10'!$J325/90)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'16-10'!$K326+('16-10'!$J326/90)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'16-10'!$K327+('16-10'!$J327/90)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'16-10'!$K328+('16-10'!$J328/90)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'16-10'!$K329+('16-10'!$J329/90)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'16-10'!$K330+('16-10'!$J330/90)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'16-10'!$K331+('16-10'!$J331/90)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'16-10'!$K332+('16-10'!$J332/90)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'16-10'!$K333+('16-10'!$J333/90)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'16-10'!$K334+('16-10'!$J334/90)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'16-10'!$K335+('16-10'!$J335/90)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'16-10'!$K336+('16-10'!$J336/90)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'16-10'!$K337+('16-10'!$J337/90)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'16-10'!$K338+('16-10'!$J338/90)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'16-10'!$K339+('16-10'!$J339/90)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'16-10'!$K340+('16-10'!$J340/90)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'16-10'!$K341+('16-10'!$J341/90)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'16-10'!$K342+('16-10'!$J342/90)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'16-10'!$K343+('16-10'!$J343/90)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'16-10'!$K344+('16-10'!$J344/90)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'16-10'!$K345+('16-10'!$J345/90)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'16-10'!$K346+('16-10'!$J346/90)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'16-10'!$K347+('16-10'!$J347/90)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'16-10'!$K348+('16-10'!$J348/90)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'16-10'!$K349+('16-10'!$J349/90)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'16-10'!$K350+('16-10'!$J350/90)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'16-10'!$K351+('16-10'!$J351/90)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'16-10'!$K352+('16-10'!$J352/90)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'16-10'!$K353+('16-10'!$J353/90)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'16-10'!$K354+('16-10'!$J354/90)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'16-10'!$K355+('16-10'!$J355/90)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'16-10'!$K356+('16-10'!$J356/90)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'16-10'!$K357+('16-10'!$J357/90)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'16-10'!$K358+('16-10'!$J358/90)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'16-10'!$K359+('16-10'!$J359/90)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'16-10'!$K360+('16-10'!$J360/90)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'16-10'!$K361+('16-10'!$J361/90)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79" priority="1">
      <formula>$H22="جملة"</formula>
    </cfRule>
    <cfRule type="expression" dxfId="78" priority="2">
      <formula>$H22="مصاريف"</formula>
    </cfRule>
    <cfRule type="expression" dxfId="77" priority="3">
      <formula>$H22="سحب"</formula>
    </cfRule>
    <cfRule type="expression" dxfId="76" priority="4">
      <formula>$H22="بيع"</formula>
    </cfRule>
  </conditionalFormatting>
  <conditionalFormatting sqref="H3:L18">
    <cfRule type="expression" dxfId="75" priority="5">
      <formula>$H3="جملة"</formula>
    </cfRule>
    <cfRule type="expression" dxfId="74" priority="6">
      <formula>$H3="مصاريف"</formula>
    </cfRule>
    <cfRule type="expression" dxfId="73" priority="7">
      <formula>$H3="سحب"</formula>
    </cfRule>
    <cfRule type="expression" dxfId="72" priority="8">
      <formula>$H3="بيع"</formula>
    </cfRule>
  </conditionalFormatting>
  <conditionalFormatting sqref="I22:L361">
    <cfRule type="expression" dxfId="71" priority="9">
      <formula>$H22="جملة"</formula>
    </cfRule>
    <cfRule type="expression" dxfId="70" priority="10">
      <formula>$H22="مصاريف"</formula>
    </cfRule>
    <cfRule type="expression" dxfId="69" priority="11">
      <formula>$H22="سحب"</formula>
    </cfRule>
    <cfRule type="expression" dxfId="68" priority="12">
      <formula>$H22="بيع"</formula>
    </cfRule>
  </conditionalFormatting>
  <dataValidations count="1">
    <dataValidation type="list" allowBlank="1" showInputMessage="1" showErrorMessage="1" sqref="H3:H18 H22:H361" xr:uid="{0312CC44-ACC8-43BA-B9DF-4BE57FA8D3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zoomScale="160" zoomScaleNormal="160" workbookViewId="0">
      <selection activeCell="C15" sqref="C15"/>
    </sheetView>
  </sheetViews>
  <sheetFormatPr defaultRowHeight="14.4" x14ac:dyDescent="0.3"/>
  <cols>
    <col min="1" max="1" width="16" bestFit="1" customWidth="1"/>
    <col min="2" max="2" width="11.44140625" customWidth="1"/>
    <col min="3" max="4" width="8.21875" bestFit="1" customWidth="1"/>
    <col min="5" max="6" width="14.21875" bestFit="1" customWidth="1"/>
  </cols>
  <sheetData>
    <row r="1" spans="1:6" ht="15" thickBot="1" x14ac:dyDescent="0.35">
      <c r="A1" s="186" t="s">
        <v>431</v>
      </c>
      <c r="B1" s="187" t="s">
        <v>2</v>
      </c>
      <c r="C1" s="186" t="s">
        <v>3028</v>
      </c>
      <c r="D1" s="187" t="s">
        <v>3029</v>
      </c>
      <c r="E1" s="197" t="s">
        <v>3026</v>
      </c>
      <c r="F1" s="187" t="s">
        <v>3027</v>
      </c>
    </row>
    <row r="2" spans="1:6" ht="15" thickBot="1" x14ac:dyDescent="0.35">
      <c r="A2" s="188">
        <v>46305</v>
      </c>
      <c r="B2" s="198" t="s">
        <v>3031</v>
      </c>
      <c r="C2" s="209">
        <v>2400</v>
      </c>
      <c r="D2" s="210">
        <f>C2</f>
        <v>2400</v>
      </c>
      <c r="E2" s="205">
        <v>0</v>
      </c>
      <c r="F2" s="189">
        <f>E2</f>
        <v>0</v>
      </c>
    </row>
    <row r="3" spans="1:6" x14ac:dyDescent="0.3">
      <c r="A3" s="191">
        <v>46307</v>
      </c>
      <c r="B3" s="199" t="s">
        <v>3031</v>
      </c>
      <c r="C3" s="211">
        <v>5800</v>
      </c>
      <c r="D3" s="212">
        <f>D2+C3</f>
        <v>8200</v>
      </c>
      <c r="E3" s="206"/>
      <c r="F3" s="192">
        <f>F2+E3</f>
        <v>0</v>
      </c>
    </row>
    <row r="4" spans="1:6" ht="15" thickBot="1" x14ac:dyDescent="0.35">
      <c r="A4" s="193">
        <v>46307</v>
      </c>
      <c r="B4" s="200" t="s">
        <v>3031</v>
      </c>
      <c r="C4" s="213">
        <v>400</v>
      </c>
      <c r="D4" s="214">
        <f t="shared" ref="D4:D14" si="0">D3+C4</f>
        <v>8600</v>
      </c>
      <c r="E4" s="207"/>
      <c r="F4" s="194">
        <f t="shared" ref="F4:F14" si="1">F3+E4</f>
        <v>0</v>
      </c>
    </row>
    <row r="5" spans="1:6" x14ac:dyDescent="0.3">
      <c r="A5" s="191">
        <v>46308</v>
      </c>
      <c r="B5" s="201" t="s">
        <v>2426</v>
      </c>
      <c r="C5" s="211">
        <v>-1650</v>
      </c>
      <c r="D5" s="212">
        <f t="shared" si="0"/>
        <v>6950</v>
      </c>
      <c r="E5" s="206"/>
      <c r="F5" s="192">
        <f t="shared" si="1"/>
        <v>0</v>
      </c>
    </row>
    <row r="6" spans="1:6" x14ac:dyDescent="0.3">
      <c r="A6" s="195">
        <v>46308</v>
      </c>
      <c r="B6" s="202" t="s">
        <v>3031</v>
      </c>
      <c r="C6" s="215">
        <v>2400</v>
      </c>
      <c r="D6" s="216">
        <f t="shared" si="0"/>
        <v>9350</v>
      </c>
      <c r="E6" s="208"/>
      <c r="F6" s="196">
        <f t="shared" si="1"/>
        <v>0</v>
      </c>
    </row>
    <row r="7" spans="1:6" x14ac:dyDescent="0.3">
      <c r="A7" s="195">
        <v>46308</v>
      </c>
      <c r="B7" s="202" t="s">
        <v>2310</v>
      </c>
      <c r="C7" s="215">
        <v>-500</v>
      </c>
      <c r="D7" s="216">
        <f t="shared" si="0"/>
        <v>8850</v>
      </c>
      <c r="E7" s="208"/>
      <c r="F7" s="196">
        <f t="shared" si="1"/>
        <v>0</v>
      </c>
    </row>
    <row r="8" spans="1:6" x14ac:dyDescent="0.3">
      <c r="A8" s="195">
        <v>46308</v>
      </c>
      <c r="B8" s="202" t="s">
        <v>2765</v>
      </c>
      <c r="C8" s="215">
        <v>-900</v>
      </c>
      <c r="D8" s="216">
        <f t="shared" si="0"/>
        <v>7950</v>
      </c>
      <c r="E8" s="208"/>
      <c r="F8" s="196">
        <f t="shared" si="1"/>
        <v>0</v>
      </c>
    </row>
    <row r="9" spans="1:6" ht="15" thickBot="1" x14ac:dyDescent="0.35">
      <c r="A9" s="193">
        <v>46308</v>
      </c>
      <c r="B9" s="200" t="s">
        <v>3031</v>
      </c>
      <c r="C9" s="213">
        <v>1100</v>
      </c>
      <c r="D9" s="214">
        <f t="shared" si="0"/>
        <v>9050</v>
      </c>
      <c r="E9" s="207"/>
      <c r="F9" s="194">
        <f t="shared" si="1"/>
        <v>0</v>
      </c>
    </row>
    <row r="10" spans="1:6" x14ac:dyDescent="0.3">
      <c r="A10" s="191">
        <v>46309</v>
      </c>
      <c r="B10" s="201" t="s">
        <v>2531</v>
      </c>
      <c r="C10" s="211">
        <v>-1100</v>
      </c>
      <c r="D10" s="212">
        <f t="shared" si="0"/>
        <v>7950</v>
      </c>
      <c r="E10" s="206"/>
      <c r="F10" s="192">
        <f t="shared" si="1"/>
        <v>0</v>
      </c>
    </row>
    <row r="11" spans="1:6" x14ac:dyDescent="0.3">
      <c r="A11" s="195">
        <v>46309</v>
      </c>
      <c r="B11" s="203" t="s">
        <v>3071</v>
      </c>
      <c r="C11" s="215">
        <v>-3350</v>
      </c>
      <c r="D11" s="216">
        <f t="shared" si="0"/>
        <v>4600</v>
      </c>
      <c r="E11" s="208"/>
      <c r="F11" s="196">
        <f t="shared" si="1"/>
        <v>0</v>
      </c>
    </row>
    <row r="12" spans="1:6" x14ac:dyDescent="0.3">
      <c r="A12" s="195">
        <v>46309</v>
      </c>
      <c r="B12" s="203" t="s">
        <v>3031</v>
      </c>
      <c r="C12" s="215">
        <v>3400</v>
      </c>
      <c r="D12" s="216">
        <f t="shared" si="0"/>
        <v>8000</v>
      </c>
      <c r="E12" s="208"/>
      <c r="F12" s="196">
        <f t="shared" si="1"/>
        <v>0</v>
      </c>
    </row>
    <row r="13" spans="1:6" ht="15" thickBot="1" x14ac:dyDescent="0.35">
      <c r="A13" s="193">
        <v>46309</v>
      </c>
      <c r="B13" s="204" t="s">
        <v>3031</v>
      </c>
      <c r="C13" s="213">
        <v>1200</v>
      </c>
      <c r="D13" s="214">
        <f t="shared" si="0"/>
        <v>9200</v>
      </c>
      <c r="E13" s="207">
        <v>10000</v>
      </c>
      <c r="F13" s="194">
        <f t="shared" si="1"/>
        <v>10000</v>
      </c>
    </row>
    <row r="14" spans="1:6" x14ac:dyDescent="0.3">
      <c r="A14" s="183"/>
      <c r="B14" s="190"/>
      <c r="C14" s="184"/>
      <c r="D14" s="184">
        <f t="shared" si="0"/>
        <v>9200</v>
      </c>
      <c r="E14" s="185"/>
      <c r="F14" s="185">
        <f t="shared" si="1"/>
        <v>10000</v>
      </c>
    </row>
    <row r="15" spans="1:6" x14ac:dyDescent="0.3">
      <c r="A15" s="180"/>
      <c r="B15" s="179"/>
      <c r="C15" s="181"/>
      <c r="D15" s="181">
        <f t="shared" ref="D15:D38" si="2">D14+C15</f>
        <v>9200</v>
      </c>
      <c r="E15" s="182"/>
      <c r="F15" s="182">
        <f t="shared" ref="F15:F38" si="3">F14+E15</f>
        <v>10000</v>
      </c>
    </row>
    <row r="16" spans="1:6" x14ac:dyDescent="0.3">
      <c r="A16" s="180"/>
      <c r="B16" s="179"/>
      <c r="C16" s="181"/>
      <c r="D16" s="181">
        <f t="shared" si="2"/>
        <v>9200</v>
      </c>
      <c r="E16" s="182"/>
      <c r="F16" s="182">
        <f t="shared" si="3"/>
        <v>10000</v>
      </c>
    </row>
    <row r="17" spans="1:6" x14ac:dyDescent="0.3">
      <c r="A17" s="180"/>
      <c r="B17" s="179"/>
      <c r="C17" s="181"/>
      <c r="D17" s="181">
        <f t="shared" si="2"/>
        <v>9200</v>
      </c>
      <c r="E17" s="182"/>
      <c r="F17" s="182">
        <f t="shared" si="3"/>
        <v>10000</v>
      </c>
    </row>
    <row r="18" spans="1:6" x14ac:dyDescent="0.3">
      <c r="A18" s="180"/>
      <c r="B18" s="179"/>
      <c r="C18" s="181"/>
      <c r="D18" s="181">
        <f t="shared" si="2"/>
        <v>9200</v>
      </c>
      <c r="E18" s="182"/>
      <c r="F18" s="182">
        <f t="shared" si="3"/>
        <v>10000</v>
      </c>
    </row>
    <row r="19" spans="1:6" x14ac:dyDescent="0.3">
      <c r="A19" s="180"/>
      <c r="B19" s="179"/>
      <c r="C19" s="181"/>
      <c r="D19" s="181">
        <f t="shared" si="2"/>
        <v>9200</v>
      </c>
      <c r="E19" s="182"/>
      <c r="F19" s="182">
        <f t="shared" si="3"/>
        <v>10000</v>
      </c>
    </row>
    <row r="20" spans="1:6" x14ac:dyDescent="0.3">
      <c r="A20" s="180"/>
      <c r="B20" s="179"/>
      <c r="C20" s="181"/>
      <c r="D20" s="181">
        <f t="shared" si="2"/>
        <v>9200</v>
      </c>
      <c r="E20" s="182"/>
      <c r="F20" s="182">
        <f t="shared" si="3"/>
        <v>10000</v>
      </c>
    </row>
    <row r="21" spans="1:6" x14ac:dyDescent="0.3">
      <c r="A21" s="180"/>
      <c r="B21" s="179"/>
      <c r="C21" s="181"/>
      <c r="D21" s="181">
        <f t="shared" si="2"/>
        <v>9200</v>
      </c>
      <c r="E21" s="182"/>
      <c r="F21" s="182">
        <f t="shared" si="3"/>
        <v>10000</v>
      </c>
    </row>
    <row r="22" spans="1:6" x14ac:dyDescent="0.3">
      <c r="A22" s="180"/>
      <c r="B22" s="179"/>
      <c r="C22" s="181"/>
      <c r="D22" s="181">
        <f t="shared" si="2"/>
        <v>9200</v>
      </c>
      <c r="E22" s="182"/>
      <c r="F22" s="182">
        <f t="shared" si="3"/>
        <v>10000</v>
      </c>
    </row>
    <row r="23" spans="1:6" x14ac:dyDescent="0.3">
      <c r="A23" s="180"/>
      <c r="B23" s="179"/>
      <c r="C23" s="181"/>
      <c r="D23" s="181">
        <f t="shared" si="2"/>
        <v>9200</v>
      </c>
      <c r="E23" s="182"/>
      <c r="F23" s="182">
        <f t="shared" si="3"/>
        <v>10000</v>
      </c>
    </row>
    <row r="24" spans="1:6" x14ac:dyDescent="0.3">
      <c r="A24" s="180"/>
      <c r="B24" s="179"/>
      <c r="C24" s="181"/>
      <c r="D24" s="181">
        <f t="shared" si="2"/>
        <v>9200</v>
      </c>
      <c r="E24" s="182"/>
      <c r="F24" s="182">
        <f t="shared" si="3"/>
        <v>10000</v>
      </c>
    </row>
    <row r="25" spans="1:6" x14ac:dyDescent="0.3">
      <c r="A25" s="180"/>
      <c r="B25" s="179"/>
      <c r="C25" s="181"/>
      <c r="D25" s="181">
        <f t="shared" si="2"/>
        <v>9200</v>
      </c>
      <c r="E25" s="182"/>
      <c r="F25" s="182">
        <f t="shared" si="3"/>
        <v>10000</v>
      </c>
    </row>
    <row r="26" spans="1:6" x14ac:dyDescent="0.3">
      <c r="A26" s="180"/>
      <c r="B26" s="179"/>
      <c r="C26" s="181"/>
      <c r="D26" s="181">
        <f t="shared" si="2"/>
        <v>9200</v>
      </c>
      <c r="E26" s="182"/>
      <c r="F26" s="182">
        <f t="shared" si="3"/>
        <v>10000</v>
      </c>
    </row>
    <row r="27" spans="1:6" x14ac:dyDescent="0.3">
      <c r="A27" s="180"/>
      <c r="B27" s="179"/>
      <c r="C27" s="181"/>
      <c r="D27" s="181">
        <f t="shared" si="2"/>
        <v>9200</v>
      </c>
      <c r="E27" s="182"/>
      <c r="F27" s="182">
        <f t="shared" si="3"/>
        <v>10000</v>
      </c>
    </row>
    <row r="28" spans="1:6" x14ac:dyDescent="0.3">
      <c r="A28" s="180"/>
      <c r="B28" s="179"/>
      <c r="C28" s="181"/>
      <c r="D28" s="181">
        <f t="shared" si="2"/>
        <v>9200</v>
      </c>
      <c r="E28" s="182"/>
      <c r="F28" s="182">
        <f t="shared" si="3"/>
        <v>10000</v>
      </c>
    </row>
    <row r="29" spans="1:6" x14ac:dyDescent="0.3">
      <c r="A29" s="180"/>
      <c r="B29" s="179"/>
      <c r="C29" s="181"/>
      <c r="D29" s="181">
        <f t="shared" si="2"/>
        <v>9200</v>
      </c>
      <c r="E29" s="182"/>
      <c r="F29" s="182">
        <f t="shared" si="3"/>
        <v>10000</v>
      </c>
    </row>
    <row r="30" spans="1:6" x14ac:dyDescent="0.3">
      <c r="A30" s="180"/>
      <c r="B30" s="179"/>
      <c r="C30" s="181"/>
      <c r="D30" s="181">
        <f t="shared" si="2"/>
        <v>9200</v>
      </c>
      <c r="E30" s="182"/>
      <c r="F30" s="182">
        <f t="shared" si="3"/>
        <v>10000</v>
      </c>
    </row>
    <row r="31" spans="1:6" x14ac:dyDescent="0.3">
      <c r="A31" s="180"/>
      <c r="B31" s="179"/>
      <c r="C31" s="181"/>
      <c r="D31" s="181">
        <f t="shared" si="2"/>
        <v>9200</v>
      </c>
      <c r="E31" s="182"/>
      <c r="F31" s="182">
        <f t="shared" si="3"/>
        <v>10000</v>
      </c>
    </row>
    <row r="32" spans="1:6" x14ac:dyDescent="0.3">
      <c r="A32" s="180"/>
      <c r="B32" s="179"/>
      <c r="C32" s="181"/>
      <c r="D32" s="181">
        <f t="shared" si="2"/>
        <v>9200</v>
      </c>
      <c r="E32" s="182"/>
      <c r="F32" s="182">
        <f t="shared" si="3"/>
        <v>10000</v>
      </c>
    </row>
    <row r="33" spans="1:6" x14ac:dyDescent="0.3">
      <c r="A33" s="180"/>
      <c r="B33" s="179"/>
      <c r="C33" s="181"/>
      <c r="D33" s="181">
        <f t="shared" si="2"/>
        <v>9200</v>
      </c>
      <c r="E33" s="182"/>
      <c r="F33" s="182">
        <f t="shared" si="3"/>
        <v>10000</v>
      </c>
    </row>
    <row r="34" spans="1:6" x14ac:dyDescent="0.3">
      <c r="A34" s="180"/>
      <c r="B34" s="179"/>
      <c r="C34" s="181"/>
      <c r="D34" s="181">
        <f t="shared" si="2"/>
        <v>9200</v>
      </c>
      <c r="E34" s="182"/>
      <c r="F34" s="182">
        <f t="shared" si="3"/>
        <v>10000</v>
      </c>
    </row>
    <row r="35" spans="1:6" x14ac:dyDescent="0.3">
      <c r="A35" s="180"/>
      <c r="B35" s="179"/>
      <c r="C35" s="181"/>
      <c r="D35" s="181">
        <f t="shared" si="2"/>
        <v>9200</v>
      </c>
      <c r="E35" s="182"/>
      <c r="F35" s="182">
        <f t="shared" si="3"/>
        <v>10000</v>
      </c>
    </row>
    <row r="36" spans="1:6" x14ac:dyDescent="0.3">
      <c r="A36" s="180"/>
      <c r="B36" s="179"/>
      <c r="C36" s="181"/>
      <c r="D36" s="181">
        <f t="shared" si="2"/>
        <v>9200</v>
      </c>
      <c r="E36" s="182"/>
      <c r="F36" s="182">
        <f t="shared" si="3"/>
        <v>10000</v>
      </c>
    </row>
    <row r="37" spans="1:6" x14ac:dyDescent="0.3">
      <c r="A37" s="180"/>
      <c r="B37" s="179"/>
      <c r="C37" s="181"/>
      <c r="D37" s="181">
        <f t="shared" si="2"/>
        <v>9200</v>
      </c>
      <c r="E37" s="182"/>
      <c r="F37" s="182">
        <f t="shared" si="3"/>
        <v>10000</v>
      </c>
    </row>
    <row r="38" spans="1:6" x14ac:dyDescent="0.3">
      <c r="A38" s="180"/>
      <c r="B38" s="179"/>
      <c r="C38" s="181"/>
      <c r="D38" s="181">
        <f t="shared" si="2"/>
        <v>9200</v>
      </c>
      <c r="E38" s="182"/>
      <c r="F38" s="182">
        <f t="shared" si="3"/>
        <v>10000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684137.62222222204</v>
      </c>
      <c r="C1" s="55">
        <f ca="1">SUM(C3:C427)</f>
        <v>-60227.460000000021</v>
      </c>
      <c r="D1" s="55">
        <f ca="1">SUM(D3:D427)</f>
        <v>162852.08333333328</v>
      </c>
      <c r="E1" s="27">
        <f ca="1">IF(B1=0,"",C1/B1)*-1</f>
        <v>8.8034129455369869E-2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3832.0000000000009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8.9886337276733914E-3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0</v>
      </c>
      <c r="C200" s="57">
        <f t="shared" ca="1" si="81"/>
        <v>-50</v>
      </c>
      <c r="D200" s="57">
        <f t="shared" ca="1" si="82"/>
        <v>0</v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>
        <f t="shared" ca="1" si="80"/>
        <v>0</v>
      </c>
      <c r="C201" s="57">
        <f t="shared" ca="1" si="81"/>
        <v>0</v>
      </c>
      <c r="D201" s="57">
        <f t="shared" ca="1" si="82"/>
        <v>0</v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10721.944444444445</v>
      </c>
      <c r="G203" s="30">
        <f t="shared" ref="G203" ca="1" si="88">SUM(C197:C203)</f>
        <v>-291.44444444444446</v>
      </c>
      <c r="H203" s="33">
        <f ca="1">IF(F203=0,"",G203/F203)*-1</f>
        <v>2.7182051348480531E-2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28992.222222222223</v>
      </c>
      <c r="J214" s="48">
        <f ca="1">I214*J213</f>
        <v>2899.2222222222226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41593.555555555562</v>
      </c>
      <c r="J216" s="48">
        <f ca="1">SUM(C186:C216)</f>
        <v>-1737.1111111111111</v>
      </c>
      <c r="K216" s="50">
        <f ca="1">IF(I216=0,"",J216/I216)*-1</f>
        <v>4.1763948474923991E-2</v>
      </c>
      <c r="L216" s="51">
        <f ca="1">I216*L215</f>
        <v>16637.422222222227</v>
      </c>
      <c r="M216" s="51">
        <f ca="1">I216*M215</f>
        <v>24956.133333333335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6654.9688888888913</v>
      </c>
      <c r="M217" s="53">
        <f ca="1">M216*M214</f>
        <v>1996.4906666666668</v>
      </c>
      <c r="N217" s="53">
        <f ca="1">M217+L217+J214</f>
        <v>11550.681777777781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9813.5706666666701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41593.555555555562</v>
      </c>
      <c r="I2" s="74"/>
      <c r="J2" s="74"/>
      <c r="K2" s="77">
        <f ca="1">SUM(B2:J2)</f>
        <v>684137.62222222215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28992.222222222223</v>
      </c>
      <c r="I3" s="74"/>
      <c r="J3" s="74"/>
      <c r="K3" s="77">
        <f ca="1">SUM(B3:J3)</f>
        <v>162852.08333333334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11550.681777777781</v>
      </c>
      <c r="I4" s="78"/>
      <c r="J4" s="78"/>
      <c r="K4" s="77">
        <f ca="1">SUM(B4:J4)</f>
        <v>158585.83375555556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-1737.1111111111111</v>
      </c>
      <c r="I5" s="74"/>
      <c r="J5" s="74"/>
      <c r="K5" s="77">
        <f ca="1">SUM(B5:J5)</f>
        <v>-60227.46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9813.5706666666701</v>
      </c>
      <c r="I6" s="77">
        <f t="shared" si="0"/>
        <v>0</v>
      </c>
      <c r="J6" s="77">
        <f t="shared" si="0"/>
        <v>0</v>
      </c>
      <c r="K6" s="77">
        <f ca="1">SUM(B6:J6)</f>
        <v>98358.373755555571</v>
      </c>
    </row>
  </sheetData>
  <phoneticPr fontId="13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174</vt:i4>
      </vt:variant>
      <vt:variant>
        <vt:lpstr>Named Ranges</vt:lpstr>
      </vt:variant>
      <vt:variant>
        <vt:i4>1</vt:i4>
      </vt:variant>
    </vt:vector>
  </HeadingPairs>
  <TitlesOfParts>
    <vt:vector size="17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2026-10-15T06:14:19Z</dcterms:modified>
</cp:coreProperties>
</file>