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7456F2EC-CA7F-45E3-BDA7-47ED536F3DEA}" xr6:coauthVersionLast="47" xr6:coauthVersionMax="47" xr10:uidLastSave="{00000000-0000-0000-0000-000000000000}"/>
  <bookViews>
    <workbookView xWindow="-108" yWindow="-108" windowWidth="23256" windowHeight="12456" firstSheet="5" activeTab="1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ملخص شهر 4" sheetId="13" r:id="rId18"/>
  </sheets>
  <calcPr calcId="191029"/>
  <extLst>
    <ext uri="GoogleSheetsCustomDataVersion2">
      <go:sheetsCustomData xmlns:go="http://customooxmlschemas.google.com/" r:id="rId1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8" l="1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C28" i="18" s="1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F27" i="18" s="1"/>
  <c r="C22" i="18"/>
  <c r="L20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D17" i="13"/>
  <c r="C30" i="14" a="1"/>
  <c r="B12" i="13"/>
  <c r="F22" i="4" a="1"/>
  <c r="B32" i="13"/>
  <c r="D8" i="13"/>
  <c r="C5" i="13"/>
  <c r="B22" i="13"/>
  <c r="F29" i="14" a="1"/>
  <c r="B5" i="13"/>
  <c r="D32" i="13"/>
  <c r="B19" i="13"/>
  <c r="F29" i="8" a="1"/>
  <c r="B8" i="13"/>
  <c r="B23" i="13"/>
  <c r="C26" i="13"/>
  <c r="B3" i="13"/>
  <c r="D27" i="13"/>
  <c r="C30" i="15" a="1"/>
  <c r="C9" i="13"/>
  <c r="B21" i="13"/>
  <c r="F29" i="12" a="1"/>
  <c r="B26" i="13"/>
  <c r="D14" i="13"/>
  <c r="C8" i="13"/>
  <c r="D19" i="13"/>
  <c r="B13" i="13"/>
  <c r="F29" i="10" a="1"/>
  <c r="C27" i="13"/>
  <c r="D6" i="13"/>
  <c r="C18" i="13"/>
  <c r="D12" i="13"/>
  <c r="D23" i="13"/>
  <c r="B16" i="13"/>
  <c r="D30" i="13"/>
  <c r="B28" i="13"/>
  <c r="C20" i="13"/>
  <c r="D15" i="13"/>
  <c r="D7" i="13"/>
  <c r="C30" i="7" a="1"/>
  <c r="F29" i="11" a="1"/>
  <c r="D5" i="13"/>
  <c r="F22" i="5" a="1"/>
  <c r="B30" i="13"/>
  <c r="B9" i="13"/>
  <c r="B6" i="13"/>
  <c r="C28" i="13"/>
  <c r="B29" i="13"/>
  <c r="F29" i="7" a="1"/>
  <c r="D25" i="13"/>
  <c r="F29" i="18" a="1"/>
  <c r="C12" i="13"/>
  <c r="F29" i="17" a="1"/>
  <c r="B7" i="13"/>
  <c r="B31" i="13"/>
  <c r="B24" i="13"/>
  <c r="D18" i="13"/>
  <c r="C10" i="13"/>
  <c r="C29" i="13"/>
  <c r="C4" i="13"/>
  <c r="D16" i="13"/>
  <c r="B14" i="13"/>
  <c r="C19" i="13"/>
  <c r="B18" i="13"/>
  <c r="C14" i="13"/>
  <c r="B27" i="13"/>
  <c r="D9" i="13"/>
  <c r="C23" i="4" a="1"/>
  <c r="F29" i="9" a="1"/>
  <c r="C30" i="13"/>
  <c r="C16" i="13"/>
  <c r="D3" i="13"/>
  <c r="D29" i="13"/>
  <c r="C30" i="16" a="1"/>
  <c r="D24" i="13"/>
  <c r="F26" i="6" a="1"/>
  <c r="C32" i="13"/>
  <c r="C17" i="13"/>
  <c r="B17" i="13"/>
  <c r="C27" i="6" a="1"/>
  <c r="C15" i="13"/>
  <c r="D26" i="13"/>
  <c r="D22" i="13"/>
  <c r="C30" i="17" a="1"/>
  <c r="C30" i="9" a="1"/>
  <c r="C6" i="13"/>
  <c r="D4" i="13"/>
  <c r="C22" i="13"/>
  <c r="D10" i="13"/>
  <c r="D31" i="13"/>
  <c r="C24" i="13"/>
  <c r="C3" i="13"/>
  <c r="C11" i="13"/>
  <c r="B11" i="13"/>
  <c r="F29" i="15" a="1"/>
  <c r="C31" i="13"/>
  <c r="C30" i="11" a="1"/>
  <c r="C21" i="13"/>
  <c r="D28" i="13"/>
  <c r="B10" i="13"/>
  <c r="B25" i="13"/>
  <c r="C30" i="12" a="1"/>
  <c r="D13" i="13"/>
  <c r="B15" i="13"/>
  <c r="C23" i="5" a="1"/>
  <c r="C30" i="10" a="1"/>
  <c r="C13" i="13"/>
  <c r="F29" i="16" a="1"/>
  <c r="D11" i="13"/>
  <c r="C23" i="13"/>
  <c r="C7" i="13"/>
  <c r="C30" i="8" a="1"/>
  <c r="D21" i="13"/>
  <c r="B20" i="13"/>
  <c r="C25" i="13"/>
  <c r="D20" i="13"/>
  <c r="B4" i="13"/>
  <c r="C30" i="18" a="1"/>
  <c r="L1" i="18" l="1"/>
  <c r="P28" i="18"/>
  <c r="P32" i="18" s="1"/>
  <c r="S27" i="18"/>
  <c r="S31" i="18" s="1"/>
  <c r="S27" i="14"/>
  <c r="S27" i="16"/>
  <c r="S27" i="17"/>
  <c r="C28" i="16"/>
  <c r="F29" i="18"/>
  <c r="C30" i="18"/>
  <c r="P28" i="17"/>
  <c r="C28" i="17"/>
  <c r="L1" i="16"/>
  <c r="P28" i="16"/>
  <c r="P32" i="16" s="1"/>
  <c r="F27" i="17"/>
  <c r="L1" i="17"/>
  <c r="L20" i="17"/>
  <c r="C30" i="17"/>
  <c r="F29" i="17"/>
  <c r="L20" i="16"/>
  <c r="F27" i="16"/>
  <c r="C30" i="16"/>
  <c r="F29" i="16"/>
  <c r="P28" i="9"/>
  <c r="P32" i="9" s="1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P32" i="8" s="1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5" i="2" s="1"/>
  <c r="P21" i="4"/>
  <c r="C28" i="7"/>
  <c r="S27" i="8"/>
  <c r="S31" i="8" s="1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S31" i="12" s="1"/>
  <c r="F21" i="13"/>
  <c r="G21" i="13"/>
  <c r="L20" i="14"/>
  <c r="C28" i="14"/>
  <c r="P28" i="14"/>
  <c r="P32" i="14" s="1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F28" i="6" a="1"/>
  <c r="F24" i="4" a="1"/>
  <c r="C32" i="7" a="1"/>
  <c r="C32" i="16" a="1"/>
  <c r="C32" i="11" a="1"/>
  <c r="F31" i="12" a="1"/>
  <c r="C32" i="18" a="1"/>
  <c r="F31" i="11" a="1"/>
  <c r="C32" i="15" a="1"/>
  <c r="C32" i="17" a="1"/>
  <c r="F31" i="8" a="1"/>
  <c r="F31" i="15" a="1"/>
  <c r="C32" i="10" a="1"/>
  <c r="C32" i="14" a="1"/>
  <c r="F24" i="5" a="1"/>
  <c r="C32" i="9" a="1"/>
  <c r="F31" i="10" a="1"/>
  <c r="F31" i="9" a="1"/>
  <c r="C25" i="5" a="1"/>
  <c r="C29" i="6" a="1"/>
  <c r="F31" i="17" a="1"/>
  <c r="F31" i="18" a="1"/>
  <c r="F31" i="7" a="1"/>
  <c r="C25" i="4" a="1"/>
  <c r="C32" i="12" a="1"/>
  <c r="S31" i="16" l="1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4" a="1"/>
  <c r="F31" i="16" a="1"/>
  <c r="F31" i="14" l="1"/>
  <c r="F31" i="16"/>
  <c r="C32" i="8"/>
</calcChain>
</file>

<file path=xl/sharedStrings.xml><?xml version="1.0" encoding="utf-8"?>
<sst xmlns="http://schemas.openxmlformats.org/spreadsheetml/2006/main" count="7176" uniqueCount="648">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</sst>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0" fontId="5" fillId="4" borderId="7" xfId="0" applyFont="1" applyFill="1" applyBorder="1"/>
    <xf numFmtId="0" fontId="5" fillId="0" borderId="5" xfId="0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9"/>
      <tableStyleElement type="firstRowStripe" dxfId="38"/>
      <tableStyleElement type="secondRowStripe" dxfId="37"/>
    </tableStyle>
    <tableStyle name="02-04-style" pivot="0" count="3" xr9:uid="{00000000-0011-0000-FFFF-FFFF01000000}">
      <tableStyleElement type="headerRow" dxfId="36"/>
      <tableStyleElement type="firstRowStripe" dxfId="35"/>
      <tableStyleElement type="secondRowStripe" dxfId="34"/>
    </tableStyle>
    <tableStyle name="03-04-style" pivot="0" count="3" xr9:uid="{00000000-0011-0000-FFFF-FFFF02000000}">
      <tableStyleElement type="headerRow" dxfId="33"/>
      <tableStyleElement type="firstRowStripe" dxfId="32"/>
      <tableStyleElement type="secondRowStripe" dxfId="31"/>
    </tableStyle>
    <tableStyle name="04-04-style" pivot="0" count="3" xr9:uid="{00000000-0011-0000-FFFF-FFFF03000000}">
      <tableStyleElement type="headerRow" dxfId="30"/>
      <tableStyleElement type="firstRowStripe" dxfId="29"/>
      <tableStyleElement type="secondRowStripe" dxfId="28"/>
    </tableStyle>
    <tableStyle name="05-04-style" pivot="0" count="3" xr9:uid="{00000000-0011-0000-FFFF-FFFF04000000}">
      <tableStyleElement type="headerRow" dxfId="27"/>
      <tableStyleElement type="firstRowStripe" dxfId="26"/>
      <tableStyleElement type="secondRowStripe" dxfId="25"/>
    </tableStyle>
    <tableStyle name="06-04-style" pivot="0" count="3" xr9:uid="{00000000-0011-0000-FFFF-FFFF05000000}">
      <tableStyleElement type="headerRow" dxfId="24"/>
      <tableStyleElement type="firstRowStripe" dxfId="23"/>
      <tableStyleElement type="secondRowStripe" dxfId="22"/>
    </tableStyle>
    <tableStyle name="07-04-style" pivot="0" count="3" xr9:uid="{00000000-0011-0000-FFFF-FFFF06000000}">
      <tableStyleElement type="headerRow" dxfId="21"/>
      <tableStyleElement type="firstRowStripe" dxfId="20"/>
      <tableStyleElement type="secondRowStripe" dxfId="19"/>
    </tableStyle>
    <tableStyle name="08-04-style" pivot="0" count="3" xr9:uid="{00000000-0011-0000-FFFF-FFFF07000000}">
      <tableStyleElement type="headerRow" dxfId="18"/>
      <tableStyleElement type="firstRowStripe" dxfId="17"/>
      <tableStyleElement type="secondRowStripe" dxfId="16"/>
    </tableStyle>
    <tableStyle name="09-04-style" pivot="0" count="3" xr9:uid="{00000000-0011-0000-FFFF-FFFF08000000}">
      <tableStyleElement type="headerRow" dxfId="15"/>
      <tableStyleElement type="firstRowStripe" dxfId="14"/>
      <tableStyleElement type="secondRowStripe" dxfId="13"/>
    </tableStyle>
    <tableStyle name="10-04-style" pivot="0" count="3" xr9:uid="{00000000-0011-0000-FFFF-FFFF09000000}">
      <tableStyleElement type="headerRow" dxfId="12"/>
      <tableStyleElement type="firstRowStripe" dxfId="11"/>
      <tableStyleElement type="secondRowStripe" dxfId="10"/>
    </tableStyle>
    <tableStyle name="11-04-style" pivot="0" count="3" xr9:uid="{00000000-0011-0000-FFFF-FFFF0A000000}">
      <tableStyleElement type="headerRow" dxfId="9"/>
      <tableStyleElement type="firstRowStripe" dxfId="8"/>
      <tableStyleElement type="secondRowStripe" dxfId="7"/>
    </tableStyle>
    <tableStyle name="13-04-style" pivot="0" count="3" xr9:uid="{00000000-0011-0000-FFFF-FFFF0B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2" t="s">
        <v>7</v>
      </c>
      <c r="B11" s="53"/>
      <c r="C11" s="53"/>
      <c r="D11" s="53"/>
      <c r="E11" s="53"/>
      <c r="F11" s="53"/>
      <c r="G11" s="1"/>
      <c r="H11" s="1"/>
      <c r="I11" s="2"/>
      <c r="J11" s="8"/>
      <c r="K11" s="9"/>
      <c r="L11" s="10">
        <f t="shared" si="1"/>
        <v>0</v>
      </c>
      <c r="M11" s="3"/>
      <c r="N11" s="52" t="s">
        <v>8</v>
      </c>
      <c r="O11" s="53"/>
      <c r="P11" s="53"/>
      <c r="Q11" s="53"/>
      <c r="R11" s="53"/>
      <c r="S11" s="5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4" t="s">
        <v>21</v>
      </c>
      <c r="R20" s="55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4" t="s">
        <v>23</v>
      </c>
      <c r="O21" s="55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4" t="s">
        <v>21</v>
      </c>
      <c r="R22" s="55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4" t="s">
        <v>23</v>
      </c>
      <c r="O23" s="55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4" t="s">
        <v>21</v>
      </c>
      <c r="R22" s="55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4" t="s">
        <v>23</v>
      </c>
      <c r="O23" s="55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4" t="s">
        <v>21</v>
      </c>
      <c r="R22" s="55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4" t="s">
        <v>23</v>
      </c>
      <c r="O23" s="55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4" t="s">
        <v>21</v>
      </c>
      <c r="R22" s="55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4" t="s">
        <v>23</v>
      </c>
      <c r="O23" s="55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2" t="s">
        <v>7</v>
      </c>
      <c r="B17" s="53"/>
      <c r="C17" s="53"/>
      <c r="D17" s="53"/>
      <c r="E17" s="53"/>
      <c r="F17" s="53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2" t="s">
        <v>8</v>
      </c>
      <c r="O17" s="53"/>
      <c r="P17" s="53"/>
      <c r="Q17" s="53"/>
      <c r="R17" s="53"/>
      <c r="S17" s="5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4" t="s">
        <v>21</v>
      </c>
      <c r="E26" s="5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4" t="s">
        <v>21</v>
      </c>
      <c r="R26" s="55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4" t="s">
        <v>23</v>
      </c>
      <c r="B27" s="5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4" t="s">
        <v>23</v>
      </c>
      <c r="O27" s="55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4" t="s">
        <v>21</v>
      </c>
      <c r="R29" s="55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4" t="s">
        <v>23</v>
      </c>
      <c r="O30" s="55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4" t="s">
        <v>21</v>
      </c>
      <c r="R29" s="55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4" t="s">
        <v>23</v>
      </c>
      <c r="O30" s="55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4" t="s">
        <v>21</v>
      </c>
      <c r="R29" s="55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4" t="s">
        <v>23</v>
      </c>
      <c r="O30" s="55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4" t="s">
        <v>21</v>
      </c>
      <c r="R29" s="55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4" t="s">
        <v>23</v>
      </c>
      <c r="O30" s="55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4" t="s">
        <v>21</v>
      </c>
      <c r="R29" s="55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4" t="s">
        <v>23</v>
      </c>
      <c r="O30" s="55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4" t="s">
        <v>21</v>
      </c>
      <c r="R29" s="55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4" t="s">
        <v>23</v>
      </c>
      <c r="O30" s="55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1"/>
      <c r="J65" s="42">
        <v>400</v>
      </c>
      <c r="K65" s="43"/>
      <c r="L65" s="44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1"/>
      <c r="J66" s="45">
        <v>20</v>
      </c>
      <c r="K66" s="46">
        <v>1</v>
      </c>
      <c r="L66" s="44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1" t="s">
        <v>421</v>
      </c>
      <c r="J67" s="42"/>
      <c r="K67" s="43">
        <v>308</v>
      </c>
      <c r="L67" s="44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1" t="s">
        <v>422</v>
      </c>
      <c r="J68" s="45"/>
      <c r="K68" s="46">
        <v>65</v>
      </c>
      <c r="L68" s="44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1" t="s">
        <v>423</v>
      </c>
      <c r="J69" s="42"/>
      <c r="K69" s="43">
        <v>25</v>
      </c>
      <c r="L69" s="44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1" t="s">
        <v>424</v>
      </c>
      <c r="J70" s="42"/>
      <c r="K70" s="43">
        <v>7</v>
      </c>
      <c r="L70" s="44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108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8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4" t="s">
        <v>21</v>
      </c>
      <c r="R29" s="55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7" t="s">
        <v>338</v>
      </c>
      <c r="J30" s="8"/>
      <c r="K30" s="9">
        <v>35</v>
      </c>
      <c r="L30" s="10">
        <f>'14-04'!$K30+('14-04'!$J30/90)</f>
        <v>35</v>
      </c>
      <c r="M30" s="3"/>
      <c r="N30" s="54" t="s">
        <v>23</v>
      </c>
      <c r="O30" s="55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50" t="s">
        <v>40</v>
      </c>
      <c r="I41" s="47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50" t="s">
        <v>40</v>
      </c>
      <c r="I47" s="47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7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63</v>
      </c>
      <c r="J65" s="42">
        <v>100</v>
      </c>
      <c r="K65" s="43"/>
      <c r="L65" s="44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39</v>
      </c>
      <c r="J66" s="45"/>
      <c r="K66" s="46">
        <v>10</v>
      </c>
      <c r="L66" s="44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156</v>
      </c>
      <c r="J67" s="42"/>
      <c r="K67" s="43">
        <v>25</v>
      </c>
      <c r="L67" s="44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475</v>
      </c>
      <c r="J68" s="45">
        <v>250</v>
      </c>
      <c r="K68" s="46"/>
      <c r="L68" s="44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214</v>
      </c>
      <c r="J69" s="42">
        <v>200</v>
      </c>
      <c r="K69" s="43">
        <v>5</v>
      </c>
      <c r="L69" s="44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134</v>
      </c>
      <c r="J70" s="42">
        <v>50</v>
      </c>
      <c r="K70" s="43">
        <v>5</v>
      </c>
      <c r="L70" s="44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3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8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4" t="s">
        <v>21</v>
      </c>
      <c r="R29" s="55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7"/>
      <c r="J30" s="8">
        <v>135</v>
      </c>
      <c r="K30" s="9"/>
      <c r="L30" s="10">
        <f>'15-04'!$K30+('15-04'!$J30/90)</f>
        <v>1.5</v>
      </c>
      <c r="M30" s="3"/>
      <c r="N30" s="54" t="s">
        <v>23</v>
      </c>
      <c r="O30" s="55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7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7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7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531</v>
      </c>
      <c r="J65" s="42">
        <v>180</v>
      </c>
      <c r="K65" s="43">
        <v>30</v>
      </c>
      <c r="L65" s="44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51" t="s">
        <v>532</v>
      </c>
      <c r="J66" s="45"/>
      <c r="K66" s="46">
        <v>-500</v>
      </c>
      <c r="L66" s="44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533</v>
      </c>
      <c r="J67" s="42"/>
      <c r="K67" s="43">
        <v>600</v>
      </c>
      <c r="L67" s="44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534</v>
      </c>
      <c r="J68" s="45"/>
      <c r="K68" s="46">
        <v>40</v>
      </c>
      <c r="L68" s="44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517</v>
      </c>
      <c r="J69" s="42">
        <v>270</v>
      </c>
      <c r="K69" s="43"/>
      <c r="L69" s="44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30</v>
      </c>
      <c r="J70" s="42"/>
      <c r="K70" s="43">
        <v>9</v>
      </c>
      <c r="L70" s="44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96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7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8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4" t="s">
        <v>21</v>
      </c>
      <c r="R29" s="55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7" t="s">
        <v>112</v>
      </c>
      <c r="J30" s="8"/>
      <c r="K30" s="9">
        <v>-60</v>
      </c>
      <c r="L30" s="10">
        <f>'16-04'!$K30+('16-04'!$J30/90)</f>
        <v>-60</v>
      </c>
      <c r="M30" s="3"/>
      <c r="N30" s="54" t="s">
        <v>23</v>
      </c>
      <c r="O30" s="55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7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7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9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7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7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7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298</v>
      </c>
      <c r="J65" s="42">
        <v>-315</v>
      </c>
      <c r="K65" s="43">
        <v>5</v>
      </c>
      <c r="L65" s="44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584</v>
      </c>
      <c r="J66" s="45">
        <v>-50</v>
      </c>
      <c r="K66" s="46">
        <v>5</v>
      </c>
      <c r="L66" s="44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586</v>
      </c>
      <c r="J67" s="42"/>
      <c r="K67" s="43">
        <v>115</v>
      </c>
      <c r="L67" s="44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587</v>
      </c>
      <c r="J68" s="45">
        <v>-180</v>
      </c>
      <c r="K68" s="46">
        <v>5</v>
      </c>
      <c r="L68" s="44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180</v>
      </c>
      <c r="J69" s="42">
        <v>180</v>
      </c>
      <c r="K69" s="43"/>
      <c r="L69" s="44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588</v>
      </c>
      <c r="J70" s="42">
        <v>-300</v>
      </c>
      <c r="K70" s="43">
        <v>5</v>
      </c>
      <c r="L70" s="44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abSelected="1" topLeftCell="A70" workbookViewId="0">
      <selection activeCell="I83" sqref="I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SUM('17-04'!$J$22:$J$361)</f>
        <v>3985</v>
      </c>
      <c r="K20" s="3">
        <f>SUM('17-04'!$K$22:$K$361)</f>
        <v>852</v>
      </c>
      <c r="L20" s="3">
        <f>SUM('17-04'!$L$22:$L$361)</f>
        <v>896.27777777777794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7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8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4" t="s">
        <v>21</v>
      </c>
      <c r="R29" s="55"/>
      <c r="S29" s="17">
        <f>SUM('17-04'!$J$22:$J$361)</f>
        <v>3985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7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4" t="s">
        <v>23</v>
      </c>
      <c r="O30" s="55"/>
      <c r="P30" s="6">
        <f>SUM('17-04'!$K$22:$K$361)</f>
        <v>852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7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7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7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7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51" t="s">
        <v>95</v>
      </c>
      <c r="J65" s="42"/>
      <c r="K65" s="43">
        <v>-585</v>
      </c>
      <c r="L65" s="44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267</v>
      </c>
      <c r="J66" s="45"/>
      <c r="K66" s="46">
        <v>34</v>
      </c>
      <c r="L66" s="44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638</v>
      </c>
      <c r="J67" s="42"/>
      <c r="K67" s="43">
        <v>-17</v>
      </c>
      <c r="L67" s="44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46</v>
      </c>
      <c r="J68" s="45"/>
      <c r="K68" s="46">
        <v>10</v>
      </c>
      <c r="L68" s="44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621</v>
      </c>
      <c r="J69" s="42"/>
      <c r="K69" s="43">
        <v>8</v>
      </c>
      <c r="L69" s="44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639</v>
      </c>
      <c r="J70" s="42"/>
      <c r="K70" s="43">
        <v>24</v>
      </c>
      <c r="L70" s="44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'17-04'!$K84+('17-04'!$J84/90)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'17-04'!$K85+('17-04'!$J85/90)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'17-04'!$K86+('17-04'!$J86/90)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'17-04'!$K87+('17-04'!$J87/90)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'17-04'!$K88+('17-04'!$J88/90)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'17-04'!$K89+('17-04'!$J89/90)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'17-04'!$K90+('17-04'!$J90/90)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'17-04'!$K91+('17-04'!$J91/90)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'17-04'!$K92+('17-04'!$J92/90)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'17-04'!$K93+('17-04'!$J93/90)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'17-04'!$K94+('17-04'!$J94/90)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'17-04'!$K95+('17-04'!$J95/90)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'17-04'!$K96+('17-04'!$J96/90)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'17-04'!$K97+('17-04'!$J97/90)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'17-04'!$K98+('17-04'!$J98/90)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'17-04'!$K99+('17-04'!$J99/90)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'17-04'!$K100+('17-04'!$J100/90)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'17-04'!$K101+('17-04'!$J101/90)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'17-04'!$K102+('17-04'!$J102/90)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'17-04'!$K103+('17-04'!$J103/90)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'17-04'!$K104+('17-04'!$J104/90)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'17-04'!$K105+('17-04'!$J105/90)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'17-04'!$K106+('17-04'!$J106/90)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'17-04'!$K107+('17-04'!$J107/90)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'17-04'!$K108+('17-04'!$J108/90)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'17-04'!$K109+('17-04'!$J109/90)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'17-04'!$K110+('17-04'!$J110/90)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'17-04'!$K111+('17-04'!$J111/90)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'17-04'!$K112+('17-04'!$J112/90)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'17-04'!$K113+('17-04'!$J113/90)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'17-04'!$K114+('17-04'!$J114/90)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'17-04'!$K115+('17-04'!$J115/90)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'17-04'!$K116+('17-04'!$J116/90)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'17-04'!$K117+('17-04'!$J117/90)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'17-04'!$K118+('17-04'!$J118/90)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'17-04'!$K119+('17-04'!$J119/90)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'17-04'!$K120+('17-04'!$J120/90)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'17-04'!$K121+('17-04'!$J121/90)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'17-04'!$K122+('17-04'!$J122/90)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'17-04'!$K123+('17-04'!$J123/90)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'17-04'!$K124+('17-04'!$J124/90)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'17-04'!$K125+('17-04'!$J125/90)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'17-04'!$K126+('17-04'!$J126/90)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'17-04'!$K127+('17-04'!$J127/90)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'17-04'!$K128+('17-04'!$J128/90)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'17-04'!$K129+('17-04'!$J129/90)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'17-04'!$K130+('17-04'!$J130/90)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1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SUM('18-04'!$J$22:$J$361)</f>
        <v>0</v>
      </c>
      <c r="K20" s="3">
        <f>SUM('18-04'!$K$22:$K$361)</f>
        <v>0</v>
      </c>
      <c r="L20" s="3">
        <f>SUM('18-04'!$L$22:$L$361)</f>
        <v>0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'18-04'!$K22+('18-04'!$J22/90)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'18-04'!$K23+('18-04'!$J23/90)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'18-04'!$K24+('18-04'!$J24/90)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7"/>
      <c r="J25" s="8"/>
      <c r="K25" s="9"/>
      <c r="L25" s="10">
        <f>'18-04'!$K25+('18-04'!$J25/90)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8"/>
      <c r="J26" s="8"/>
      <c r="K26" s="9"/>
      <c r="L26" s="10">
        <f>'18-04'!$K26+('18-04'!$J26/90)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'18-04'!$K27+('18-04'!$J27/90)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'18-04'!$K28+('18-04'!$J28/90)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3985</v>
      </c>
      <c r="G29" s="1"/>
      <c r="H29" s="7" t="s">
        <v>6</v>
      </c>
      <c r="I29" s="2"/>
      <c r="J29" s="8"/>
      <c r="K29" s="9"/>
      <c r="L29" s="10">
        <f>'18-04'!$K29+('18-04'!$J29/90)</f>
        <v>0</v>
      </c>
      <c r="M29" s="3"/>
      <c r="N29" s="1"/>
      <c r="O29" s="1"/>
      <c r="P29" s="18"/>
      <c r="Q29" s="54" t="s">
        <v>21</v>
      </c>
      <c r="R29" s="55"/>
      <c r="S29" s="17">
        <f>SUM('18-04'!$J$22:$J$361)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852</v>
      </c>
      <c r="D30" s="1"/>
      <c r="E30" s="1"/>
      <c r="F30" s="8"/>
      <c r="G30" s="1"/>
      <c r="H30" s="7" t="s">
        <v>6</v>
      </c>
      <c r="I30" s="47"/>
      <c r="J30" s="8"/>
      <c r="K30" s="9"/>
      <c r="L30" s="10">
        <f>'18-04'!$K30+('18-04'!$J30/90)</f>
        <v>0</v>
      </c>
      <c r="M30" s="3"/>
      <c r="N30" s="54" t="s">
        <v>23</v>
      </c>
      <c r="O30" s="55"/>
      <c r="P30" s="6">
        <f>SUM('18-04'!$K$22:$K$361)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-6230</v>
      </c>
      <c r="G31" s="1"/>
      <c r="H31" s="7" t="s">
        <v>6</v>
      </c>
      <c r="I31" s="47"/>
      <c r="J31" s="8"/>
      <c r="K31" s="9"/>
      <c r="L31" s="10">
        <f>'18-04'!$K31+('18-04'!$J31/90)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-2286</v>
      </c>
      <c r="D32" s="1"/>
      <c r="E32" s="1"/>
      <c r="F32" s="1"/>
      <c r="G32" s="1"/>
      <c r="H32" s="7" t="s">
        <v>6</v>
      </c>
      <c r="I32" s="47"/>
      <c r="J32" s="8"/>
      <c r="K32" s="9"/>
      <c r="L32" s="10">
        <f>'18-04'!$K32+('18-04'!$J32/90)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/>
      <c r="J33" s="8"/>
      <c r="K33" s="9"/>
      <c r="L33" s="10">
        <f>'18-04'!$K33+('18-04'!$J33/90)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'18-04'!$K34+('18-04'!$J34/90)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/>
      <c r="J35" s="8"/>
      <c r="K35" s="9"/>
      <c r="L35" s="10">
        <f>'18-04'!$K35+('18-04'!$J35/90)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'18-04'!$K36+('18-04'!$J36/90)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/>
      <c r="J37" s="8"/>
      <c r="K37" s="9"/>
      <c r="L37" s="10">
        <f>'18-04'!$K37+('18-04'!$J37/90)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/>
      <c r="J38" s="8"/>
      <c r="K38" s="9"/>
      <c r="L38" s="10">
        <f>'18-04'!$K38+('18-04'!$J38/90)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/>
      <c r="J39" s="8"/>
      <c r="K39" s="9"/>
      <c r="L39" s="10">
        <f>'18-04'!$K39+('18-04'!$J39/90)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/>
      <c r="J40" s="8"/>
      <c r="K40" s="9"/>
      <c r="L40" s="10">
        <f>'18-04'!$K40+('18-04'!$J40/90)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/>
      <c r="J41" s="8"/>
      <c r="K41" s="9"/>
      <c r="L41" s="10">
        <f>'18-04'!$K41+('18-04'!$J41/90)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/>
      <c r="J42" s="8"/>
      <c r="K42" s="9"/>
      <c r="L42" s="10">
        <f>'18-04'!$K42+('18-04'!$J42/90)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'18-04'!$K43+('18-04'!$J43/90)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/>
      <c r="J44" s="8"/>
      <c r="K44" s="9"/>
      <c r="L44" s="10">
        <f>'18-04'!$K44+('18-04'!$J44/90)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/>
      <c r="J45" s="8"/>
      <c r="K45" s="9"/>
      <c r="L45" s="10">
        <f>'18-04'!$K45+('18-04'!$J45/90)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/>
      <c r="J46" s="8"/>
      <c r="K46" s="9"/>
      <c r="L46" s="10">
        <f>'18-04'!$K46+('18-04'!$J46/90)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/>
      <c r="J47" s="8"/>
      <c r="K47" s="9"/>
      <c r="L47" s="10">
        <f>'18-04'!$K47+('18-04'!$J47/90)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/>
      <c r="J48" s="8"/>
      <c r="K48" s="9"/>
      <c r="L48" s="10">
        <f>'18-04'!$K48+('18-04'!$J48/90)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/>
      <c r="J49" s="8"/>
      <c r="K49" s="9"/>
      <c r="L49" s="10">
        <f>'18-04'!$K49+('18-04'!$J49/90)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/>
      <c r="J50" s="8"/>
      <c r="K50" s="9"/>
      <c r="L50" s="10">
        <f>'18-04'!$K50+('18-04'!$J50/90)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/>
      <c r="J51" s="8"/>
      <c r="K51" s="9"/>
      <c r="L51" s="10">
        <f>'18-04'!$K51+('18-04'!$J51/90)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/>
      <c r="J52" s="8"/>
      <c r="K52" s="9"/>
      <c r="L52" s="10">
        <f>'18-04'!$K52+('18-04'!$J52/90)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/>
      <c r="J53" s="8"/>
      <c r="K53" s="9"/>
      <c r="L53" s="10">
        <f>'18-04'!$K53+('18-04'!$J53/90)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/>
      <c r="J54" s="8"/>
      <c r="K54" s="9"/>
      <c r="L54" s="10">
        <f>'18-04'!$K54+('18-04'!$J54/90)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/>
      <c r="J55" s="8"/>
      <c r="K55" s="9"/>
      <c r="L55" s="10">
        <f>'18-04'!$K55+('18-04'!$J55/90)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'18-04'!$K56+('18-04'!$J56/90)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'18-04'!$K57+('18-04'!$J57/90)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'18-04'!$K58+('18-04'!$J58/90)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/>
      <c r="J59" s="8"/>
      <c r="K59" s="9"/>
      <c r="L59" s="10">
        <f>'18-04'!$K59+('18-04'!$J59/90)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/>
      <c r="J60" s="8"/>
      <c r="K60" s="9"/>
      <c r="L60" s="10">
        <f>'18-04'!$K60+('18-04'!$J60/90)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/>
      <c r="J61" s="8"/>
      <c r="K61" s="9"/>
      <c r="L61" s="10">
        <f>'18-04'!$K61+('18-04'!$J61/90)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/>
      <c r="J62" s="8"/>
      <c r="K62" s="9"/>
      <c r="L62" s="10">
        <f>'18-04'!$K62+('18-04'!$J62/90)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/>
      <c r="J63" s="8"/>
      <c r="K63" s="9"/>
      <c r="L63" s="10">
        <f>'18-04'!$K63+('18-04'!$J63/90)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/>
      <c r="J64" s="8"/>
      <c r="K64" s="9"/>
      <c r="L64" s="10">
        <f>'18-04'!$K64+('18-04'!$J64/90)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/>
      <c r="J65" s="42"/>
      <c r="K65" s="43"/>
      <c r="L65" s="44">
        <f>'18-04'!$K65+('18-04'!$J65/90)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/>
      <c r="J66" s="45"/>
      <c r="K66" s="46"/>
      <c r="L66" s="44">
        <f>'18-04'!$K66+('18-04'!$J66/90)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/>
      <c r="J67" s="42"/>
      <c r="K67" s="43"/>
      <c r="L67" s="44">
        <f>'18-04'!$K67+('18-04'!$J67/90)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/>
      <c r="J68" s="45"/>
      <c r="K68" s="46"/>
      <c r="L68" s="44">
        <f>'18-04'!$K68+('18-04'!$J68/90)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/>
      <c r="J69" s="42"/>
      <c r="K69" s="43"/>
      <c r="L69" s="44">
        <f>'18-04'!$K69+('18-04'!$J69/90)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/>
      <c r="J70" s="42"/>
      <c r="K70" s="43"/>
      <c r="L70" s="44">
        <f>'18-04'!$K70+('18-04'!$J70/90)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'18-04'!$K71+('18-04'!$J71/90)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/>
      <c r="J72" s="8"/>
      <c r="K72" s="9"/>
      <c r="L72" s="10">
        <f>'18-04'!$K72+('18-04'!$J72/90)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/>
      <c r="J73" s="8"/>
      <c r="K73" s="9"/>
      <c r="L73" s="10">
        <f>'18-04'!$K73+('18-04'!$J73/90)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'18-04'!$K74+('18-04'!$J74/90)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/>
      <c r="J75" s="8"/>
      <c r="K75" s="9"/>
      <c r="L75" s="10">
        <f>'18-04'!$K75+('18-04'!$J75/90)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/>
      <c r="J76" s="8"/>
      <c r="K76" s="9"/>
      <c r="L76" s="10">
        <f>'18-04'!$K76+('18-04'!$J76/90)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/>
      <c r="J77" s="8"/>
      <c r="K77" s="9"/>
      <c r="L77" s="10">
        <f>'18-04'!$K77+('18-04'!$J77/90)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'18-04'!$K78+('18-04'!$J78/90)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/>
      <c r="J79" s="8"/>
      <c r="K79" s="9"/>
      <c r="L79" s="10">
        <f>'18-04'!$K79+('18-04'!$J79/90)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'18-04'!$K80+('18-04'!$J80/90)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'18-04'!$K81+('18-04'!$J81/90)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'18-04'!$K82+('18-04'!$J82/90)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'18-04'!$K83+('18-04'!$J83/90)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'18-04'!$K84+('18-04'!$J84/90)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'18-04'!$K85+('18-04'!$J85/90)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'18-04'!$K86+('18-04'!$J86/90)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'18-04'!$K87+('18-04'!$J87/90)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'18-04'!$K88+('18-04'!$J88/90)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'18-04'!$K89+('18-04'!$J89/90)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'18-04'!$K90+('18-04'!$J90/90)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'18-04'!$K91+('18-04'!$J91/90)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'18-04'!$K92+('18-04'!$J92/90)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'18-04'!$K93+('18-04'!$J93/90)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'18-04'!$K94+('18-04'!$J94/90)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'18-04'!$K95+('18-04'!$J95/90)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'18-04'!$K96+('18-04'!$J96/90)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'18-04'!$K97+('18-04'!$J97/90)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'18-04'!$K98+('18-04'!$J98/90)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'18-04'!$K99+('18-04'!$J99/90)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'18-04'!$K100+('18-04'!$J100/90)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'18-04'!$K101+('18-04'!$J101/90)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'18-04'!$K102+('18-04'!$J102/90)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'18-04'!$K103+('18-04'!$J103/90)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'18-04'!$K104+('18-04'!$J104/90)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'18-04'!$K105+('18-04'!$J105/90)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'18-04'!$K106+('18-04'!$J106/90)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'18-04'!$K107+('18-04'!$J107/90)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'18-04'!$K108+('18-04'!$J108/90)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'18-04'!$K109+('18-04'!$J109/90)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'18-04'!$K110+('18-04'!$J110/90)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'18-04'!$K111+('18-04'!$J111/90)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'18-04'!$K112+('18-04'!$J112/90)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'18-04'!$K113+('18-04'!$J113/90)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'18-04'!$K114+('18-04'!$J114/90)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'18-04'!$K115+('18-04'!$J115/90)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'18-04'!$K116+('18-04'!$J116/90)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'18-04'!$K117+('18-04'!$J117/90)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11" activePane="bottomLeft" state="frozen"/>
      <selection pane="bottomLeft" activeCell="B16" sqref="B16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63141.055555555547</v>
      </c>
      <c r="C1" s="26">
        <f t="shared" ca="1" si="0"/>
        <v>-4788.833333333333</v>
      </c>
      <c r="D1" s="26">
        <f t="shared" ca="1" si="0"/>
        <v>-58061</v>
      </c>
      <c r="E1" s="27">
        <f ca="1">IF(B1=0,"",C1/B1)*-1</f>
        <v>7.5843415844066953E-2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13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38"/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39"/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39"/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39"/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39"/>
    </row>
    <row r="19" spans="1:8" ht="14.25" customHeight="1" x14ac:dyDescent="0.3">
      <c r="A19" s="31">
        <v>46129</v>
      </c>
      <c r="B19" s="32">
        <f t="shared" ca="1" si="1"/>
        <v>2377.1111111111109</v>
      </c>
      <c r="C19" s="32">
        <f t="shared" ca="1" si="2"/>
        <v>-64.555555555555557</v>
      </c>
      <c r="D19" s="32">
        <f t="shared" ca="1" si="3"/>
        <v>-921.55555555555554</v>
      </c>
      <c r="E19" s="39"/>
    </row>
    <row r="20" spans="1:8" ht="14.25" customHeight="1" x14ac:dyDescent="0.3">
      <c r="A20" s="31">
        <v>46130</v>
      </c>
      <c r="B20" s="32">
        <f t="shared" ca="1" si="1"/>
        <v>0</v>
      </c>
      <c r="C20" s="32">
        <f t="shared" ca="1" si="2"/>
        <v>0</v>
      </c>
      <c r="D20" s="32">
        <f t="shared" ca="1" si="3"/>
        <v>0</v>
      </c>
      <c r="E20" s="39"/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38"/>
      <c r="F21" s="32">
        <f t="shared" ref="F21" ca="1" si="7">SUM(B15:B21)</f>
        <v>26876.999999999996</v>
      </c>
      <c r="G21" s="32">
        <f t="shared" ref="G21" ca="1" si="8">SUM(C15:C21)</f>
        <v>-184.83333333333331</v>
      </c>
      <c r="H21" s="37">
        <f ca="1">IF(F21=0,"",G21/F21)*-1</f>
        <v>6.8770076025350055E-3</v>
      </c>
    </row>
    <row r="22" spans="1:8" ht="14.25" customHeight="1" x14ac:dyDescent="0.3">
      <c r="A22" s="31">
        <v>46132</v>
      </c>
      <c r="B22" s="32" t="str">
        <f t="shared" ca="1" si="1"/>
        <v/>
      </c>
      <c r="C22" s="32" t="str">
        <f t="shared" ca="1" si="2"/>
        <v/>
      </c>
      <c r="D22" s="32" t="str">
        <f t="shared" ca="1" si="3"/>
        <v/>
      </c>
      <c r="E22" s="39"/>
    </row>
    <row r="23" spans="1:8" ht="14.25" customHeight="1" x14ac:dyDescent="0.3">
      <c r="A23" s="31">
        <v>46133</v>
      </c>
      <c r="B23" s="32" t="str">
        <f t="shared" ca="1" si="1"/>
        <v/>
      </c>
      <c r="C23" s="32" t="str">
        <f t="shared" ca="1" si="2"/>
        <v/>
      </c>
      <c r="D23" s="32" t="str">
        <f t="shared" ca="1" si="3"/>
        <v/>
      </c>
      <c r="E23" s="39"/>
    </row>
    <row r="24" spans="1:8" ht="14.25" customHeight="1" x14ac:dyDescent="0.3">
      <c r="A24" s="31">
        <v>46134</v>
      </c>
      <c r="B24" s="32" t="str">
        <f t="shared" ca="1" si="1"/>
        <v/>
      </c>
      <c r="C24" s="32" t="str">
        <f t="shared" ca="1" si="2"/>
        <v/>
      </c>
      <c r="D24" s="32" t="str">
        <f t="shared" ca="1" si="3"/>
        <v/>
      </c>
      <c r="E24" s="39"/>
    </row>
    <row r="25" spans="1:8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39"/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39"/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39"/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38"/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39"/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39"/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39"/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39"/>
    </row>
    <row r="33" spans="1:1" ht="14.25" customHeight="1" x14ac:dyDescent="0.3">
      <c r="A33" s="40"/>
    </row>
    <row r="34" spans="1:1" ht="14.25" customHeight="1" x14ac:dyDescent="0.3">
      <c r="A34" s="40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3" priority="2" operator="lessThan">
      <formula>0</formula>
    </cfRule>
  </conditionalFormatting>
  <conditionalFormatting sqref="H6:H7">
    <cfRule type="cellIs" dxfId="2" priority="3" operator="lessThan">
      <formula>0</formula>
    </cfRule>
  </conditionalFormatting>
  <conditionalFormatting sqref="H13:H14">
    <cfRule type="cellIs" dxfId="1" priority="4" operator="lessThan">
      <formula>0</formula>
    </cfRule>
  </conditionalFormatting>
  <conditionalFormatting sqref="H21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2026-04-17T11:36:59Z</dcterms:modified>
</cp:coreProperties>
</file>