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54C385EE-7B8E-414F-8FF1-D815B8C220B2}" xr6:coauthVersionLast="47" xr6:coauthVersionMax="47" xr10:uidLastSave="{00000000-0000-0000-0000-000000000000}"/>
  <bookViews>
    <workbookView xWindow="-108" yWindow="-108" windowWidth="23256" windowHeight="12456" tabRatio="769" firstSheet="103" activeTab="115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07-08" sheetId="115" r:id="rId110"/>
    <sheet name="08-08" sheetId="116" r:id="rId111"/>
    <sheet name="10-08" sheetId="117" r:id="rId112"/>
    <sheet name="11-08" sheetId="118" r:id="rId113"/>
    <sheet name="12-08" sheetId="119" r:id="rId114"/>
    <sheet name="13-08" sheetId="120" r:id="rId115"/>
    <sheet name="14-08" sheetId="121" r:id="rId116"/>
    <sheet name="15-08" sheetId="122" r:id="rId117"/>
    <sheet name="17-08" sheetId="123" r:id="rId118"/>
    <sheet name="ملخص" sheetId="13" r:id="rId119"/>
    <sheet name="شهري" sheetId="79" r:id="rId120"/>
    <sheet name="العملية" sheetId="27" r:id="rId121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2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23" l="1"/>
  <c r="L360" i="123"/>
  <c r="L359" i="123"/>
  <c r="L358" i="123"/>
  <c r="L357" i="123"/>
  <c r="L356" i="123"/>
  <c r="L355" i="123"/>
  <c r="L354" i="123"/>
  <c r="L353" i="123"/>
  <c r="L352" i="123"/>
  <c r="L351" i="123"/>
  <c r="L350" i="123"/>
  <c r="L349" i="123"/>
  <c r="L348" i="123"/>
  <c r="L347" i="123"/>
  <c r="L346" i="123"/>
  <c r="L345" i="123"/>
  <c r="L344" i="123"/>
  <c r="L343" i="123"/>
  <c r="L342" i="123"/>
  <c r="L341" i="123"/>
  <c r="L340" i="123"/>
  <c r="L339" i="123"/>
  <c r="L338" i="123"/>
  <c r="L337" i="123"/>
  <c r="L336" i="123"/>
  <c r="L335" i="123"/>
  <c r="L334" i="123"/>
  <c r="L333" i="123"/>
  <c r="L332" i="123"/>
  <c r="L331" i="123"/>
  <c r="L330" i="123"/>
  <c r="L329" i="123"/>
  <c r="L328" i="123"/>
  <c r="L327" i="123"/>
  <c r="L326" i="123"/>
  <c r="L325" i="123"/>
  <c r="L324" i="123"/>
  <c r="L323" i="123"/>
  <c r="L322" i="123"/>
  <c r="L321" i="123"/>
  <c r="L320" i="123"/>
  <c r="L319" i="123"/>
  <c r="L318" i="123"/>
  <c r="L317" i="123"/>
  <c r="L316" i="123"/>
  <c r="L315" i="123"/>
  <c r="L314" i="123"/>
  <c r="L313" i="123"/>
  <c r="L312" i="123"/>
  <c r="L311" i="123"/>
  <c r="L310" i="123"/>
  <c r="L309" i="123"/>
  <c r="L308" i="123"/>
  <c r="L307" i="123"/>
  <c r="L306" i="123"/>
  <c r="L305" i="123"/>
  <c r="L304" i="123"/>
  <c r="L303" i="123"/>
  <c r="L302" i="123"/>
  <c r="L301" i="123"/>
  <c r="L300" i="123"/>
  <c r="L299" i="123"/>
  <c r="L298" i="123"/>
  <c r="L297" i="123"/>
  <c r="L296" i="123"/>
  <c r="L295" i="123"/>
  <c r="L294" i="123"/>
  <c r="L293" i="123"/>
  <c r="L292" i="123"/>
  <c r="L291" i="123"/>
  <c r="L290" i="123"/>
  <c r="L289" i="123"/>
  <c r="L288" i="123"/>
  <c r="L287" i="123"/>
  <c r="L286" i="123"/>
  <c r="L285" i="123"/>
  <c r="L284" i="123"/>
  <c r="L283" i="123"/>
  <c r="L282" i="123"/>
  <c r="L281" i="123"/>
  <c r="L280" i="123"/>
  <c r="L279" i="123"/>
  <c r="L278" i="123"/>
  <c r="L277" i="123"/>
  <c r="L276" i="123"/>
  <c r="L275" i="123"/>
  <c r="L274" i="123"/>
  <c r="L273" i="123"/>
  <c r="L272" i="123"/>
  <c r="L271" i="123"/>
  <c r="L270" i="123"/>
  <c r="L269" i="123"/>
  <c r="L268" i="123"/>
  <c r="L267" i="123"/>
  <c r="L266" i="123"/>
  <c r="L265" i="123"/>
  <c r="L264" i="123"/>
  <c r="L263" i="123"/>
  <c r="L262" i="123"/>
  <c r="L261" i="123"/>
  <c r="L260" i="123"/>
  <c r="L259" i="123"/>
  <c r="L258" i="123"/>
  <c r="L257" i="123"/>
  <c r="L256" i="123"/>
  <c r="L255" i="123"/>
  <c r="L254" i="123"/>
  <c r="L253" i="123"/>
  <c r="L252" i="123"/>
  <c r="L251" i="123"/>
  <c r="L250" i="123"/>
  <c r="L249" i="123"/>
  <c r="L248" i="123"/>
  <c r="L247" i="123"/>
  <c r="L246" i="123"/>
  <c r="L245" i="123"/>
  <c r="L244" i="123"/>
  <c r="L243" i="123"/>
  <c r="L242" i="123"/>
  <c r="L241" i="123"/>
  <c r="L240" i="123"/>
  <c r="L239" i="123"/>
  <c r="L238" i="123"/>
  <c r="L237" i="123"/>
  <c r="L236" i="123"/>
  <c r="L235" i="123"/>
  <c r="L234" i="123"/>
  <c r="L233" i="123"/>
  <c r="L232" i="123"/>
  <c r="L231" i="123"/>
  <c r="L230" i="123"/>
  <c r="L229" i="123"/>
  <c r="L228" i="123"/>
  <c r="L227" i="123"/>
  <c r="L226" i="123"/>
  <c r="L225" i="123"/>
  <c r="L224" i="123"/>
  <c r="L223" i="123"/>
  <c r="L222" i="123"/>
  <c r="L221" i="123"/>
  <c r="L220" i="123"/>
  <c r="L219" i="123"/>
  <c r="L218" i="123"/>
  <c r="L217" i="123"/>
  <c r="L216" i="123"/>
  <c r="L215" i="123"/>
  <c r="L214" i="123"/>
  <c r="L213" i="123"/>
  <c r="L212" i="123"/>
  <c r="L211" i="123"/>
  <c r="L210" i="123"/>
  <c r="L209" i="123"/>
  <c r="L208" i="123"/>
  <c r="L207" i="123"/>
  <c r="L206" i="123"/>
  <c r="L205" i="123"/>
  <c r="L204" i="123"/>
  <c r="L203" i="123"/>
  <c r="L202" i="123"/>
  <c r="L201" i="123"/>
  <c r="L200" i="123"/>
  <c r="L199" i="123"/>
  <c r="L198" i="123"/>
  <c r="L197" i="123"/>
  <c r="L196" i="123"/>
  <c r="L195" i="123"/>
  <c r="L194" i="123"/>
  <c r="L193" i="123"/>
  <c r="L192" i="123"/>
  <c r="L191" i="123"/>
  <c r="L190" i="123"/>
  <c r="L189" i="123"/>
  <c r="L188" i="123"/>
  <c r="L187" i="123"/>
  <c r="L186" i="123"/>
  <c r="L185" i="123"/>
  <c r="L184" i="123"/>
  <c r="L183" i="123"/>
  <c r="L182" i="123"/>
  <c r="L181" i="123"/>
  <c r="L180" i="123"/>
  <c r="L179" i="123"/>
  <c r="L178" i="123"/>
  <c r="L177" i="123"/>
  <c r="L176" i="123"/>
  <c r="L175" i="123"/>
  <c r="L174" i="123"/>
  <c r="L173" i="123"/>
  <c r="L172" i="123"/>
  <c r="L171" i="123"/>
  <c r="L170" i="123"/>
  <c r="L169" i="123"/>
  <c r="L168" i="123"/>
  <c r="L167" i="123"/>
  <c r="L166" i="123"/>
  <c r="L165" i="123"/>
  <c r="L164" i="123"/>
  <c r="L163" i="123"/>
  <c r="L162" i="123"/>
  <c r="L161" i="123"/>
  <c r="L160" i="123"/>
  <c r="L159" i="123"/>
  <c r="L158" i="123"/>
  <c r="L157" i="123"/>
  <c r="L156" i="123"/>
  <c r="L155" i="123"/>
  <c r="L154" i="123"/>
  <c r="L153" i="123"/>
  <c r="L152" i="123"/>
  <c r="L151" i="123"/>
  <c r="L150" i="123"/>
  <c r="L149" i="123"/>
  <c r="L148" i="123"/>
  <c r="L147" i="123"/>
  <c r="L146" i="123"/>
  <c r="L145" i="123"/>
  <c r="L144" i="123"/>
  <c r="L143" i="123"/>
  <c r="L142" i="123"/>
  <c r="L141" i="123"/>
  <c r="L140" i="123"/>
  <c r="L139" i="123"/>
  <c r="L138" i="123"/>
  <c r="L137" i="123"/>
  <c r="L136" i="123"/>
  <c r="L135" i="123"/>
  <c r="L134" i="123"/>
  <c r="L133" i="123"/>
  <c r="L132" i="123"/>
  <c r="L131" i="123"/>
  <c r="L130" i="123"/>
  <c r="L129" i="123"/>
  <c r="L128" i="123"/>
  <c r="L127" i="123"/>
  <c r="L126" i="123"/>
  <c r="L125" i="123"/>
  <c r="L124" i="123"/>
  <c r="L123" i="123"/>
  <c r="L122" i="123"/>
  <c r="L121" i="123"/>
  <c r="L120" i="123"/>
  <c r="L119" i="123"/>
  <c r="L118" i="123"/>
  <c r="L117" i="123"/>
  <c r="L116" i="123"/>
  <c r="L115" i="123"/>
  <c r="L114" i="123"/>
  <c r="L113" i="123"/>
  <c r="L112" i="123"/>
  <c r="L111" i="123"/>
  <c r="L110" i="123"/>
  <c r="L109" i="123"/>
  <c r="L108" i="123"/>
  <c r="L107" i="123"/>
  <c r="L106" i="123"/>
  <c r="L105" i="123"/>
  <c r="L104" i="123"/>
  <c r="L103" i="123"/>
  <c r="L102" i="123"/>
  <c r="L101" i="123"/>
  <c r="L100" i="123"/>
  <c r="L99" i="123"/>
  <c r="L98" i="123"/>
  <c r="L97" i="123"/>
  <c r="L96" i="123"/>
  <c r="L95" i="123"/>
  <c r="L94" i="123"/>
  <c r="L93" i="123"/>
  <c r="L92" i="123"/>
  <c r="L91" i="123"/>
  <c r="L90" i="123"/>
  <c r="L89" i="123"/>
  <c r="L88" i="123"/>
  <c r="L87" i="123"/>
  <c r="L86" i="123"/>
  <c r="L85" i="123"/>
  <c r="L84" i="123"/>
  <c r="L83" i="123"/>
  <c r="L82" i="123"/>
  <c r="L81" i="123"/>
  <c r="L80" i="123"/>
  <c r="L79" i="123"/>
  <c r="L78" i="123"/>
  <c r="L77" i="123"/>
  <c r="L76" i="123"/>
  <c r="L75" i="123"/>
  <c r="L74" i="123"/>
  <c r="L73" i="123"/>
  <c r="L72" i="123"/>
  <c r="L71" i="123"/>
  <c r="L70" i="123"/>
  <c r="L69" i="123"/>
  <c r="L68" i="123"/>
  <c r="L67" i="123"/>
  <c r="L66" i="123"/>
  <c r="L65" i="123"/>
  <c r="L64" i="123"/>
  <c r="L63" i="123"/>
  <c r="L62" i="123"/>
  <c r="L61" i="123"/>
  <c r="L60" i="123"/>
  <c r="L59" i="123"/>
  <c r="L58" i="123"/>
  <c r="L57" i="123"/>
  <c r="L56" i="123"/>
  <c r="L55" i="123"/>
  <c r="L54" i="123"/>
  <c r="L53" i="123"/>
  <c r="L52" i="123"/>
  <c r="L51" i="123"/>
  <c r="L50" i="123"/>
  <c r="L49" i="123"/>
  <c r="L48" i="123"/>
  <c r="L47" i="123"/>
  <c r="L46" i="123"/>
  <c r="L45" i="123"/>
  <c r="L44" i="123"/>
  <c r="L43" i="123"/>
  <c r="L42" i="123"/>
  <c r="L41" i="123"/>
  <c r="L40" i="123"/>
  <c r="L39" i="123"/>
  <c r="L38" i="123"/>
  <c r="L37" i="123"/>
  <c r="L36" i="123"/>
  <c r="L35" i="123"/>
  <c r="L34" i="123"/>
  <c r="L33" i="123"/>
  <c r="L32" i="123"/>
  <c r="L31" i="123"/>
  <c r="P30" i="123"/>
  <c r="L30" i="123"/>
  <c r="S29" i="123"/>
  <c r="L29" i="123"/>
  <c r="L28" i="123"/>
  <c r="C28" i="123"/>
  <c r="P27" i="123"/>
  <c r="L27" i="123"/>
  <c r="C27" i="123"/>
  <c r="S26" i="123"/>
  <c r="P26" i="123"/>
  <c r="L26" i="123"/>
  <c r="F26" i="123"/>
  <c r="C26" i="123"/>
  <c r="S25" i="123"/>
  <c r="P25" i="123"/>
  <c r="L25" i="123"/>
  <c r="F25" i="123"/>
  <c r="C25" i="123"/>
  <c r="S24" i="123"/>
  <c r="P24" i="123"/>
  <c r="L24" i="123"/>
  <c r="F24" i="123"/>
  <c r="C24" i="123"/>
  <c r="S23" i="123"/>
  <c r="P23" i="123"/>
  <c r="P28" i="123" s="1"/>
  <c r="P32" i="123" s="1"/>
  <c r="L23" i="123"/>
  <c r="F23" i="123"/>
  <c r="C23" i="123"/>
  <c r="S22" i="123"/>
  <c r="S27" i="123" s="1"/>
  <c r="S31" i="123" s="1"/>
  <c r="P22" i="123"/>
  <c r="L22" i="123"/>
  <c r="F22" i="123"/>
  <c r="F27" i="123" s="1"/>
  <c r="C22" i="123"/>
  <c r="L20" i="123"/>
  <c r="K20" i="123"/>
  <c r="J20" i="123"/>
  <c r="L18" i="123"/>
  <c r="L17" i="123"/>
  <c r="L16" i="123"/>
  <c r="L15" i="123"/>
  <c r="L14" i="123"/>
  <c r="L13" i="123"/>
  <c r="L12" i="123"/>
  <c r="L11" i="123"/>
  <c r="L10" i="123"/>
  <c r="L9" i="123"/>
  <c r="L8" i="123"/>
  <c r="L7" i="123"/>
  <c r="L6" i="123"/>
  <c r="L5" i="123"/>
  <c r="L4" i="123"/>
  <c r="L1" i="123" s="1"/>
  <c r="L3" i="123"/>
  <c r="K1" i="123"/>
  <c r="J1" i="123"/>
  <c r="L361" i="122"/>
  <c r="L360" i="122"/>
  <c r="L359" i="122"/>
  <c r="L358" i="122"/>
  <c r="L357" i="122"/>
  <c r="L356" i="122"/>
  <c r="L355" i="122"/>
  <c r="L354" i="122"/>
  <c r="L353" i="122"/>
  <c r="L352" i="122"/>
  <c r="L351" i="122"/>
  <c r="L350" i="122"/>
  <c r="L349" i="122"/>
  <c r="L348" i="122"/>
  <c r="L347" i="122"/>
  <c r="L346" i="122"/>
  <c r="L345" i="122"/>
  <c r="L344" i="122"/>
  <c r="L343" i="122"/>
  <c r="L342" i="122"/>
  <c r="L341" i="122"/>
  <c r="L340" i="122"/>
  <c r="L339" i="122"/>
  <c r="L338" i="122"/>
  <c r="L337" i="122"/>
  <c r="L336" i="122"/>
  <c r="L335" i="122"/>
  <c r="L334" i="122"/>
  <c r="L333" i="122"/>
  <c r="L332" i="122"/>
  <c r="L331" i="122"/>
  <c r="L330" i="122"/>
  <c r="L329" i="122"/>
  <c r="L328" i="122"/>
  <c r="L327" i="122"/>
  <c r="L326" i="122"/>
  <c r="L325" i="122"/>
  <c r="L324" i="122"/>
  <c r="L323" i="122"/>
  <c r="L322" i="122"/>
  <c r="L321" i="122"/>
  <c r="L320" i="122"/>
  <c r="L319" i="122"/>
  <c r="L318" i="122"/>
  <c r="L317" i="122"/>
  <c r="L316" i="122"/>
  <c r="L315" i="122"/>
  <c r="L314" i="122"/>
  <c r="L313" i="122"/>
  <c r="L312" i="122"/>
  <c r="L311" i="122"/>
  <c r="L310" i="122"/>
  <c r="L309" i="122"/>
  <c r="L308" i="122"/>
  <c r="L307" i="122"/>
  <c r="L306" i="122"/>
  <c r="L305" i="122"/>
  <c r="L304" i="122"/>
  <c r="L303" i="122"/>
  <c r="L302" i="122"/>
  <c r="L301" i="122"/>
  <c r="L300" i="122"/>
  <c r="L299" i="122"/>
  <c r="L298" i="122"/>
  <c r="L297" i="122"/>
  <c r="L296" i="122"/>
  <c r="L295" i="122"/>
  <c r="L294" i="122"/>
  <c r="L293" i="122"/>
  <c r="L292" i="122"/>
  <c r="L291" i="122"/>
  <c r="L290" i="122"/>
  <c r="L289" i="122"/>
  <c r="L288" i="122"/>
  <c r="L287" i="122"/>
  <c r="L286" i="122"/>
  <c r="L285" i="122"/>
  <c r="L284" i="122"/>
  <c r="L283" i="122"/>
  <c r="L282" i="122"/>
  <c r="L281" i="122"/>
  <c r="L280" i="122"/>
  <c r="L279" i="122"/>
  <c r="L278" i="122"/>
  <c r="L277" i="122"/>
  <c r="L276" i="122"/>
  <c r="L275" i="122"/>
  <c r="L274" i="122"/>
  <c r="L273" i="122"/>
  <c r="L272" i="122"/>
  <c r="L271" i="122"/>
  <c r="L270" i="122"/>
  <c r="L269" i="122"/>
  <c r="L268" i="122"/>
  <c r="L267" i="122"/>
  <c r="L266" i="122"/>
  <c r="L265" i="122"/>
  <c r="L264" i="122"/>
  <c r="L263" i="122"/>
  <c r="L262" i="122"/>
  <c r="L261" i="122"/>
  <c r="L260" i="122"/>
  <c r="L259" i="122"/>
  <c r="L258" i="122"/>
  <c r="L257" i="122"/>
  <c r="L256" i="122"/>
  <c r="L255" i="122"/>
  <c r="L254" i="122"/>
  <c r="L253" i="122"/>
  <c r="L252" i="122"/>
  <c r="L251" i="122"/>
  <c r="L250" i="122"/>
  <c r="L249" i="122"/>
  <c r="L248" i="122"/>
  <c r="L247" i="122"/>
  <c r="L246" i="122"/>
  <c r="L245" i="122"/>
  <c r="L244" i="122"/>
  <c r="L243" i="122"/>
  <c r="L242" i="122"/>
  <c r="L241" i="122"/>
  <c r="L240" i="122"/>
  <c r="L239" i="122"/>
  <c r="L238" i="122"/>
  <c r="L237" i="122"/>
  <c r="L236" i="122"/>
  <c r="L235" i="122"/>
  <c r="L234" i="122"/>
  <c r="L233" i="122"/>
  <c r="L232" i="122"/>
  <c r="L231" i="122"/>
  <c r="L230" i="122"/>
  <c r="L229" i="122"/>
  <c r="L228" i="122"/>
  <c r="L227" i="122"/>
  <c r="L226" i="122"/>
  <c r="L225" i="122"/>
  <c r="L224" i="122"/>
  <c r="L223" i="122"/>
  <c r="L222" i="122"/>
  <c r="L221" i="122"/>
  <c r="L220" i="122"/>
  <c r="L219" i="122"/>
  <c r="L218" i="122"/>
  <c r="L217" i="122"/>
  <c r="L216" i="122"/>
  <c r="L215" i="122"/>
  <c r="L214" i="122"/>
  <c r="L213" i="122"/>
  <c r="L212" i="122"/>
  <c r="L211" i="122"/>
  <c r="L210" i="122"/>
  <c r="L209" i="122"/>
  <c r="L208" i="122"/>
  <c r="L207" i="122"/>
  <c r="L206" i="122"/>
  <c r="L205" i="122"/>
  <c r="L204" i="122"/>
  <c r="L203" i="122"/>
  <c r="L202" i="122"/>
  <c r="L201" i="122"/>
  <c r="L200" i="122"/>
  <c r="L199" i="122"/>
  <c r="L198" i="122"/>
  <c r="L197" i="122"/>
  <c r="L196" i="122"/>
  <c r="L195" i="122"/>
  <c r="L194" i="122"/>
  <c r="L193" i="122"/>
  <c r="L192" i="122"/>
  <c r="L191" i="122"/>
  <c r="L190" i="122"/>
  <c r="L189" i="122"/>
  <c r="L188" i="122"/>
  <c r="L187" i="122"/>
  <c r="L186" i="122"/>
  <c r="L185" i="122"/>
  <c r="L184" i="122"/>
  <c r="L183" i="122"/>
  <c r="L182" i="122"/>
  <c r="L181" i="122"/>
  <c r="L180" i="122"/>
  <c r="L179" i="122"/>
  <c r="L178" i="122"/>
  <c r="L177" i="122"/>
  <c r="L176" i="122"/>
  <c r="L175" i="122"/>
  <c r="L174" i="122"/>
  <c r="L173" i="122"/>
  <c r="L172" i="122"/>
  <c r="L171" i="122"/>
  <c r="L170" i="122"/>
  <c r="L169" i="122"/>
  <c r="L168" i="122"/>
  <c r="L167" i="122"/>
  <c r="L166" i="122"/>
  <c r="L165" i="122"/>
  <c r="L164" i="122"/>
  <c r="L163" i="122"/>
  <c r="L162" i="122"/>
  <c r="L161" i="122"/>
  <c r="L160" i="122"/>
  <c r="L159" i="122"/>
  <c r="L158" i="122"/>
  <c r="L157" i="122"/>
  <c r="L156" i="122"/>
  <c r="L155" i="122"/>
  <c r="L154" i="122"/>
  <c r="L153" i="122"/>
  <c r="L152" i="122"/>
  <c r="L151" i="122"/>
  <c r="L150" i="122"/>
  <c r="L149" i="122"/>
  <c r="L148" i="122"/>
  <c r="L147" i="122"/>
  <c r="L146" i="122"/>
  <c r="L145" i="122"/>
  <c r="L144" i="122"/>
  <c r="L143" i="122"/>
  <c r="L142" i="122"/>
  <c r="L141" i="122"/>
  <c r="L140" i="122"/>
  <c r="L139" i="122"/>
  <c r="L138" i="122"/>
  <c r="L137" i="122"/>
  <c r="L136" i="122"/>
  <c r="L135" i="122"/>
  <c r="L134" i="122"/>
  <c r="L133" i="122"/>
  <c r="L132" i="122"/>
  <c r="L131" i="122"/>
  <c r="L130" i="122"/>
  <c r="L129" i="122"/>
  <c r="L128" i="122"/>
  <c r="L127" i="122"/>
  <c r="L126" i="122"/>
  <c r="L125" i="122"/>
  <c r="L124" i="122"/>
  <c r="L123" i="122"/>
  <c r="L122" i="122"/>
  <c r="L121" i="122"/>
  <c r="L120" i="122"/>
  <c r="L119" i="122"/>
  <c r="L118" i="122"/>
  <c r="L117" i="122"/>
  <c r="L116" i="122"/>
  <c r="L115" i="122"/>
  <c r="L114" i="122"/>
  <c r="L113" i="122"/>
  <c r="L112" i="122"/>
  <c r="L111" i="122"/>
  <c r="L110" i="122"/>
  <c r="L109" i="122"/>
  <c r="L108" i="122"/>
  <c r="L107" i="122"/>
  <c r="L106" i="122"/>
  <c r="L105" i="122"/>
  <c r="L104" i="122"/>
  <c r="L103" i="122"/>
  <c r="L102" i="122"/>
  <c r="L101" i="122"/>
  <c r="L100" i="122"/>
  <c r="L99" i="122"/>
  <c r="L98" i="122"/>
  <c r="L97" i="122"/>
  <c r="L96" i="122"/>
  <c r="L95" i="122"/>
  <c r="L94" i="122"/>
  <c r="L93" i="122"/>
  <c r="L92" i="122"/>
  <c r="L91" i="122"/>
  <c r="L90" i="122"/>
  <c r="L89" i="122"/>
  <c r="L88" i="122"/>
  <c r="L87" i="122"/>
  <c r="L86" i="122"/>
  <c r="L85" i="122"/>
  <c r="L84" i="122"/>
  <c r="L83" i="122"/>
  <c r="L82" i="122"/>
  <c r="L81" i="122"/>
  <c r="L80" i="122"/>
  <c r="L79" i="122"/>
  <c r="L78" i="122"/>
  <c r="L77" i="122"/>
  <c r="L76" i="122"/>
  <c r="L75" i="122"/>
  <c r="L74" i="122"/>
  <c r="L73" i="122"/>
  <c r="L72" i="122"/>
  <c r="L71" i="122"/>
  <c r="L70" i="122"/>
  <c r="L69" i="122"/>
  <c r="L68" i="122"/>
  <c r="L67" i="122"/>
  <c r="L66" i="122"/>
  <c r="L65" i="122"/>
  <c r="L64" i="122"/>
  <c r="L63" i="122"/>
  <c r="L62" i="122"/>
  <c r="L61" i="122"/>
  <c r="L60" i="122"/>
  <c r="L59" i="122"/>
  <c r="L58" i="122"/>
  <c r="L57" i="122"/>
  <c r="L56" i="122"/>
  <c r="L55" i="122"/>
  <c r="L54" i="122"/>
  <c r="L53" i="122"/>
  <c r="L52" i="122"/>
  <c r="L51" i="122"/>
  <c r="L50" i="122"/>
  <c r="L49" i="122"/>
  <c r="L48" i="122"/>
  <c r="L47" i="122"/>
  <c r="L46" i="122"/>
  <c r="L45" i="122"/>
  <c r="L44" i="122"/>
  <c r="L43" i="122"/>
  <c r="L42" i="122"/>
  <c r="L41" i="122"/>
  <c r="L40" i="122"/>
  <c r="L39" i="122"/>
  <c r="L38" i="122"/>
  <c r="L37" i="122"/>
  <c r="L36" i="122"/>
  <c r="L35" i="122"/>
  <c r="L34" i="122"/>
  <c r="L33" i="122"/>
  <c r="L32" i="122"/>
  <c r="L31" i="122"/>
  <c r="P30" i="122"/>
  <c r="L30" i="122"/>
  <c r="S29" i="122"/>
  <c r="L29" i="122"/>
  <c r="L28" i="122"/>
  <c r="P27" i="122"/>
  <c r="L27" i="122"/>
  <c r="C27" i="122"/>
  <c r="S26" i="122"/>
  <c r="P26" i="122"/>
  <c r="L26" i="122"/>
  <c r="F26" i="122"/>
  <c r="C26" i="122"/>
  <c r="S25" i="122"/>
  <c r="P25" i="122"/>
  <c r="L25" i="122"/>
  <c r="F25" i="122"/>
  <c r="C25" i="122"/>
  <c r="S24" i="122"/>
  <c r="P24" i="122"/>
  <c r="L24" i="122"/>
  <c r="F24" i="122"/>
  <c r="C24" i="122"/>
  <c r="S23" i="122"/>
  <c r="S27" i="122" s="1"/>
  <c r="P23" i="122"/>
  <c r="P28" i="122" s="1"/>
  <c r="L23" i="122"/>
  <c r="F23" i="122"/>
  <c r="C23" i="122"/>
  <c r="S22" i="122"/>
  <c r="P22" i="122"/>
  <c r="L22" i="122"/>
  <c r="F22" i="122"/>
  <c r="C22" i="122"/>
  <c r="K20" i="122"/>
  <c r="J20" i="122"/>
  <c r="L18" i="122"/>
  <c r="L17" i="122"/>
  <c r="L16" i="122"/>
  <c r="L15" i="122"/>
  <c r="L14" i="122"/>
  <c r="L13" i="122"/>
  <c r="L12" i="122"/>
  <c r="L11" i="122"/>
  <c r="L10" i="122"/>
  <c r="L9" i="122"/>
  <c r="L8" i="122"/>
  <c r="L7" i="122"/>
  <c r="L6" i="122"/>
  <c r="L5" i="122"/>
  <c r="L4" i="122"/>
  <c r="L3" i="122"/>
  <c r="K1" i="122"/>
  <c r="J1" i="122"/>
  <c r="L144" i="121"/>
  <c r="L143" i="121"/>
  <c r="L142" i="121"/>
  <c r="L141" i="121"/>
  <c r="L140" i="121"/>
  <c r="L139" i="121"/>
  <c r="L138" i="121"/>
  <c r="L137" i="121"/>
  <c r="L136" i="121"/>
  <c r="L135" i="121"/>
  <c r="L134" i="121"/>
  <c r="L133" i="121"/>
  <c r="L132" i="121"/>
  <c r="L131" i="121"/>
  <c r="L130" i="121"/>
  <c r="L129" i="121"/>
  <c r="L128" i="121"/>
  <c r="L127" i="121"/>
  <c r="L126" i="121"/>
  <c r="L125" i="121"/>
  <c r="L124" i="121"/>
  <c r="L123" i="121"/>
  <c r="L122" i="121"/>
  <c r="L121" i="121"/>
  <c r="L120" i="121"/>
  <c r="L119" i="121"/>
  <c r="L118" i="121"/>
  <c r="L117" i="121"/>
  <c r="L116" i="121"/>
  <c r="L115" i="121"/>
  <c r="L114" i="121"/>
  <c r="L113" i="121"/>
  <c r="L112" i="121"/>
  <c r="L111" i="121"/>
  <c r="L110" i="121"/>
  <c r="L109" i="121"/>
  <c r="L108" i="121"/>
  <c r="L107" i="121"/>
  <c r="L106" i="121"/>
  <c r="L105" i="121"/>
  <c r="L104" i="121"/>
  <c r="L103" i="121"/>
  <c r="L102" i="121"/>
  <c r="L101" i="121"/>
  <c r="L100" i="121"/>
  <c r="L99" i="121"/>
  <c r="L98" i="121"/>
  <c r="L97" i="121"/>
  <c r="L96" i="121"/>
  <c r="L95" i="121"/>
  <c r="L94" i="121"/>
  <c r="L93" i="121"/>
  <c r="L92" i="121"/>
  <c r="L91" i="121"/>
  <c r="L90" i="121"/>
  <c r="L89" i="121"/>
  <c r="L88" i="121"/>
  <c r="L87" i="121"/>
  <c r="L86" i="121"/>
  <c r="L85" i="121"/>
  <c r="L84" i="121"/>
  <c r="L83" i="121"/>
  <c r="L82" i="121"/>
  <c r="L81" i="121"/>
  <c r="L80" i="121"/>
  <c r="L79" i="121"/>
  <c r="L78" i="121"/>
  <c r="L77" i="121"/>
  <c r="L76" i="121"/>
  <c r="L75" i="121"/>
  <c r="L74" i="121"/>
  <c r="L73" i="121"/>
  <c r="L72" i="121"/>
  <c r="L71" i="121"/>
  <c r="L70" i="121"/>
  <c r="L69" i="121"/>
  <c r="L68" i="121"/>
  <c r="L67" i="121"/>
  <c r="L66" i="121"/>
  <c r="L65" i="121"/>
  <c r="L64" i="121"/>
  <c r="L63" i="121"/>
  <c r="L62" i="121"/>
  <c r="L61" i="121"/>
  <c r="L60" i="121"/>
  <c r="L59" i="121"/>
  <c r="L58" i="121"/>
  <c r="L57" i="121"/>
  <c r="L56" i="121"/>
  <c r="L55" i="121"/>
  <c r="L54" i="121"/>
  <c r="L53" i="121"/>
  <c r="L52" i="121"/>
  <c r="L51" i="121"/>
  <c r="L50" i="121"/>
  <c r="L49" i="121"/>
  <c r="L48" i="121"/>
  <c r="L47" i="121"/>
  <c r="L46" i="121"/>
  <c r="L45" i="121"/>
  <c r="L44" i="121"/>
  <c r="L43" i="121"/>
  <c r="L42" i="121"/>
  <c r="L41" i="121"/>
  <c r="L40" i="121"/>
  <c r="L39" i="121"/>
  <c r="L38" i="121"/>
  <c r="L37" i="121"/>
  <c r="L36" i="121"/>
  <c r="L35" i="121"/>
  <c r="L34" i="121"/>
  <c r="L33" i="121"/>
  <c r="L32" i="121"/>
  <c r="L31" i="121"/>
  <c r="P30" i="121"/>
  <c r="L30" i="121"/>
  <c r="S29" i="121"/>
  <c r="L29" i="121"/>
  <c r="L28" i="121"/>
  <c r="P27" i="121"/>
  <c r="L27" i="121"/>
  <c r="C27" i="121"/>
  <c r="S26" i="121"/>
  <c r="P26" i="121"/>
  <c r="L26" i="121"/>
  <c r="F26" i="121"/>
  <c r="C26" i="121"/>
  <c r="S25" i="121"/>
  <c r="P25" i="121"/>
  <c r="L25" i="121"/>
  <c r="F25" i="121"/>
  <c r="C25" i="121"/>
  <c r="S24" i="121"/>
  <c r="P24" i="121"/>
  <c r="L24" i="121"/>
  <c r="F24" i="121"/>
  <c r="C24" i="121"/>
  <c r="S23" i="121"/>
  <c r="P23" i="121"/>
  <c r="L23" i="121"/>
  <c r="F23" i="121"/>
  <c r="C23" i="121"/>
  <c r="S22" i="121"/>
  <c r="P22" i="121"/>
  <c r="L22" i="121"/>
  <c r="F22" i="121"/>
  <c r="C22" i="121"/>
  <c r="K20" i="121"/>
  <c r="J20" i="121"/>
  <c r="L18" i="121"/>
  <c r="L17" i="121"/>
  <c r="L16" i="121"/>
  <c r="L15" i="121"/>
  <c r="L14" i="121"/>
  <c r="L13" i="121"/>
  <c r="L12" i="121"/>
  <c r="L11" i="121"/>
  <c r="L10" i="121"/>
  <c r="L9" i="121"/>
  <c r="L8" i="121"/>
  <c r="L7" i="121"/>
  <c r="L6" i="121"/>
  <c r="L5" i="121"/>
  <c r="L4" i="121"/>
  <c r="L3" i="121"/>
  <c r="K1" i="121"/>
  <c r="J1" i="121"/>
  <c r="L113" i="120"/>
  <c r="L112" i="120"/>
  <c r="L111" i="120"/>
  <c r="L110" i="120"/>
  <c r="L109" i="120"/>
  <c r="L108" i="120"/>
  <c r="L107" i="120"/>
  <c r="L106" i="120"/>
  <c r="L105" i="120"/>
  <c r="L104" i="120"/>
  <c r="L103" i="120"/>
  <c r="L102" i="120"/>
  <c r="L101" i="120"/>
  <c r="L100" i="120"/>
  <c r="L99" i="120"/>
  <c r="L98" i="120"/>
  <c r="L97" i="120"/>
  <c r="L96" i="120"/>
  <c r="L95" i="120"/>
  <c r="L94" i="120"/>
  <c r="L93" i="120"/>
  <c r="L92" i="120"/>
  <c r="L91" i="120"/>
  <c r="L90" i="120"/>
  <c r="L89" i="120"/>
  <c r="L88" i="120"/>
  <c r="L87" i="120"/>
  <c r="L86" i="120"/>
  <c r="L85" i="120"/>
  <c r="L84" i="120"/>
  <c r="L83" i="120"/>
  <c r="L82" i="120"/>
  <c r="L81" i="120"/>
  <c r="L80" i="120"/>
  <c r="L79" i="120"/>
  <c r="L78" i="120"/>
  <c r="L77" i="120"/>
  <c r="L76" i="120"/>
  <c r="L75" i="120"/>
  <c r="L74" i="120"/>
  <c r="L73" i="120"/>
  <c r="L72" i="120"/>
  <c r="L71" i="120"/>
  <c r="L70" i="120"/>
  <c r="L69" i="120"/>
  <c r="L68" i="120"/>
  <c r="L67" i="120"/>
  <c r="L66" i="120"/>
  <c r="L65" i="120"/>
  <c r="L64" i="120"/>
  <c r="L63" i="120"/>
  <c r="L62" i="120"/>
  <c r="L61" i="120"/>
  <c r="L60" i="120"/>
  <c r="L59" i="120"/>
  <c r="L58" i="120"/>
  <c r="L57" i="120"/>
  <c r="L56" i="120"/>
  <c r="L55" i="120"/>
  <c r="L54" i="120"/>
  <c r="L53" i="120"/>
  <c r="L52" i="120"/>
  <c r="L51" i="120"/>
  <c r="L50" i="120"/>
  <c r="L49" i="120"/>
  <c r="L48" i="120"/>
  <c r="L47" i="120"/>
  <c r="L46" i="120"/>
  <c r="L45" i="120"/>
  <c r="L44" i="120"/>
  <c r="L43" i="120"/>
  <c r="L42" i="120"/>
  <c r="L41" i="120"/>
  <c r="L40" i="120"/>
  <c r="L39" i="120"/>
  <c r="L38" i="120"/>
  <c r="L37" i="120"/>
  <c r="L36" i="120"/>
  <c r="L35" i="120"/>
  <c r="L34" i="120"/>
  <c r="L33" i="120"/>
  <c r="L32" i="120"/>
  <c r="L31" i="120"/>
  <c r="P30" i="120"/>
  <c r="L30" i="120"/>
  <c r="S29" i="120"/>
  <c r="L29" i="120"/>
  <c r="L28" i="120"/>
  <c r="P27" i="120"/>
  <c r="L27" i="120"/>
  <c r="C27" i="120"/>
  <c r="S26" i="120"/>
  <c r="P26" i="120"/>
  <c r="L26" i="120"/>
  <c r="F26" i="120"/>
  <c r="C26" i="120"/>
  <c r="S25" i="120"/>
  <c r="P25" i="120"/>
  <c r="L25" i="120"/>
  <c r="F25" i="120"/>
  <c r="C25" i="120"/>
  <c r="S24" i="120"/>
  <c r="P24" i="120"/>
  <c r="L24" i="120"/>
  <c r="F24" i="120"/>
  <c r="C24" i="120"/>
  <c r="S23" i="120"/>
  <c r="P23" i="120"/>
  <c r="L23" i="120"/>
  <c r="F23" i="120"/>
  <c r="C23" i="120"/>
  <c r="S22" i="120"/>
  <c r="P22" i="120"/>
  <c r="L22" i="120"/>
  <c r="F22" i="120"/>
  <c r="C22" i="120"/>
  <c r="K20" i="120"/>
  <c r="J20" i="120"/>
  <c r="L18" i="120"/>
  <c r="L17" i="120"/>
  <c r="L16" i="120"/>
  <c r="L15" i="120"/>
  <c r="L14" i="120"/>
  <c r="L13" i="120"/>
  <c r="L12" i="120"/>
  <c r="L11" i="120"/>
  <c r="L10" i="120"/>
  <c r="L9" i="120"/>
  <c r="L8" i="120"/>
  <c r="L7" i="120"/>
  <c r="L6" i="120"/>
  <c r="L5" i="120"/>
  <c r="L4" i="120"/>
  <c r="L3" i="120"/>
  <c r="K1" i="120"/>
  <c r="J1" i="120"/>
  <c r="F26" i="118"/>
  <c r="L124" i="119"/>
  <c r="L123" i="119"/>
  <c r="L122" i="119"/>
  <c r="L121" i="119"/>
  <c r="L120" i="119"/>
  <c r="L119" i="119"/>
  <c r="L118" i="119"/>
  <c r="L117" i="119"/>
  <c r="L116" i="119"/>
  <c r="L115" i="119"/>
  <c r="L114" i="119"/>
  <c r="L113" i="119"/>
  <c r="L112" i="119"/>
  <c r="L111" i="119"/>
  <c r="L110" i="119"/>
  <c r="L109" i="119"/>
  <c r="L108" i="119"/>
  <c r="L107" i="119"/>
  <c r="L106" i="119"/>
  <c r="L105" i="119"/>
  <c r="L104" i="119"/>
  <c r="L103" i="119"/>
  <c r="L102" i="119"/>
  <c r="L101" i="119"/>
  <c r="L100" i="119"/>
  <c r="L99" i="119"/>
  <c r="L98" i="119"/>
  <c r="L97" i="119"/>
  <c r="L96" i="119"/>
  <c r="L95" i="119"/>
  <c r="L94" i="119"/>
  <c r="L93" i="119"/>
  <c r="L92" i="119"/>
  <c r="L91" i="119"/>
  <c r="L90" i="119"/>
  <c r="L89" i="119"/>
  <c r="L88" i="119"/>
  <c r="L87" i="119"/>
  <c r="L86" i="119"/>
  <c r="L85" i="119"/>
  <c r="L84" i="119"/>
  <c r="L83" i="119"/>
  <c r="L82" i="119"/>
  <c r="L81" i="119"/>
  <c r="L80" i="119"/>
  <c r="L79" i="119"/>
  <c r="L78" i="119"/>
  <c r="L77" i="119"/>
  <c r="L76" i="119"/>
  <c r="L75" i="119"/>
  <c r="L74" i="119"/>
  <c r="L73" i="119"/>
  <c r="L72" i="119"/>
  <c r="L71" i="119"/>
  <c r="L70" i="119"/>
  <c r="L69" i="119"/>
  <c r="L68" i="119"/>
  <c r="L67" i="119"/>
  <c r="L66" i="119"/>
  <c r="L65" i="119"/>
  <c r="L64" i="119"/>
  <c r="L63" i="119"/>
  <c r="L62" i="119"/>
  <c r="L61" i="119"/>
  <c r="L60" i="119"/>
  <c r="L59" i="119"/>
  <c r="L58" i="119"/>
  <c r="L57" i="119"/>
  <c r="L56" i="119"/>
  <c r="L55" i="119"/>
  <c r="L54" i="119"/>
  <c r="L53" i="119"/>
  <c r="L52" i="119"/>
  <c r="L51" i="119"/>
  <c r="L50" i="119"/>
  <c r="L49" i="119"/>
  <c r="L48" i="119"/>
  <c r="L47" i="119"/>
  <c r="L46" i="119"/>
  <c r="L45" i="119"/>
  <c r="L44" i="119"/>
  <c r="L43" i="119"/>
  <c r="L42" i="119"/>
  <c r="L41" i="119"/>
  <c r="L40" i="119"/>
  <c r="L39" i="119"/>
  <c r="L38" i="119"/>
  <c r="L37" i="119"/>
  <c r="L36" i="119"/>
  <c r="L35" i="119"/>
  <c r="L34" i="119"/>
  <c r="L33" i="119"/>
  <c r="L32" i="119"/>
  <c r="L31" i="119"/>
  <c r="P30" i="119"/>
  <c r="L30" i="119"/>
  <c r="S29" i="119"/>
  <c r="L29" i="119"/>
  <c r="L28" i="119"/>
  <c r="P27" i="119"/>
  <c r="L27" i="119"/>
  <c r="C27" i="119"/>
  <c r="S26" i="119"/>
  <c r="P26" i="119"/>
  <c r="L26" i="119"/>
  <c r="F26" i="119"/>
  <c r="C26" i="119"/>
  <c r="S25" i="119"/>
  <c r="P25" i="119"/>
  <c r="L25" i="119"/>
  <c r="F25" i="119"/>
  <c r="C25" i="119"/>
  <c r="S24" i="119"/>
  <c r="P24" i="119"/>
  <c r="L24" i="119"/>
  <c r="F24" i="119"/>
  <c r="C24" i="119"/>
  <c r="S23" i="119"/>
  <c r="P23" i="119"/>
  <c r="L23" i="119"/>
  <c r="F23" i="119"/>
  <c r="C23" i="119"/>
  <c r="S22" i="119"/>
  <c r="P22" i="119"/>
  <c r="L22" i="119"/>
  <c r="F22" i="119"/>
  <c r="C22" i="119"/>
  <c r="K20" i="119"/>
  <c r="J20" i="119"/>
  <c r="L18" i="119"/>
  <c r="L17" i="119"/>
  <c r="L16" i="119"/>
  <c r="L15" i="119"/>
  <c r="L14" i="119"/>
  <c r="L13" i="119"/>
  <c r="L12" i="119"/>
  <c r="L11" i="119"/>
  <c r="L10" i="119"/>
  <c r="L9" i="119"/>
  <c r="L8" i="119"/>
  <c r="L7" i="119"/>
  <c r="L6" i="119"/>
  <c r="L5" i="119"/>
  <c r="L4" i="119"/>
  <c r="L3" i="119"/>
  <c r="K1" i="119"/>
  <c r="J1" i="119"/>
  <c r="C30" i="123" a="1"/>
  <c r="F29" i="123" a="1"/>
  <c r="C30" i="121" a="1"/>
  <c r="C30" i="120" a="1"/>
  <c r="F29" i="121" a="1"/>
  <c r="F29" i="120" a="1"/>
  <c r="F29" i="122" a="1"/>
  <c r="C30" i="122" a="1"/>
  <c r="L1" i="121" l="1"/>
  <c r="L20" i="122"/>
  <c r="L1" i="122"/>
  <c r="S31" i="122"/>
  <c r="F27" i="122"/>
  <c r="C28" i="122"/>
  <c r="P32" i="122"/>
  <c r="F29" i="123"/>
  <c r="C30" i="123"/>
  <c r="S27" i="121"/>
  <c r="P28" i="121"/>
  <c r="L20" i="121"/>
  <c r="F27" i="121"/>
  <c r="C28" i="121"/>
  <c r="F29" i="122"/>
  <c r="C30" i="122"/>
  <c r="S27" i="120"/>
  <c r="P28" i="120"/>
  <c r="L20" i="120"/>
  <c r="L1" i="120"/>
  <c r="F27" i="120"/>
  <c r="C28" i="120"/>
  <c r="F29" i="121"/>
  <c r="C30" i="121"/>
  <c r="P28" i="119"/>
  <c r="S27" i="119"/>
  <c r="L20" i="119"/>
  <c r="L1" i="119"/>
  <c r="F27" i="119"/>
  <c r="C28" i="119"/>
  <c r="F29" i="120"/>
  <c r="C30" i="120"/>
  <c r="F31" i="123" a="1"/>
  <c r="C32" i="123" a="1"/>
  <c r="C32" i="120" a="1"/>
  <c r="F31" i="121" a="1"/>
  <c r="C32" i="122" a="1"/>
  <c r="C32" i="121" a="1"/>
  <c r="F31" i="122" a="1"/>
  <c r="F31" i="120" a="1"/>
  <c r="C32" i="123" l="1"/>
  <c r="F31" i="123"/>
  <c r="S31" i="121"/>
  <c r="P32" i="121"/>
  <c r="F31" i="122"/>
  <c r="C32" i="122"/>
  <c r="S31" i="120"/>
  <c r="P32" i="120"/>
  <c r="P32" i="119"/>
  <c r="F31" i="121"/>
  <c r="C32" i="121"/>
  <c r="S31" i="119"/>
  <c r="F31" i="120"/>
  <c r="C32" i="120"/>
  <c r="L120" i="118"/>
  <c r="L119" i="118"/>
  <c r="L118" i="118"/>
  <c r="L117" i="118"/>
  <c r="L116" i="118"/>
  <c r="L115" i="118"/>
  <c r="L114" i="118"/>
  <c r="L113" i="118"/>
  <c r="L112" i="118"/>
  <c r="L111" i="118"/>
  <c r="L110" i="118"/>
  <c r="L109" i="118"/>
  <c r="L108" i="118"/>
  <c r="L107" i="118"/>
  <c r="L106" i="118"/>
  <c r="L105" i="118"/>
  <c r="L104" i="118"/>
  <c r="L103" i="118"/>
  <c r="L102" i="118"/>
  <c r="L101" i="118"/>
  <c r="L100" i="118"/>
  <c r="L99" i="118"/>
  <c r="L98" i="118"/>
  <c r="L97" i="118"/>
  <c r="L96" i="118"/>
  <c r="L95" i="118"/>
  <c r="L94" i="118"/>
  <c r="L93" i="118"/>
  <c r="L92" i="118"/>
  <c r="L91" i="118"/>
  <c r="L90" i="118"/>
  <c r="L89" i="118"/>
  <c r="L88" i="118"/>
  <c r="L87" i="118"/>
  <c r="L86" i="118"/>
  <c r="L85" i="118"/>
  <c r="L84" i="118"/>
  <c r="L83" i="118"/>
  <c r="L82" i="118"/>
  <c r="L81" i="118"/>
  <c r="L80" i="118"/>
  <c r="L79" i="118"/>
  <c r="L78" i="118"/>
  <c r="L77" i="118"/>
  <c r="L76" i="118"/>
  <c r="L75" i="118"/>
  <c r="L74" i="118"/>
  <c r="L73" i="118"/>
  <c r="L72" i="118"/>
  <c r="L71" i="118"/>
  <c r="L70" i="118"/>
  <c r="L69" i="118"/>
  <c r="L68" i="118"/>
  <c r="L67" i="118"/>
  <c r="L66" i="118"/>
  <c r="L65" i="118"/>
  <c r="L64" i="118"/>
  <c r="L63" i="118"/>
  <c r="L62" i="118"/>
  <c r="L61" i="118"/>
  <c r="L60" i="118"/>
  <c r="L59" i="118"/>
  <c r="L58" i="118"/>
  <c r="L57" i="118"/>
  <c r="L56" i="118"/>
  <c r="L55" i="118"/>
  <c r="L54" i="118"/>
  <c r="L53" i="118"/>
  <c r="L52" i="118"/>
  <c r="L51" i="118"/>
  <c r="L50" i="118"/>
  <c r="L49" i="118"/>
  <c r="L48" i="118"/>
  <c r="L47" i="118"/>
  <c r="L46" i="118"/>
  <c r="L45" i="118"/>
  <c r="L44" i="118"/>
  <c r="L43" i="118"/>
  <c r="L42" i="118"/>
  <c r="L41" i="118"/>
  <c r="L40" i="118"/>
  <c r="L39" i="118"/>
  <c r="L38" i="118"/>
  <c r="L37" i="118"/>
  <c r="L36" i="118"/>
  <c r="L35" i="118"/>
  <c r="L34" i="118"/>
  <c r="L33" i="118"/>
  <c r="L32" i="118"/>
  <c r="L31" i="118"/>
  <c r="P30" i="118"/>
  <c r="L30" i="118"/>
  <c r="S29" i="118"/>
  <c r="L29" i="118"/>
  <c r="L28" i="118"/>
  <c r="P27" i="118"/>
  <c r="L27" i="118"/>
  <c r="C27" i="118"/>
  <c r="S26" i="118"/>
  <c r="P26" i="118"/>
  <c r="L26" i="118"/>
  <c r="C26" i="118"/>
  <c r="S25" i="118"/>
  <c r="P25" i="118"/>
  <c r="L25" i="118"/>
  <c r="F25" i="118"/>
  <c r="C25" i="118"/>
  <c r="S24" i="118"/>
  <c r="P24" i="118"/>
  <c r="L24" i="118"/>
  <c r="F24" i="118"/>
  <c r="C24" i="118"/>
  <c r="S23" i="118"/>
  <c r="P23" i="118"/>
  <c r="L23" i="118"/>
  <c r="F23" i="118"/>
  <c r="C23" i="118"/>
  <c r="S22" i="118"/>
  <c r="P22" i="118"/>
  <c r="L22" i="118"/>
  <c r="F22" i="118"/>
  <c r="C22" i="118"/>
  <c r="K20" i="118"/>
  <c r="J20" i="118"/>
  <c r="L18" i="118"/>
  <c r="L17" i="118"/>
  <c r="L16" i="118"/>
  <c r="L15" i="118"/>
  <c r="L14" i="118"/>
  <c r="L13" i="118"/>
  <c r="L12" i="118"/>
  <c r="L11" i="118"/>
  <c r="L10" i="118"/>
  <c r="L9" i="118"/>
  <c r="L8" i="118"/>
  <c r="L7" i="118"/>
  <c r="L6" i="118"/>
  <c r="L5" i="118"/>
  <c r="L4" i="118"/>
  <c r="L3" i="118"/>
  <c r="K1" i="118"/>
  <c r="J1" i="118"/>
  <c r="L152" i="117"/>
  <c r="L151" i="117"/>
  <c r="L150" i="117"/>
  <c r="L149" i="117"/>
  <c r="L148" i="117"/>
  <c r="L147" i="117"/>
  <c r="L146" i="117"/>
  <c r="L145" i="117"/>
  <c r="L144" i="117"/>
  <c r="L143" i="117"/>
  <c r="L142" i="117"/>
  <c r="L141" i="117"/>
  <c r="L140" i="117"/>
  <c r="L139" i="117"/>
  <c r="L138" i="117"/>
  <c r="L137" i="117"/>
  <c r="L136" i="117"/>
  <c r="L135" i="117"/>
  <c r="L134" i="117"/>
  <c r="L133" i="117"/>
  <c r="L132" i="117"/>
  <c r="L131" i="117"/>
  <c r="L130" i="117"/>
  <c r="L129" i="117"/>
  <c r="L128" i="117"/>
  <c r="L127" i="117"/>
  <c r="L126" i="117"/>
  <c r="L125" i="117"/>
  <c r="L124" i="117"/>
  <c r="L123" i="117"/>
  <c r="L122" i="117"/>
  <c r="L121" i="117"/>
  <c r="L120" i="117"/>
  <c r="L119" i="117"/>
  <c r="L118" i="117"/>
  <c r="L117" i="117"/>
  <c r="L116" i="117"/>
  <c r="L115" i="117"/>
  <c r="L114" i="117"/>
  <c r="L113" i="117"/>
  <c r="L112" i="117"/>
  <c r="L111" i="117"/>
  <c r="L110" i="117"/>
  <c r="L109" i="117"/>
  <c r="L108" i="117"/>
  <c r="L107" i="117"/>
  <c r="L106" i="117"/>
  <c r="L105" i="117"/>
  <c r="L104" i="117"/>
  <c r="L103" i="117"/>
  <c r="L102" i="117"/>
  <c r="L101" i="117"/>
  <c r="L100" i="117"/>
  <c r="L99" i="117"/>
  <c r="L98" i="117"/>
  <c r="L97" i="117"/>
  <c r="L96" i="117"/>
  <c r="L95" i="117"/>
  <c r="L94" i="117"/>
  <c r="L93" i="117"/>
  <c r="L92" i="117"/>
  <c r="L91" i="117"/>
  <c r="L90" i="117"/>
  <c r="L89" i="117"/>
  <c r="L88" i="117"/>
  <c r="L87" i="117"/>
  <c r="L86" i="117"/>
  <c r="L85" i="117"/>
  <c r="L84" i="117"/>
  <c r="L83" i="117"/>
  <c r="L82" i="117"/>
  <c r="L81" i="117"/>
  <c r="L80" i="117"/>
  <c r="L79" i="117"/>
  <c r="L78" i="117"/>
  <c r="L77" i="117"/>
  <c r="L76" i="117"/>
  <c r="L75" i="117"/>
  <c r="L74" i="117"/>
  <c r="L73" i="117"/>
  <c r="L72" i="117"/>
  <c r="L71" i="117"/>
  <c r="L70" i="117"/>
  <c r="L69" i="117"/>
  <c r="L68" i="117"/>
  <c r="L67" i="117"/>
  <c r="L66" i="117"/>
  <c r="L65" i="117"/>
  <c r="L64" i="117"/>
  <c r="L63" i="117"/>
  <c r="L62" i="117"/>
  <c r="L61" i="117"/>
  <c r="L60" i="117"/>
  <c r="L59" i="117"/>
  <c r="L58" i="117"/>
  <c r="L57" i="117"/>
  <c r="L56" i="117"/>
  <c r="L55" i="117"/>
  <c r="L54" i="117"/>
  <c r="L53" i="117"/>
  <c r="L52" i="117"/>
  <c r="L51" i="117"/>
  <c r="L50" i="117"/>
  <c r="L49" i="117"/>
  <c r="L48" i="117"/>
  <c r="L47" i="117"/>
  <c r="L46" i="117"/>
  <c r="L45" i="117"/>
  <c r="L44" i="117"/>
  <c r="L43" i="117"/>
  <c r="L42" i="117"/>
  <c r="L41" i="117"/>
  <c r="L40" i="117"/>
  <c r="L39" i="117"/>
  <c r="L38" i="117"/>
  <c r="L37" i="117"/>
  <c r="L36" i="117"/>
  <c r="L35" i="117"/>
  <c r="L34" i="117"/>
  <c r="L33" i="117"/>
  <c r="L32" i="117"/>
  <c r="L31" i="117"/>
  <c r="P30" i="117"/>
  <c r="L30" i="117"/>
  <c r="S29" i="117"/>
  <c r="L29" i="117"/>
  <c r="L28" i="117"/>
  <c r="P27" i="117"/>
  <c r="L27" i="117"/>
  <c r="C27" i="117"/>
  <c r="S26" i="117"/>
  <c r="P26" i="117"/>
  <c r="L26" i="117"/>
  <c r="F26" i="117"/>
  <c r="C26" i="117"/>
  <c r="S25" i="117"/>
  <c r="P25" i="117"/>
  <c r="L25" i="117"/>
  <c r="F25" i="117"/>
  <c r="C25" i="117"/>
  <c r="S24" i="117"/>
  <c r="P24" i="117"/>
  <c r="L24" i="117"/>
  <c r="F24" i="117"/>
  <c r="C24" i="117"/>
  <c r="S23" i="117"/>
  <c r="P23" i="117"/>
  <c r="L23" i="117"/>
  <c r="F23" i="117"/>
  <c r="C23" i="117"/>
  <c r="S22" i="117"/>
  <c r="P22" i="117"/>
  <c r="L22" i="117"/>
  <c r="F22" i="117"/>
  <c r="C22" i="117"/>
  <c r="K20" i="117"/>
  <c r="J20" i="117"/>
  <c r="L18" i="117"/>
  <c r="L17" i="117"/>
  <c r="L16" i="117"/>
  <c r="L15" i="117"/>
  <c r="L14" i="117"/>
  <c r="L13" i="117"/>
  <c r="L12" i="117"/>
  <c r="L11" i="117"/>
  <c r="L10" i="117"/>
  <c r="L9" i="117"/>
  <c r="L8" i="117"/>
  <c r="L7" i="117"/>
  <c r="L6" i="117"/>
  <c r="L5" i="117"/>
  <c r="L4" i="117"/>
  <c r="L3" i="117"/>
  <c r="K1" i="117"/>
  <c r="J1" i="117"/>
  <c r="L151" i="116"/>
  <c r="L150" i="116"/>
  <c r="L149" i="116"/>
  <c r="L148" i="116"/>
  <c r="L147" i="116"/>
  <c r="L146" i="116"/>
  <c r="L145" i="116"/>
  <c r="L144" i="116"/>
  <c r="L143" i="116"/>
  <c r="L142" i="116"/>
  <c r="L141" i="116"/>
  <c r="L140" i="116"/>
  <c r="L139" i="116"/>
  <c r="L138" i="116"/>
  <c r="L137" i="116"/>
  <c r="L136" i="116"/>
  <c r="L135" i="116"/>
  <c r="L134" i="116"/>
  <c r="L133" i="116"/>
  <c r="L132" i="116"/>
  <c r="L131" i="116"/>
  <c r="L130" i="116"/>
  <c r="L129" i="116"/>
  <c r="L128" i="116"/>
  <c r="L127" i="116"/>
  <c r="L126" i="116"/>
  <c r="L125" i="116"/>
  <c r="L124" i="116"/>
  <c r="L123" i="116"/>
  <c r="L122" i="116"/>
  <c r="L121" i="116"/>
  <c r="L120" i="116"/>
  <c r="L119" i="116"/>
  <c r="L118" i="116"/>
  <c r="L117" i="116"/>
  <c r="L116" i="116"/>
  <c r="L115" i="116"/>
  <c r="L114" i="116"/>
  <c r="L113" i="116"/>
  <c r="L112" i="116"/>
  <c r="L111" i="116"/>
  <c r="L110" i="116"/>
  <c r="L109" i="116"/>
  <c r="L108" i="116"/>
  <c r="L107" i="116"/>
  <c r="L106" i="116"/>
  <c r="L105" i="116"/>
  <c r="L104" i="116"/>
  <c r="L103" i="116"/>
  <c r="L102" i="116"/>
  <c r="L101" i="116"/>
  <c r="L100" i="116"/>
  <c r="L99" i="116"/>
  <c r="L98" i="116"/>
  <c r="L97" i="116"/>
  <c r="L96" i="116"/>
  <c r="L95" i="116"/>
  <c r="L94" i="116"/>
  <c r="L93" i="116"/>
  <c r="L92" i="116"/>
  <c r="L91" i="116"/>
  <c r="L90" i="116"/>
  <c r="L89" i="116"/>
  <c r="L88" i="116"/>
  <c r="L87" i="116"/>
  <c r="L86" i="116"/>
  <c r="L85" i="116"/>
  <c r="L84" i="116"/>
  <c r="L83" i="116"/>
  <c r="L82" i="116"/>
  <c r="L81" i="116"/>
  <c r="L80" i="116"/>
  <c r="L79" i="116"/>
  <c r="L78" i="116"/>
  <c r="L77" i="116"/>
  <c r="L76" i="116"/>
  <c r="L75" i="116"/>
  <c r="L74" i="116"/>
  <c r="L73" i="116"/>
  <c r="L72" i="116"/>
  <c r="L71" i="116"/>
  <c r="L70" i="116"/>
  <c r="L69" i="116"/>
  <c r="L68" i="116"/>
  <c r="L67" i="116"/>
  <c r="L66" i="116"/>
  <c r="L65" i="116"/>
  <c r="L64" i="116"/>
  <c r="L63" i="116"/>
  <c r="L62" i="116"/>
  <c r="L61" i="116"/>
  <c r="L60" i="116"/>
  <c r="L59" i="116"/>
  <c r="L58" i="116"/>
  <c r="L57" i="116"/>
  <c r="L56" i="116"/>
  <c r="L55" i="116"/>
  <c r="L54" i="116"/>
  <c r="L53" i="116"/>
  <c r="L52" i="116"/>
  <c r="L51" i="116"/>
  <c r="L50" i="116"/>
  <c r="L49" i="116"/>
  <c r="L48" i="116"/>
  <c r="L47" i="116"/>
  <c r="L46" i="116"/>
  <c r="L45" i="116"/>
  <c r="L44" i="116"/>
  <c r="L43" i="116"/>
  <c r="L42" i="116"/>
  <c r="L41" i="116"/>
  <c r="L40" i="116"/>
  <c r="L39" i="116"/>
  <c r="L38" i="116"/>
  <c r="L37" i="116"/>
  <c r="L36" i="116"/>
  <c r="L35" i="116"/>
  <c r="L34" i="116"/>
  <c r="L33" i="116"/>
  <c r="L32" i="116"/>
  <c r="L31" i="116"/>
  <c r="P30" i="116"/>
  <c r="L30" i="116"/>
  <c r="S29" i="116"/>
  <c r="L29" i="116"/>
  <c r="L28" i="116"/>
  <c r="P27" i="116"/>
  <c r="L27" i="116"/>
  <c r="C27" i="116"/>
  <c r="S26" i="116"/>
  <c r="P26" i="116"/>
  <c r="L26" i="116"/>
  <c r="F26" i="116"/>
  <c r="C26" i="116"/>
  <c r="S25" i="116"/>
  <c r="P25" i="116"/>
  <c r="L25" i="116"/>
  <c r="F25" i="116"/>
  <c r="C25" i="116"/>
  <c r="S24" i="116"/>
  <c r="P24" i="116"/>
  <c r="L24" i="116"/>
  <c r="F24" i="116"/>
  <c r="C24" i="116"/>
  <c r="S23" i="116"/>
  <c r="P23" i="116"/>
  <c r="L23" i="116"/>
  <c r="F23" i="116"/>
  <c r="C23" i="116"/>
  <c r="S22" i="116"/>
  <c r="P22" i="116"/>
  <c r="L22" i="116"/>
  <c r="F22" i="116"/>
  <c r="C22" i="116"/>
  <c r="K20" i="116"/>
  <c r="J20" i="116"/>
  <c r="L18" i="116"/>
  <c r="L17" i="116"/>
  <c r="L16" i="116"/>
  <c r="L15" i="116"/>
  <c r="L14" i="116"/>
  <c r="L13" i="116"/>
  <c r="L12" i="116"/>
  <c r="L11" i="116"/>
  <c r="L10" i="116"/>
  <c r="L9" i="116"/>
  <c r="L8" i="116"/>
  <c r="L7" i="116"/>
  <c r="L6" i="116"/>
  <c r="L5" i="116"/>
  <c r="L4" i="116"/>
  <c r="L3" i="116"/>
  <c r="K1" i="116"/>
  <c r="J1" i="116"/>
  <c r="L141" i="115"/>
  <c r="L140" i="115"/>
  <c r="L139" i="115"/>
  <c r="L138" i="115"/>
  <c r="L137" i="115"/>
  <c r="L136" i="115"/>
  <c r="L135" i="115"/>
  <c r="L134" i="115"/>
  <c r="L133" i="115"/>
  <c r="L132" i="115"/>
  <c r="L131" i="115"/>
  <c r="L130" i="115"/>
  <c r="L129" i="115"/>
  <c r="L128" i="115"/>
  <c r="L127" i="115"/>
  <c r="L126" i="115"/>
  <c r="L125" i="115"/>
  <c r="L124" i="115"/>
  <c r="L123" i="115"/>
  <c r="L122" i="115"/>
  <c r="L121" i="115"/>
  <c r="L120" i="115"/>
  <c r="L119" i="115"/>
  <c r="L118" i="115"/>
  <c r="L117" i="115"/>
  <c r="L116" i="115"/>
  <c r="L115" i="115"/>
  <c r="L114" i="115"/>
  <c r="L113" i="115"/>
  <c r="L112" i="115"/>
  <c r="L111" i="115"/>
  <c r="L110" i="115"/>
  <c r="L109" i="115"/>
  <c r="L108" i="115"/>
  <c r="L107" i="115"/>
  <c r="L106" i="115"/>
  <c r="L105" i="115"/>
  <c r="L104" i="115"/>
  <c r="L103" i="115"/>
  <c r="L102" i="115"/>
  <c r="L101" i="115"/>
  <c r="L100" i="115"/>
  <c r="L99" i="115"/>
  <c r="L98" i="115"/>
  <c r="L97" i="115"/>
  <c r="L96" i="115"/>
  <c r="L95" i="115"/>
  <c r="L94" i="115"/>
  <c r="L93" i="115"/>
  <c r="L92" i="115"/>
  <c r="L91" i="115"/>
  <c r="L90" i="115"/>
  <c r="L89" i="115"/>
  <c r="L88" i="115"/>
  <c r="L87" i="115"/>
  <c r="L86" i="115"/>
  <c r="L85" i="115"/>
  <c r="L84" i="115"/>
  <c r="L83" i="115"/>
  <c r="L82" i="115"/>
  <c r="L81" i="115"/>
  <c r="L80" i="115"/>
  <c r="L79" i="115"/>
  <c r="L78" i="115"/>
  <c r="L77" i="115"/>
  <c r="L76" i="115"/>
  <c r="L75" i="115"/>
  <c r="L74" i="115"/>
  <c r="L73" i="115"/>
  <c r="L72" i="115"/>
  <c r="L71" i="115"/>
  <c r="L70" i="115"/>
  <c r="L69" i="115"/>
  <c r="L68" i="115"/>
  <c r="L67" i="115"/>
  <c r="L66" i="115"/>
  <c r="L65" i="115"/>
  <c r="L64" i="115"/>
  <c r="L63" i="115"/>
  <c r="L62" i="115"/>
  <c r="L61" i="115"/>
  <c r="L60" i="115"/>
  <c r="L59" i="115"/>
  <c r="L58" i="115"/>
  <c r="L57" i="115"/>
  <c r="L56" i="115"/>
  <c r="L55" i="115"/>
  <c r="L54" i="115"/>
  <c r="L53" i="115"/>
  <c r="L52" i="115"/>
  <c r="L51" i="115"/>
  <c r="L50" i="115"/>
  <c r="L49" i="115"/>
  <c r="L48" i="115"/>
  <c r="L47" i="115"/>
  <c r="L46" i="115"/>
  <c r="L45" i="115"/>
  <c r="L44" i="115"/>
  <c r="L43" i="115"/>
  <c r="L42" i="115"/>
  <c r="L41" i="115"/>
  <c r="L40" i="115"/>
  <c r="L39" i="115"/>
  <c r="L38" i="115"/>
  <c r="L37" i="115"/>
  <c r="L36" i="115"/>
  <c r="L35" i="115"/>
  <c r="L34" i="115"/>
  <c r="L33" i="115"/>
  <c r="L32" i="115"/>
  <c r="L31" i="115"/>
  <c r="P30" i="115"/>
  <c r="L30" i="115"/>
  <c r="S29" i="115"/>
  <c r="L29" i="115"/>
  <c r="L28" i="115"/>
  <c r="P27" i="115"/>
  <c r="L27" i="115"/>
  <c r="C27" i="115"/>
  <c r="S26" i="115"/>
  <c r="P26" i="115"/>
  <c r="L26" i="115"/>
  <c r="F26" i="115"/>
  <c r="C26" i="115"/>
  <c r="S25" i="115"/>
  <c r="P25" i="115"/>
  <c r="L25" i="115"/>
  <c r="F25" i="115"/>
  <c r="C25" i="115"/>
  <c r="S24" i="115"/>
  <c r="P24" i="115"/>
  <c r="L24" i="115"/>
  <c r="F24" i="115"/>
  <c r="C24" i="115"/>
  <c r="S23" i="115"/>
  <c r="P23" i="115"/>
  <c r="L23" i="115"/>
  <c r="F23" i="115"/>
  <c r="C23" i="115"/>
  <c r="S22" i="115"/>
  <c r="P22" i="115"/>
  <c r="L22" i="115"/>
  <c r="F22" i="115"/>
  <c r="C22" i="115"/>
  <c r="K20" i="115"/>
  <c r="J20" i="115"/>
  <c r="L18" i="115"/>
  <c r="L17" i="115"/>
  <c r="L16" i="115"/>
  <c r="L15" i="115"/>
  <c r="L14" i="115"/>
  <c r="L13" i="115"/>
  <c r="L12" i="115"/>
  <c r="L11" i="115"/>
  <c r="L10" i="115"/>
  <c r="L9" i="115"/>
  <c r="L8" i="115"/>
  <c r="L7" i="115"/>
  <c r="L6" i="115"/>
  <c r="L5" i="115"/>
  <c r="L4" i="115"/>
  <c r="L3" i="115"/>
  <c r="K1" i="115"/>
  <c r="J1" i="115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S22" i="114"/>
  <c r="P22" i="114"/>
  <c r="L22" i="114"/>
  <c r="F22" i="114"/>
  <c r="C22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K1" i="114"/>
  <c r="J1" i="114"/>
  <c r="R26" i="112"/>
  <c r="F29" i="117" a="1"/>
  <c r="C30" i="116" a="1"/>
  <c r="F29" i="119" a="1"/>
  <c r="C30" i="119" a="1"/>
  <c r="C30" i="115" a="1"/>
  <c r="F29" i="118" a="1"/>
  <c r="C30" i="118" a="1"/>
  <c r="F29" i="115" a="1"/>
  <c r="C30" i="117" a="1"/>
  <c r="F29" i="116" a="1"/>
  <c r="S27" i="118" l="1"/>
  <c r="P28" i="118"/>
  <c r="F27" i="117"/>
  <c r="L20" i="118"/>
  <c r="F29" i="119"/>
  <c r="C30" i="119"/>
  <c r="L1" i="118"/>
  <c r="F27" i="118"/>
  <c r="S31" i="118" s="1"/>
  <c r="C28" i="118"/>
  <c r="P32" i="118" s="1"/>
  <c r="P28" i="117"/>
  <c r="P32" i="117" s="1"/>
  <c r="S27" i="117"/>
  <c r="S31" i="117" s="1"/>
  <c r="L20" i="117"/>
  <c r="L1" i="117"/>
  <c r="C28" i="117"/>
  <c r="C30" i="118"/>
  <c r="F29" i="118"/>
  <c r="C28" i="116"/>
  <c r="S27" i="116"/>
  <c r="P28" i="116"/>
  <c r="P32" i="116" s="1"/>
  <c r="L20" i="116"/>
  <c r="L1" i="115"/>
  <c r="L1" i="116"/>
  <c r="F27" i="116"/>
  <c r="C30" i="117"/>
  <c r="F29" i="117"/>
  <c r="S27" i="115"/>
  <c r="P28" i="115"/>
  <c r="L20" i="115"/>
  <c r="F27" i="115"/>
  <c r="C28" i="115"/>
  <c r="F29" i="116"/>
  <c r="C30" i="116"/>
  <c r="L1" i="114"/>
  <c r="S27" i="114"/>
  <c r="P28" i="114"/>
  <c r="L20" i="114"/>
  <c r="F27" i="114"/>
  <c r="C28" i="114"/>
  <c r="P32" i="114" s="1"/>
  <c r="C30" i="115"/>
  <c r="F29" i="115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L23" i="113"/>
  <c r="F23" i="113"/>
  <c r="C23" i="113"/>
  <c r="S22" i="113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C30" i="108" a="1"/>
  <c r="F29" i="108" a="1"/>
  <c r="C30" i="105" a="1"/>
  <c r="F29" i="101" a="1"/>
  <c r="F29" i="100" a="1"/>
  <c r="C30" i="97" a="1"/>
  <c r="F29" i="106" a="1"/>
  <c r="C32" i="119" a="1"/>
  <c r="C30" i="103" a="1"/>
  <c r="F29" i="98" a="1"/>
  <c r="F29" i="104" a="1"/>
  <c r="C30" i="101" a="1"/>
  <c r="C30" i="112" a="1"/>
  <c r="C30" i="100" a="1"/>
  <c r="C32" i="115" a="1"/>
  <c r="F29" i="109" a="1"/>
  <c r="F29" i="97" a="1"/>
  <c r="C30" i="99" a="1"/>
  <c r="F29" i="99" a="1"/>
  <c r="C30" i="104" a="1"/>
  <c r="C30" i="110" a="1"/>
  <c r="F29" i="102" a="1"/>
  <c r="F29" i="103" a="1"/>
  <c r="C30" i="107" a="1"/>
  <c r="F31" i="119" a="1"/>
  <c r="F31" i="116" a="1"/>
  <c r="C30" i="113" a="1"/>
  <c r="F29" i="110" a="1"/>
  <c r="C32" i="118" a="1"/>
  <c r="F29" i="114" a="1"/>
  <c r="F29" i="112" a="1"/>
  <c r="C30" i="102" a="1"/>
  <c r="F29" i="105" a="1"/>
  <c r="F29" i="113" a="1"/>
  <c r="C30" i="109" a="1"/>
  <c r="F31" i="115" a="1"/>
  <c r="C30" i="106" a="1"/>
  <c r="C30" i="114" a="1"/>
  <c r="C32" i="116" a="1"/>
  <c r="F29" i="107" a="1"/>
  <c r="C30" i="98" a="1"/>
  <c r="F31" i="117" a="1"/>
  <c r="F31" i="118" a="1"/>
  <c r="C32" i="117" a="1"/>
  <c r="F31" i="119" l="1"/>
  <c r="C32" i="119"/>
  <c r="C32" i="118"/>
  <c r="F31" i="118"/>
  <c r="S31" i="116"/>
  <c r="F31" i="117"/>
  <c r="C32" i="117"/>
  <c r="S31" i="115"/>
  <c r="P32" i="115"/>
  <c r="F31" i="116"/>
  <c r="C32" i="116"/>
  <c r="S31" i="114"/>
  <c r="C32" i="115"/>
  <c r="F31" i="115"/>
  <c r="S27" i="113"/>
  <c r="P28" i="113"/>
  <c r="L20" i="113"/>
  <c r="F29" i="114"/>
  <c r="C28" i="112"/>
  <c r="C30" i="114"/>
  <c r="L1" i="113"/>
  <c r="F27" i="113"/>
  <c r="C28" i="113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C32" i="100" a="1"/>
  <c r="F29" i="91" a="1"/>
  <c r="F31" i="114" a="1"/>
  <c r="C32" i="103" a="1"/>
  <c r="C32" i="104" a="1"/>
  <c r="F31" i="98" a="1"/>
  <c r="C32" i="105" a="1"/>
  <c r="C30" i="96" a="1"/>
  <c r="C32" i="107" a="1"/>
  <c r="C32" i="99" a="1"/>
  <c r="F31" i="110" a="1"/>
  <c r="F31" i="97" a="1"/>
  <c r="F29" i="95" a="1"/>
  <c r="F29" i="96" a="1"/>
  <c r="C32" i="110" a="1"/>
  <c r="C32" i="97" a="1"/>
  <c r="C30" i="95" a="1"/>
  <c r="C32" i="114" a="1"/>
  <c r="C30" i="91" a="1"/>
  <c r="C30" i="93" a="1"/>
  <c r="C32" i="113" a="1"/>
  <c r="F31" i="109" a="1"/>
  <c r="F31" i="113" a="1"/>
  <c r="C32" i="109" a="1"/>
  <c r="C30" i="92" a="1"/>
  <c r="F29" i="93" a="1"/>
  <c r="C30" i="94" a="1"/>
  <c r="C30" i="90" a="1"/>
  <c r="F31" i="107" a="1"/>
  <c r="F31" i="106" a="1"/>
  <c r="F31" i="100" a="1"/>
  <c r="C32" i="106" a="1"/>
  <c r="C32" i="101" a="1"/>
  <c r="F31" i="103" a="1"/>
  <c r="F31" i="104" a="1"/>
  <c r="F29" i="94" a="1"/>
  <c r="C32" i="108" a="1"/>
  <c r="F29" i="90" a="1"/>
  <c r="F29" i="92" a="1"/>
  <c r="F31" i="102" a="1"/>
  <c r="F31" i="112" a="1"/>
  <c r="F31" i="108" a="1"/>
  <c r="C32" i="112" a="1"/>
  <c r="F31" i="105" a="1"/>
  <c r="C32" i="102" a="1"/>
  <c r="F31" i="99" a="1"/>
  <c r="C32" i="98" a="1"/>
  <c r="F31" i="101" a="1"/>
  <c r="P32" i="113" l="1"/>
  <c r="S31" i="113"/>
  <c r="F31" i="114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F31" i="96" a="1"/>
  <c r="F31" i="93" a="1"/>
  <c r="F31" i="92" a="1"/>
  <c r="C32" i="93" a="1"/>
  <c r="F29" i="89" a="1"/>
  <c r="F31" i="90" a="1"/>
  <c r="C30" i="89" a="1"/>
  <c r="C32" i="96" a="1"/>
  <c r="C32" i="92" a="1"/>
  <c r="C32" i="90" a="1"/>
  <c r="C32" i="94" a="1"/>
  <c r="C32" i="91" a="1"/>
  <c r="F31" i="94" a="1"/>
  <c r="F31" i="91" a="1"/>
  <c r="F31" i="95" a="1"/>
  <c r="C32" i="95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C30" i="88" a="1"/>
  <c r="C30" i="87" a="1"/>
  <c r="F29" i="87" a="1"/>
  <c r="C30" i="86" a="1"/>
  <c r="F29" i="88" a="1"/>
  <c r="F31" i="89" a="1"/>
  <c r="C32" i="89" a="1"/>
  <c r="F29" i="86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C30" i="85" a="1"/>
  <c r="F31" i="87" a="1"/>
  <c r="C32" i="86" a="1"/>
  <c r="F31" i="86" a="1"/>
  <c r="F29" i="85" a="1"/>
  <c r="F31" i="88" a="1"/>
  <c r="C32" i="87" a="1"/>
  <c r="C32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G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C30" i="80" a="1"/>
  <c r="F29" i="84" a="1"/>
  <c r="C30" i="84" a="1"/>
  <c r="F29" i="82" a="1"/>
  <c r="C30" i="81" a="1"/>
  <c r="F29" i="83" a="1"/>
  <c r="C30" i="82" a="1"/>
  <c r="F29" i="80" a="1"/>
  <c r="F29" i="81" a="1"/>
  <c r="C30" i="83" a="1"/>
  <c r="F31" i="85" a="1"/>
  <c r="C32" i="85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F29" i="73" a="1"/>
  <c r="C30" i="78" a="1"/>
  <c r="F29" i="60" a="1"/>
  <c r="C30" i="61" a="1"/>
  <c r="C30" i="72" a="1"/>
  <c r="F29" i="67" a="1"/>
  <c r="C30" i="59" a="1"/>
  <c r="C30" i="67" a="1"/>
  <c r="F29" i="78" a="1"/>
  <c r="F29" i="70" a="1"/>
  <c r="C30" i="73" a="1"/>
  <c r="F29" i="72" a="1"/>
  <c r="F29" i="68" a="1"/>
  <c r="F29" i="64" a="1"/>
  <c r="C30" i="57" a="1"/>
  <c r="F29" i="69" a="1"/>
  <c r="C32" i="80" a="1"/>
  <c r="C30" i="64" a="1"/>
  <c r="F29" i="58" a="1"/>
  <c r="F29" i="62" a="1"/>
  <c r="C30" i="68" a="1"/>
  <c r="F29" i="61" a="1"/>
  <c r="C30" i="66" a="1"/>
  <c r="F29" i="74" a="1"/>
  <c r="C30" i="58" a="1"/>
  <c r="F29" i="75" a="1"/>
  <c r="C30" i="75" a="1"/>
  <c r="F29" i="65" a="1"/>
  <c r="F29" i="57" a="1"/>
  <c r="C32" i="82" a="1"/>
  <c r="C30" i="76" a="1"/>
  <c r="F29" i="71" a="1"/>
  <c r="C30" i="74" a="1"/>
  <c r="C32" i="84" a="1"/>
  <c r="C30" i="63" a="1"/>
  <c r="F29" i="77" a="1"/>
  <c r="F31" i="84" a="1"/>
  <c r="C30" i="65" a="1"/>
  <c r="C30" i="77" a="1"/>
  <c r="F31" i="82" a="1"/>
  <c r="F29" i="66" a="1"/>
  <c r="C30" i="70" a="1"/>
  <c r="F29" i="63" a="1"/>
  <c r="F31" i="80" a="1"/>
  <c r="C30" i="62" a="1"/>
  <c r="C30" i="60" a="1"/>
  <c r="F29" i="59" a="1"/>
  <c r="F31" i="81" a="1"/>
  <c r="F29" i="76" a="1"/>
  <c r="C32" i="81" a="1"/>
  <c r="C30" i="71" a="1"/>
  <c r="C30" i="69" a="1"/>
  <c r="C32" i="83" a="1"/>
  <c r="F31" i="83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C32" i="65" a="1"/>
  <c r="C32" i="64" a="1"/>
  <c r="F31" i="71" a="1"/>
  <c r="F31" i="66" a="1"/>
  <c r="F31" i="76" a="1"/>
  <c r="F31" i="62" a="1"/>
  <c r="C32" i="72" a="1"/>
  <c r="C32" i="61" a="1"/>
  <c r="C32" i="66" a="1"/>
  <c r="F31" i="75" a="1"/>
  <c r="C32" i="59" a="1"/>
  <c r="F29" i="56" a="1"/>
  <c r="C30" i="55" a="1"/>
  <c r="F31" i="74" a="1"/>
  <c r="F31" i="73" a="1"/>
  <c r="C32" i="69" a="1"/>
  <c r="C32" i="71" a="1"/>
  <c r="F31" i="72" a="1"/>
  <c r="C32" i="78" a="1"/>
  <c r="F31" i="60" a="1"/>
  <c r="C32" i="58" a="1"/>
  <c r="C32" i="60" a="1"/>
  <c r="C32" i="73" a="1"/>
  <c r="C32" i="63" a="1"/>
  <c r="F31" i="77" a="1"/>
  <c r="C32" i="77" a="1"/>
  <c r="C32" i="57" a="1"/>
  <c r="C32" i="74" a="1"/>
  <c r="F31" i="57" a="1"/>
  <c r="C30" i="56" a="1"/>
  <c r="C32" i="62" a="1"/>
  <c r="F31" i="65" a="1"/>
  <c r="F29" i="54" a="1"/>
  <c r="F31" i="68" a="1"/>
  <c r="C32" i="75" a="1"/>
  <c r="C32" i="70" a="1"/>
  <c r="C30" i="54" a="1"/>
  <c r="F31" i="70" a="1"/>
  <c r="F31" i="67" a="1"/>
  <c r="F31" i="78" a="1"/>
  <c r="C32" i="67" a="1"/>
  <c r="F29" i="55" a="1"/>
  <c r="F31" i="64" a="1"/>
  <c r="F31" i="59" a="1"/>
  <c r="F31" i="58" a="1"/>
  <c r="F31" i="69" a="1"/>
  <c r="F31" i="63" a="1"/>
  <c r="C32" i="68" a="1"/>
  <c r="C32" i="76" a="1"/>
  <c r="F31" i="61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C169" i="13"/>
  <c r="D172" i="13"/>
  <c r="B261" i="13"/>
  <c r="F29" i="49" a="1"/>
  <c r="F29" i="45" a="1"/>
  <c r="C204" i="13"/>
  <c r="D175" i="13"/>
  <c r="D234" i="13"/>
  <c r="F29" i="38" a="1"/>
  <c r="D250" i="13"/>
  <c r="C155" i="13"/>
  <c r="C162" i="13"/>
  <c r="C170" i="13"/>
  <c r="B142" i="13"/>
  <c r="D199" i="13"/>
  <c r="B194" i="13"/>
  <c r="B181" i="13"/>
  <c r="C191" i="13"/>
  <c r="D139" i="13"/>
  <c r="D195" i="13"/>
  <c r="C151" i="13"/>
  <c r="C253" i="13"/>
  <c r="F29" i="37" a="1"/>
  <c r="B243" i="13"/>
  <c r="F29" i="40" a="1"/>
  <c r="B151" i="13"/>
  <c r="B259" i="13"/>
  <c r="D186" i="13"/>
  <c r="B162" i="13"/>
  <c r="C255" i="13"/>
  <c r="C163" i="13"/>
  <c r="C215" i="13"/>
  <c r="C242" i="13"/>
  <c r="D174" i="13"/>
  <c r="C249" i="13"/>
  <c r="C139" i="13"/>
  <c r="D219" i="13"/>
  <c r="B155" i="13"/>
  <c r="C137" i="13"/>
  <c r="B166" i="13"/>
  <c r="C271" i="13"/>
  <c r="C30" i="36" a="1"/>
  <c r="B232" i="13"/>
  <c r="F29" i="46" a="1"/>
  <c r="C227" i="13"/>
  <c r="B228" i="13"/>
  <c r="C264" i="13"/>
  <c r="D163" i="13"/>
  <c r="D158" i="13"/>
  <c r="B145" i="13"/>
  <c r="D171" i="13"/>
  <c r="D165" i="13"/>
  <c r="B176" i="13"/>
  <c r="B204" i="13"/>
  <c r="B146" i="13"/>
  <c r="C176" i="13"/>
  <c r="B167" i="13"/>
  <c r="B163" i="13"/>
  <c r="B275" i="13"/>
  <c r="C150" i="13"/>
  <c r="B230" i="13"/>
  <c r="C272" i="13"/>
  <c r="D263" i="13"/>
  <c r="B169" i="13"/>
  <c r="C202" i="13"/>
  <c r="D225" i="13"/>
  <c r="C189" i="13"/>
  <c r="D144" i="13"/>
  <c r="C174" i="13"/>
  <c r="B132" i="13"/>
  <c r="B265" i="13"/>
  <c r="C256" i="13"/>
  <c r="C192" i="13"/>
  <c r="C218" i="13"/>
  <c r="D198" i="13"/>
  <c r="B133" i="13"/>
  <c r="C32" i="54" a="1"/>
  <c r="C127" i="13"/>
  <c r="B185" i="13"/>
  <c r="C172" i="13"/>
  <c r="B188" i="13"/>
  <c r="C196" i="13"/>
  <c r="B157" i="13"/>
  <c r="F31" i="56" a="1"/>
  <c r="B205" i="13"/>
  <c r="B217" i="13"/>
  <c r="B134" i="13"/>
  <c r="B138" i="13"/>
  <c r="B171" i="13"/>
  <c r="B213" i="13"/>
  <c r="C250" i="13"/>
  <c r="D221" i="13"/>
  <c r="D246" i="13"/>
  <c r="B177" i="13"/>
  <c r="C268" i="13"/>
  <c r="D170" i="13"/>
  <c r="C210" i="13"/>
  <c r="C156" i="13"/>
  <c r="D274" i="13"/>
  <c r="B218" i="13"/>
  <c r="B237" i="13"/>
  <c r="D257" i="13"/>
  <c r="B149" i="13"/>
  <c r="D262" i="13"/>
  <c r="B208" i="13"/>
  <c r="B211" i="13"/>
  <c r="C228" i="13"/>
  <c r="B136" i="13"/>
  <c r="D168" i="13"/>
  <c r="B240" i="13"/>
  <c r="F29" i="52" a="1"/>
  <c r="D244" i="13"/>
  <c r="D251" i="13"/>
  <c r="D177" i="13"/>
  <c r="C154" i="13"/>
  <c r="D213" i="13"/>
  <c r="D176" i="13"/>
  <c r="B216" i="13"/>
  <c r="C30" i="33" a="1"/>
  <c r="C205" i="13"/>
  <c r="D147" i="13"/>
  <c r="C257" i="13"/>
  <c r="D130" i="13"/>
  <c r="D185" i="13"/>
  <c r="D242" i="13"/>
  <c r="B249" i="13"/>
  <c r="D260" i="13"/>
  <c r="C179" i="13"/>
  <c r="D270" i="13"/>
  <c r="D247" i="13"/>
  <c r="B190" i="13"/>
  <c r="C236" i="13"/>
  <c r="D214" i="13"/>
  <c r="B254" i="13"/>
  <c r="C30" i="53" a="1"/>
  <c r="B210" i="13"/>
  <c r="C168" i="13"/>
  <c r="C181" i="13"/>
  <c r="F29" i="51" a="1"/>
  <c r="C276" i="13"/>
  <c r="F29" i="42" a="1"/>
  <c r="C263" i="13"/>
  <c r="C234" i="13"/>
  <c r="B199" i="13"/>
  <c r="C30" i="41" a="1"/>
  <c r="D153" i="13"/>
  <c r="D208" i="13"/>
  <c r="B150" i="13"/>
  <c r="B164" i="13"/>
  <c r="C226" i="13"/>
  <c r="C183" i="13"/>
  <c r="C261" i="13"/>
  <c r="C30" i="43" a="1"/>
  <c r="D182" i="13"/>
  <c r="B192" i="13"/>
  <c r="C211" i="13"/>
  <c r="B246" i="13"/>
  <c r="D166" i="13"/>
  <c r="D218" i="13"/>
  <c r="B183" i="13"/>
  <c r="C144" i="13"/>
  <c r="C208" i="13"/>
  <c r="B223" i="13"/>
  <c r="B187" i="13"/>
  <c r="C229" i="13"/>
  <c r="C262" i="13"/>
  <c r="C30" i="39" a="1"/>
  <c r="C160" i="13"/>
  <c r="C188" i="13"/>
  <c r="D253" i="13"/>
  <c r="C224" i="13"/>
  <c r="C30" i="52" a="1"/>
  <c r="C270" i="13"/>
  <c r="B226" i="13"/>
  <c r="C30" i="30" a="1"/>
  <c r="B195" i="13"/>
  <c r="D160" i="13"/>
  <c r="D209" i="13"/>
  <c r="D148" i="13"/>
  <c r="C266" i="13"/>
  <c r="D200" i="13"/>
  <c r="C232" i="13"/>
  <c r="C134" i="13"/>
  <c r="B189" i="13"/>
  <c r="D272" i="13"/>
  <c r="D142" i="13"/>
  <c r="B215" i="13"/>
  <c r="B206" i="13"/>
  <c r="D238" i="13"/>
  <c r="C187" i="13"/>
  <c r="C141" i="13"/>
  <c r="C157" i="13"/>
  <c r="B257" i="13"/>
  <c r="D210" i="13"/>
  <c r="D211" i="13"/>
  <c r="C207" i="13"/>
  <c r="C146" i="13"/>
  <c r="D259" i="13"/>
  <c r="B127" i="13"/>
  <c r="C231" i="13"/>
  <c r="D265" i="13"/>
  <c r="C221" i="13"/>
  <c r="D128" i="13"/>
  <c r="C30" i="38" a="1"/>
  <c r="C241" i="13"/>
  <c r="C175" i="13"/>
  <c r="D132" i="13"/>
  <c r="B180" i="13"/>
  <c r="D228" i="13"/>
  <c r="B268" i="13"/>
  <c r="C259" i="13"/>
  <c r="D275" i="13"/>
  <c r="B245" i="13"/>
  <c r="D141" i="13"/>
  <c r="D169" i="13"/>
  <c r="D239" i="13"/>
  <c r="C159" i="13"/>
  <c r="D133" i="13"/>
  <c r="B262" i="13"/>
  <c r="B219" i="13"/>
  <c r="B153" i="13"/>
  <c r="B267" i="13"/>
  <c r="C251" i="13"/>
  <c r="C30" i="29" a="1"/>
  <c r="B214" i="13"/>
  <c r="C212" i="13"/>
  <c r="B273" i="13"/>
  <c r="C30" i="46" a="1"/>
  <c r="B251" i="13"/>
  <c r="B148" i="13"/>
  <c r="D136" i="13"/>
  <c r="B193" i="13"/>
  <c r="C209" i="13"/>
  <c r="C258" i="13"/>
  <c r="C133" i="13"/>
  <c r="B238" i="13"/>
  <c r="D230" i="13"/>
  <c r="D131" i="13"/>
  <c r="C173" i="13"/>
  <c r="F29" i="39" a="1"/>
  <c r="D255" i="13"/>
  <c r="B130" i="13"/>
  <c r="B135" i="13"/>
  <c r="D249" i="13"/>
  <c r="C30" i="48" a="1"/>
  <c r="D237" i="13"/>
  <c r="B221" i="13"/>
  <c r="B175" i="13"/>
  <c r="C136" i="13"/>
  <c r="F29" i="44" a="1"/>
  <c r="B271" i="13"/>
  <c r="B263" i="13"/>
  <c r="D233" i="13"/>
  <c r="B277" i="13"/>
  <c r="D202" i="13"/>
  <c r="B212" i="13"/>
  <c r="D229" i="13"/>
  <c r="C184" i="13"/>
  <c r="B276" i="13"/>
  <c r="D201" i="13"/>
  <c r="D252" i="13"/>
  <c r="D137" i="13"/>
  <c r="D224" i="13"/>
  <c r="C177" i="13"/>
  <c r="C152" i="13"/>
  <c r="C30" i="50" a="1"/>
  <c r="D266" i="13"/>
  <c r="B225" i="13"/>
  <c r="B274" i="13"/>
  <c r="D216" i="13"/>
  <c r="B139" i="13"/>
  <c r="D156" i="13"/>
  <c r="C158" i="13"/>
  <c r="C193" i="13"/>
  <c r="D227" i="13"/>
  <c r="D184" i="13"/>
  <c r="C201" i="13"/>
  <c r="C147" i="13"/>
  <c r="B152" i="13"/>
  <c r="C200" i="13"/>
  <c r="C195" i="13"/>
  <c r="B160" i="13"/>
  <c r="D138" i="13"/>
  <c r="B266" i="13"/>
  <c r="D135" i="13"/>
  <c r="B143" i="13"/>
  <c r="D206" i="13"/>
  <c r="F29" i="50" a="1"/>
  <c r="D179" i="13"/>
  <c r="D194" i="13"/>
  <c r="B165" i="13"/>
  <c r="B229" i="13"/>
  <c r="C186" i="13"/>
  <c r="D191" i="13"/>
  <c r="C190" i="13"/>
  <c r="D212" i="13"/>
  <c r="D129" i="13"/>
  <c r="B233" i="13"/>
  <c r="C199" i="13"/>
  <c r="D271" i="13"/>
  <c r="B258" i="13"/>
  <c r="C149" i="13"/>
  <c r="C235" i="13"/>
  <c r="B248" i="13"/>
  <c r="C128" i="13"/>
  <c r="C182" i="13"/>
  <c r="B186" i="13"/>
  <c r="B131" i="13"/>
  <c r="D240" i="13"/>
  <c r="C247" i="13"/>
  <c r="C148" i="13"/>
  <c r="B202" i="13"/>
  <c r="B159" i="13"/>
  <c r="C30" i="37" a="1"/>
  <c r="B182" i="13"/>
  <c r="B144" i="13"/>
  <c r="D217" i="13"/>
  <c r="C140" i="13"/>
  <c r="C245" i="13"/>
  <c r="C131" i="13"/>
  <c r="D187" i="13"/>
  <c r="B158" i="13"/>
  <c r="D268" i="13"/>
  <c r="C203" i="13"/>
  <c r="D245" i="13"/>
  <c r="C30" i="44" a="1"/>
  <c r="F29" i="33" a="1"/>
  <c r="B260" i="13"/>
  <c r="B269" i="13"/>
  <c r="B161" i="13"/>
  <c r="F29" i="36" a="1"/>
  <c r="D127" i="13"/>
  <c r="B156" i="13"/>
  <c r="C30" i="47" a="1"/>
  <c r="B220" i="13"/>
  <c r="B141" i="13"/>
  <c r="D193" i="13"/>
  <c r="C233" i="13"/>
  <c r="C135" i="13"/>
  <c r="D277" i="13"/>
  <c r="D146" i="13"/>
  <c r="B128" i="13"/>
  <c r="C225" i="13"/>
  <c r="C30" i="34" a="1"/>
  <c r="D232" i="13"/>
  <c r="C30" i="45" a="1"/>
  <c r="B270" i="13"/>
  <c r="C238" i="13"/>
  <c r="D157" i="13"/>
  <c r="B184" i="13"/>
  <c r="D204" i="13"/>
  <c r="D273" i="13"/>
  <c r="C30" i="51" a="1"/>
  <c r="C246" i="13"/>
  <c r="B224" i="13"/>
  <c r="C30" i="40" a="1"/>
  <c r="B272" i="13"/>
  <c r="B207" i="13"/>
  <c r="C213" i="13"/>
  <c r="C220" i="13"/>
  <c r="F29" i="30" a="1"/>
  <c r="C206" i="13"/>
  <c r="C244" i="13"/>
  <c r="C273" i="13"/>
  <c r="C260" i="13"/>
  <c r="B178" i="13"/>
  <c r="C30" i="49" a="1"/>
  <c r="C142" i="13"/>
  <c r="F29" i="48" a="1"/>
  <c r="D159" i="13"/>
  <c r="B252" i="13"/>
  <c r="D261" i="13"/>
  <c r="C219" i="13"/>
  <c r="B250" i="13"/>
  <c r="B201" i="13"/>
  <c r="C269" i="13"/>
  <c r="B244" i="13"/>
  <c r="D164" i="13"/>
  <c r="C254" i="13"/>
  <c r="B168" i="13"/>
  <c r="D205" i="13"/>
  <c r="C248" i="13"/>
  <c r="D215" i="13"/>
  <c r="B170" i="13"/>
  <c r="C171" i="13"/>
  <c r="C145" i="13"/>
  <c r="C267" i="13"/>
  <c r="B154" i="13"/>
  <c r="B264" i="13"/>
  <c r="B198" i="13"/>
  <c r="F29" i="53" a="1"/>
  <c r="D155" i="13"/>
  <c r="F31" i="54" a="1"/>
  <c r="C166" i="13"/>
  <c r="B236" i="13"/>
  <c r="C239" i="13"/>
  <c r="C240" i="13"/>
  <c r="D180" i="13"/>
  <c r="C198" i="13"/>
  <c r="B242" i="13"/>
  <c r="D178" i="13"/>
  <c r="B179" i="13"/>
  <c r="C180" i="13"/>
  <c r="D134" i="13"/>
  <c r="B234" i="13"/>
  <c r="B209" i="13"/>
  <c r="B235" i="13"/>
  <c r="C30" i="32" a="1"/>
  <c r="B196" i="13"/>
  <c r="C230" i="13"/>
  <c r="B147" i="13"/>
  <c r="C237" i="13"/>
  <c r="D143" i="13"/>
  <c r="C277" i="13"/>
  <c r="F29" i="34" a="1"/>
  <c r="F29" i="47" a="1"/>
  <c r="D254" i="13"/>
  <c r="D264" i="13"/>
  <c r="D188" i="13"/>
  <c r="D190" i="13"/>
  <c r="D145" i="13"/>
  <c r="D196" i="13"/>
  <c r="B231" i="13"/>
  <c r="B227" i="13"/>
  <c r="D222" i="13"/>
  <c r="F29" i="32" a="1"/>
  <c r="C214" i="13"/>
  <c r="C167" i="13"/>
  <c r="D231" i="13"/>
  <c r="C252" i="13"/>
  <c r="C153" i="13"/>
  <c r="B200" i="13"/>
  <c r="D197" i="13"/>
  <c r="D223" i="13"/>
  <c r="D189" i="13"/>
  <c r="B140" i="13"/>
  <c r="C185" i="13"/>
  <c r="C129" i="13"/>
  <c r="C130" i="13"/>
  <c r="B197" i="13"/>
  <c r="D203" i="13"/>
  <c r="B239" i="13"/>
  <c r="C32" i="56" a="1"/>
  <c r="D243" i="13"/>
  <c r="B255" i="13"/>
  <c r="C275" i="13"/>
  <c r="F29" i="41" a="1"/>
  <c r="D162" i="13"/>
  <c r="D258" i="13"/>
  <c r="C32" i="55" a="1"/>
  <c r="D276" i="13"/>
  <c r="D192" i="13"/>
  <c r="C164" i="13"/>
  <c r="C30" i="42" a="1"/>
  <c r="D241" i="13"/>
  <c r="D154" i="13"/>
  <c r="D183" i="13"/>
  <c r="D173" i="13"/>
  <c r="F29" i="29" a="1"/>
  <c r="C138" i="13"/>
  <c r="C143" i="13"/>
  <c r="F29" i="31" a="1"/>
  <c r="D236" i="13"/>
  <c r="B253" i="13"/>
  <c r="C161" i="13"/>
  <c r="D220" i="13"/>
  <c r="D181" i="13"/>
  <c r="C274" i="13"/>
  <c r="B172" i="13"/>
  <c r="D151" i="13"/>
  <c r="B173" i="13"/>
  <c r="C216" i="13"/>
  <c r="B203" i="13"/>
  <c r="B137" i="13"/>
  <c r="B247" i="13"/>
  <c r="C132" i="13"/>
  <c r="D207" i="13"/>
  <c r="D140" i="13"/>
  <c r="C178" i="13"/>
  <c r="B129" i="13"/>
  <c r="D161" i="13"/>
  <c r="C165" i="13"/>
  <c r="C197" i="13"/>
  <c r="B191" i="13"/>
  <c r="C223" i="13"/>
  <c r="C30" i="31" a="1"/>
  <c r="D149" i="13"/>
  <c r="C222" i="13"/>
  <c r="B222" i="13"/>
  <c r="D235" i="13"/>
  <c r="C265" i="13"/>
  <c r="B174" i="13"/>
  <c r="D248" i="13"/>
  <c r="D150" i="13"/>
  <c r="D167" i="13"/>
  <c r="F29" i="43" a="1"/>
  <c r="C194" i="13"/>
  <c r="D267" i="13"/>
  <c r="D152" i="13"/>
  <c r="B241" i="13"/>
  <c r="D269" i="13"/>
  <c r="D226" i="13"/>
  <c r="C217" i="13"/>
  <c r="B256" i="13"/>
  <c r="C243" i="13"/>
  <c r="D256" i="13"/>
  <c r="I183" i="13" l="1"/>
  <c r="J183" i="13" s="1"/>
  <c r="J185" i="13"/>
  <c r="I185" i="13"/>
  <c r="E146" i="13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H182" i="13" s="1"/>
  <c r="E176" i="13"/>
  <c r="E144" i="13"/>
  <c r="E268" i="13"/>
  <c r="E247" i="13"/>
  <c r="F189" i="13"/>
  <c r="H189" i="13" s="1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H196" i="13" s="1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H168" i="13" s="1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H147" i="13" s="1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H175" i="13" s="1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H161" i="13" s="1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H154" i="13" s="1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F31" i="45" a="1"/>
  <c r="B105" i="13"/>
  <c r="C85" i="13"/>
  <c r="B85" i="13"/>
  <c r="B15" i="13"/>
  <c r="D17" i="13"/>
  <c r="B9" i="13"/>
  <c r="C57" i="13"/>
  <c r="C34" i="13"/>
  <c r="D41" i="13"/>
  <c r="C51" i="13"/>
  <c r="D67" i="13"/>
  <c r="B91" i="13"/>
  <c r="C29" i="13"/>
  <c r="B116" i="13"/>
  <c r="B82" i="13"/>
  <c r="C109" i="13"/>
  <c r="D36" i="13"/>
  <c r="F31" i="33" a="1"/>
  <c r="D24" i="13"/>
  <c r="D40" i="13"/>
  <c r="D84" i="13"/>
  <c r="C39" i="13"/>
  <c r="D64" i="13"/>
  <c r="D43" i="13"/>
  <c r="C5" i="13"/>
  <c r="D77" i="13"/>
  <c r="B90" i="13"/>
  <c r="C30" i="11" a="1"/>
  <c r="B120" i="13"/>
  <c r="B21" i="13"/>
  <c r="C17" i="13"/>
  <c r="C99" i="13"/>
  <c r="C32" i="13"/>
  <c r="D20" i="13"/>
  <c r="B65" i="13"/>
  <c r="B20" i="13"/>
  <c r="D45" i="13"/>
  <c r="C112" i="13"/>
  <c r="D52" i="13"/>
  <c r="B66" i="13"/>
  <c r="B51" i="13"/>
  <c r="C65" i="13"/>
  <c r="C68" i="13"/>
  <c r="B56" i="13"/>
  <c r="B121" i="13"/>
  <c r="D114" i="13"/>
  <c r="C114" i="13"/>
  <c r="F29" i="12" a="1"/>
  <c r="D69" i="13"/>
  <c r="D9" i="13"/>
  <c r="C41" i="13"/>
  <c r="B43" i="13"/>
  <c r="C88" i="13"/>
  <c r="B88" i="13"/>
  <c r="C63" i="13"/>
  <c r="D97" i="13"/>
  <c r="C35" i="13"/>
  <c r="C82" i="13"/>
  <c r="C32" i="49" a="1"/>
  <c r="C86" i="13"/>
  <c r="F31" i="44" a="1"/>
  <c r="F31" i="36" a="1"/>
  <c r="D14" i="13"/>
  <c r="C94" i="13"/>
  <c r="D98" i="13"/>
  <c r="D71" i="13"/>
  <c r="C30" i="13"/>
  <c r="F31" i="46" a="1"/>
  <c r="F31" i="48" a="1"/>
  <c r="D32" i="13"/>
  <c r="B106" i="13"/>
  <c r="C18" i="13"/>
  <c r="B27" i="13"/>
  <c r="D60" i="13"/>
  <c r="C30" i="28" a="1"/>
  <c r="C30" i="9" a="1"/>
  <c r="C11" i="13"/>
  <c r="F29" i="28" a="1"/>
  <c r="C33" i="13"/>
  <c r="C13" i="13"/>
  <c r="D82" i="13"/>
  <c r="C36" i="13"/>
  <c r="F29" i="25" a="1"/>
  <c r="D76" i="13"/>
  <c r="B58" i="13"/>
  <c r="B101" i="13"/>
  <c r="C30" i="18" a="1"/>
  <c r="C32" i="47" a="1"/>
  <c r="D107" i="13"/>
  <c r="B17" i="13"/>
  <c r="C70" i="13"/>
  <c r="D59" i="13"/>
  <c r="C105" i="13"/>
  <c r="B53" i="13"/>
  <c r="C91" i="13"/>
  <c r="F31" i="38" a="1"/>
  <c r="C102" i="13"/>
  <c r="C32" i="39" a="1"/>
  <c r="C14" i="13"/>
  <c r="F31" i="43" a="1"/>
  <c r="C32" i="40" a="1"/>
  <c r="D112" i="13"/>
  <c r="B76" i="13"/>
  <c r="F29" i="16" a="1"/>
  <c r="D18" i="13"/>
  <c r="D99" i="13"/>
  <c r="C107" i="13"/>
  <c r="B39" i="13"/>
  <c r="C30" i="14" a="1"/>
  <c r="C32" i="41" a="1"/>
  <c r="B68" i="13"/>
  <c r="B12" i="13"/>
  <c r="B26" i="13"/>
  <c r="B37" i="13"/>
  <c r="B111" i="13"/>
  <c r="C81" i="13"/>
  <c r="D94" i="13"/>
  <c r="C32" i="36" a="1"/>
  <c r="D8" i="13"/>
  <c r="F29" i="21" a="1"/>
  <c r="C30" i="16" a="1"/>
  <c r="C32" i="43" a="1"/>
  <c r="B30" i="13"/>
  <c r="D119" i="13"/>
  <c r="C30" i="23" a="1"/>
  <c r="B22" i="13"/>
  <c r="B125" i="13"/>
  <c r="C22" i="13"/>
  <c r="D121" i="13"/>
  <c r="B63" i="13"/>
  <c r="C21" i="13"/>
  <c r="B50" i="13"/>
  <c r="C56" i="13"/>
  <c r="F31" i="42" a="1"/>
  <c r="B107" i="13"/>
  <c r="D72" i="13"/>
  <c r="B28" i="13"/>
  <c r="F22" i="5" a="1"/>
  <c r="B64" i="13"/>
  <c r="C74" i="13"/>
  <c r="D101" i="13"/>
  <c r="B19" i="13"/>
  <c r="B42" i="13"/>
  <c r="D105" i="13"/>
  <c r="B8" i="13"/>
  <c r="F31" i="53" a="1"/>
  <c r="C89" i="13"/>
  <c r="B93" i="13"/>
  <c r="D29" i="13"/>
  <c r="B10" i="13"/>
  <c r="F31" i="50" a="1"/>
  <c r="C50" i="13"/>
  <c r="D26" i="13"/>
  <c r="B41" i="13"/>
  <c r="D74" i="13"/>
  <c r="D120" i="13"/>
  <c r="D57" i="13"/>
  <c r="F31" i="31" a="1"/>
  <c r="C45" i="13"/>
  <c r="D39" i="13"/>
  <c r="C30" i="12" a="1"/>
  <c r="B23" i="13"/>
  <c r="F31" i="40" a="1"/>
  <c r="C44" i="13"/>
  <c r="D65" i="13"/>
  <c r="C12" i="13"/>
  <c r="D35" i="13"/>
  <c r="B59" i="13"/>
  <c r="C32" i="50" a="1"/>
  <c r="B79" i="13"/>
  <c r="C58" i="13"/>
  <c r="B109" i="13"/>
  <c r="C125" i="13"/>
  <c r="D38" i="13"/>
  <c r="C120" i="13"/>
  <c r="F29" i="10" a="1"/>
  <c r="C83" i="13"/>
  <c r="D30" i="13"/>
  <c r="C16" i="13"/>
  <c r="D75" i="13"/>
  <c r="D48" i="13"/>
  <c r="C119" i="13"/>
  <c r="C27" i="6" a="1"/>
  <c r="B115" i="13"/>
  <c r="B124" i="13"/>
  <c r="D42" i="13"/>
  <c r="C30" i="10" a="1"/>
  <c r="C71" i="13"/>
  <c r="C4" i="13"/>
  <c r="F31" i="34" a="1"/>
  <c r="D6" i="13"/>
  <c r="D63" i="13"/>
  <c r="B14" i="13"/>
  <c r="B48" i="13"/>
  <c r="D13" i="13"/>
  <c r="D73" i="13"/>
  <c r="C79" i="13"/>
  <c r="C64" i="13"/>
  <c r="D33" i="13"/>
  <c r="B61" i="13"/>
  <c r="D51" i="13"/>
  <c r="B6" i="13"/>
  <c r="B33" i="13"/>
  <c r="D92" i="13"/>
  <c r="F31" i="49" a="1"/>
  <c r="C66" i="13"/>
  <c r="F31" i="39" a="1"/>
  <c r="F29" i="19" a="1"/>
  <c r="C97" i="13"/>
  <c r="B113" i="13"/>
  <c r="B73" i="13"/>
  <c r="D3" i="13"/>
  <c r="F29" i="22" a="1"/>
  <c r="B57" i="13"/>
  <c r="D62" i="13"/>
  <c r="B75" i="13"/>
  <c r="F29" i="26" a="1"/>
  <c r="C25" i="13"/>
  <c r="B110" i="13"/>
  <c r="B49" i="13"/>
  <c r="C96" i="13"/>
  <c r="D5" i="13"/>
  <c r="B92" i="13"/>
  <c r="D93" i="13"/>
  <c r="D49" i="13"/>
  <c r="C30" i="17" a="1"/>
  <c r="D50" i="13"/>
  <c r="C43" i="13"/>
  <c r="F29" i="23" a="1"/>
  <c r="C110" i="13"/>
  <c r="C30" i="22" a="1"/>
  <c r="F29" i="17" a="1"/>
  <c r="B55" i="13"/>
  <c r="B36" i="13"/>
  <c r="D53" i="13"/>
  <c r="C38" i="13"/>
  <c r="C104" i="13"/>
  <c r="B117" i="13"/>
  <c r="F29" i="18" a="1"/>
  <c r="C30" i="25" a="1"/>
  <c r="C30" i="20" a="1"/>
  <c r="D47" i="13"/>
  <c r="C23" i="13"/>
  <c r="B40" i="13"/>
  <c r="C32" i="37" a="1"/>
  <c r="B72" i="13"/>
  <c r="B67" i="13"/>
  <c r="D46" i="13"/>
  <c r="C37" i="13"/>
  <c r="C124" i="13"/>
  <c r="D88" i="13"/>
  <c r="C54" i="13"/>
  <c r="B47" i="13"/>
  <c r="C80" i="13"/>
  <c r="B87" i="13"/>
  <c r="B86" i="13"/>
  <c r="D89" i="13"/>
  <c r="B119" i="13"/>
  <c r="D61" i="13"/>
  <c r="B77" i="13"/>
  <c r="C111" i="13"/>
  <c r="B95" i="13"/>
  <c r="D109" i="13"/>
  <c r="D37" i="13"/>
  <c r="D115" i="13"/>
  <c r="C30" i="8" a="1"/>
  <c r="C32" i="53" a="1"/>
  <c r="B52" i="13"/>
  <c r="B100" i="13"/>
  <c r="B32" i="13"/>
  <c r="D19" i="13"/>
  <c r="D111" i="13"/>
  <c r="D7" i="13"/>
  <c r="C67" i="13"/>
  <c r="D108" i="13"/>
  <c r="D21" i="13"/>
  <c r="B34" i="13"/>
  <c r="B38" i="13"/>
  <c r="F29" i="11" a="1"/>
  <c r="D100" i="13"/>
  <c r="B108" i="13"/>
  <c r="F29" i="9" a="1"/>
  <c r="C52" i="13"/>
  <c r="F29" i="14" a="1"/>
  <c r="B104" i="13"/>
  <c r="C100" i="13"/>
  <c r="B112" i="13"/>
  <c r="B83" i="13"/>
  <c r="C30" i="15" a="1"/>
  <c r="C32" i="44" a="1"/>
  <c r="C55" i="13"/>
  <c r="B16" i="13"/>
  <c r="B3" i="13"/>
  <c r="C23" i="4" a="1"/>
  <c r="D78" i="13"/>
  <c r="D27" i="13"/>
  <c r="C23" i="5" a="1"/>
  <c r="B89" i="13"/>
  <c r="F26" i="6" a="1"/>
  <c r="B122" i="13"/>
  <c r="D23" i="13"/>
  <c r="C113" i="13"/>
  <c r="C27" i="13"/>
  <c r="B25" i="13"/>
  <c r="C98" i="13"/>
  <c r="C31" i="13"/>
  <c r="B70" i="13"/>
  <c r="C15" i="13"/>
  <c r="C32" i="45" a="1"/>
  <c r="C32" i="48" a="1"/>
  <c r="D56" i="13"/>
  <c r="D122" i="13"/>
  <c r="C108" i="13"/>
  <c r="B118" i="13"/>
  <c r="C46" i="13"/>
  <c r="D96" i="13"/>
  <c r="D66" i="13"/>
  <c r="C77" i="13"/>
  <c r="B18" i="13"/>
  <c r="C47" i="13"/>
  <c r="C121" i="13"/>
  <c r="D106" i="13"/>
  <c r="C40" i="13"/>
  <c r="C32" i="46" a="1"/>
  <c r="D15" i="13"/>
  <c r="B102" i="13"/>
  <c r="B60" i="13"/>
  <c r="D113" i="13"/>
  <c r="D44" i="13"/>
  <c r="B74" i="13"/>
  <c r="D4" i="13"/>
  <c r="C32" i="30" a="1"/>
  <c r="F29" i="15" a="1"/>
  <c r="C61" i="13"/>
  <c r="C123" i="13"/>
  <c r="B7" i="13"/>
  <c r="B24" i="13"/>
  <c r="B62" i="13"/>
  <c r="C90" i="13"/>
  <c r="D87" i="13"/>
  <c r="F22" i="4" a="1"/>
  <c r="B29" i="13"/>
  <c r="C10" i="13"/>
  <c r="D25" i="13"/>
  <c r="B123" i="13"/>
  <c r="C32" i="34" a="1"/>
  <c r="D117" i="13"/>
  <c r="C30" i="26" a="1"/>
  <c r="C9" i="13"/>
  <c r="D70" i="13"/>
  <c r="C101" i="13"/>
  <c r="C42" i="13"/>
  <c r="D83" i="13"/>
  <c r="B44" i="13"/>
  <c r="B126" i="13"/>
  <c r="C30" i="21" a="1"/>
  <c r="C32" i="42" a="1"/>
  <c r="C8" i="13"/>
  <c r="B13" i="13"/>
  <c r="D54" i="13"/>
  <c r="D123" i="13"/>
  <c r="C95" i="13"/>
  <c r="B35" i="13"/>
  <c r="B114" i="13"/>
  <c r="D103" i="13"/>
  <c r="C26" i="13"/>
  <c r="C75" i="13"/>
  <c r="C30" i="19" a="1"/>
  <c r="C7" i="13"/>
  <c r="B96" i="13"/>
  <c r="C59" i="13"/>
  <c r="C48" i="13"/>
  <c r="D124" i="13"/>
  <c r="D118" i="13"/>
  <c r="B84" i="13"/>
  <c r="B97" i="13"/>
  <c r="C30" i="24" a="1"/>
  <c r="F31" i="51" a="1"/>
  <c r="D90" i="13"/>
  <c r="D102" i="13"/>
  <c r="B11" i="13"/>
  <c r="C106" i="13"/>
  <c r="C32" i="38" a="1"/>
  <c r="C93" i="13"/>
  <c r="B46" i="13"/>
  <c r="C62" i="13"/>
  <c r="C30" i="7" a="1"/>
  <c r="D85" i="13"/>
  <c r="C115" i="13"/>
  <c r="D81" i="13"/>
  <c r="D28" i="13"/>
  <c r="B54" i="13"/>
  <c r="C126" i="13"/>
  <c r="B103" i="13"/>
  <c r="D11" i="13"/>
  <c r="F29" i="8" a="1"/>
  <c r="D12" i="13"/>
  <c r="D116" i="13"/>
  <c r="D68" i="13"/>
  <c r="D10" i="13"/>
  <c r="C19" i="13"/>
  <c r="C60" i="13"/>
  <c r="C69" i="13"/>
  <c r="B4" i="13"/>
  <c r="C6" i="13"/>
  <c r="C78" i="13"/>
  <c r="D95" i="13"/>
  <c r="C117" i="13"/>
  <c r="C28" i="13"/>
  <c r="F29" i="7" a="1"/>
  <c r="B78" i="13"/>
  <c r="D34" i="13"/>
  <c r="D86" i="13"/>
  <c r="B5" i="13"/>
  <c r="C32" i="31" a="1"/>
  <c r="B98" i="13"/>
  <c r="F31" i="52" a="1"/>
  <c r="D58" i="13"/>
  <c r="C116" i="13"/>
  <c r="D31" i="13"/>
  <c r="C32" i="29" a="1"/>
  <c r="B81" i="13"/>
  <c r="C92" i="13"/>
  <c r="D80" i="13"/>
  <c r="B94" i="13"/>
  <c r="C72" i="13"/>
  <c r="D126" i="13"/>
  <c r="D16" i="13"/>
  <c r="B31" i="13"/>
  <c r="D79" i="13"/>
  <c r="C103" i="13"/>
  <c r="C84" i="13"/>
  <c r="B45" i="13"/>
  <c r="C53" i="13"/>
  <c r="C76" i="13"/>
  <c r="C20" i="13"/>
  <c r="B69" i="13"/>
  <c r="D125" i="13"/>
  <c r="C32" i="51" a="1"/>
  <c r="D22" i="13"/>
  <c r="F31" i="30" a="1"/>
  <c r="F31" i="37" a="1"/>
  <c r="C118" i="13"/>
  <c r="D91" i="13"/>
  <c r="C3" i="13"/>
  <c r="C73" i="13"/>
  <c r="B99" i="13"/>
  <c r="B71" i="13"/>
  <c r="F31" i="41" a="1"/>
  <c r="F29" i="24" a="1"/>
  <c r="C49" i="13"/>
  <c r="C87" i="13"/>
  <c r="C32" i="33" a="1"/>
  <c r="F29" i="20" a="1"/>
  <c r="C122" i="13"/>
  <c r="D110" i="13"/>
  <c r="C24" i="13"/>
  <c r="D104" i="13"/>
  <c r="D55" i="13"/>
  <c r="B80" i="13"/>
  <c r="F31" i="47" a="1"/>
  <c r="F31" i="29" a="1"/>
  <c r="F31" i="32" a="1"/>
  <c r="C32" i="52" a="1"/>
  <c r="C32" i="32" a="1"/>
  <c r="H140" i="13" l="1"/>
  <c r="K185" i="13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F5" i="79" s="1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F31" i="12" a="1"/>
  <c r="F31" i="14" a="1"/>
  <c r="F31" i="25" a="1"/>
  <c r="C32" i="17" a="1"/>
  <c r="F31" i="16" a="1"/>
  <c r="F31" i="19" a="1"/>
  <c r="F31" i="11" a="1"/>
  <c r="C32" i="24" a="1"/>
  <c r="F31" i="9" a="1"/>
  <c r="C29" i="6" a="1"/>
  <c r="C32" i="14" a="1"/>
  <c r="F31" i="28" a="1"/>
  <c r="C32" i="7" a="1"/>
  <c r="F31" i="10" a="1"/>
  <c r="C32" i="26" a="1"/>
  <c r="C32" i="8" a="1"/>
  <c r="F31" i="22" a="1"/>
  <c r="F31" i="8" a="1"/>
  <c r="C32" i="9" a="1"/>
  <c r="C25" i="5" a="1"/>
  <c r="F31" i="24" a="1"/>
  <c r="F24" i="4" a="1"/>
  <c r="C32" i="22" a="1"/>
  <c r="C32" i="20" a="1"/>
  <c r="F31" i="17" a="1"/>
  <c r="F24" i="5" a="1"/>
  <c r="C32" i="12" a="1"/>
  <c r="C32" i="16" a="1"/>
  <c r="F31" i="23" a="1"/>
  <c r="C32" i="21" a="1"/>
  <c r="F31" i="7" a="1"/>
  <c r="F31" i="21" a="1"/>
  <c r="F31" i="15" a="1"/>
  <c r="F31" i="26" a="1"/>
  <c r="F31" i="18" a="1"/>
  <c r="C32" i="23" a="1"/>
  <c r="C32" i="15" a="1"/>
  <c r="C32" i="11" a="1"/>
  <c r="C32" i="25" a="1"/>
  <c r="C25" i="4" a="1"/>
  <c r="F31" i="20" a="1"/>
  <c r="C32" i="19" a="1"/>
  <c r="C32" i="18" a="1"/>
  <c r="F28" i="6" a="1"/>
  <c r="C32" i="28" a="1"/>
  <c r="C32" i="10" a="1"/>
  <c r="N186" i="13" l="1"/>
  <c r="N189" i="13" s="1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K5" i="79"/>
  <c r="K2" i="79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56" i="13" l="1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<sst xmlns="http://schemas.openxmlformats.org/spreadsheetml/2006/main" count="27945" uniqueCount="2499">
  <si>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</si>
  <si>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</si>
  <si>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</si>
  <si>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</si>
  <si>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</si>
  <si>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</si>
  <si>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</si>
  <si>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</si>
  <si>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</si>
  <si>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</si>
  <si>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</si>
  <si>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</si>
  <si>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</si>
  <si>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</si>
  <si>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</si>
  <si>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</si>
  <si>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</si>
  <si>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</si>
  <si>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</si>
  <si>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</si>
  <si>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</si>
  <si>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</si>
  <si>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</si>
  <si>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</si>
  <si>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</si>
  <si>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</si>
  <si>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</si>
  <si>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</si>
  <si>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</si>
  <si>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</si>
  <si>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</si>
  <si>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</si>
  <si>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</si>
  <si>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</si>
  <si>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</si>
  <si>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</si>
  <si>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</si>
  <si>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</si>
  <si>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</si>
  <si>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</si>
  <si>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</si>
  <si>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</si>
  <si>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</si>
  <si>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</si>
  <si>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</si>
  <si>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</si>
  <si>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</si>
  <si>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</si>
  <si>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</si>
  <si>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</si>
  <si>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</si>
  <si>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</si>
  <si>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</si>
  <si>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</si>
  <si>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</si>
  <si>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</si>
  <si>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</si>
  <si>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</si>
  <si>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</si>
  <si>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</si>
  <si>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</si>
  <si>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</si>
  <si>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</si>
  <si>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</si>
  <si>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</si>
  <si>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</si>
  <si>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</si>
  <si>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</si>
  <si>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</si>
  <si>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</si>
  <si>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</si>
  <si>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</si>
  <si>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</si>
  <si>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</si>
  <si>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</si>
  <si>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</si>
  <si>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</si>
  <si>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</si>
  <si>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</si>
  <si>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</si>
  <si>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</si>
  <si>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</si>
  <si>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</si>
  <si>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</si>
  <si>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</si>
  <si>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</si>
  <si>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</si>
  <si>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</si>
  <si>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</si>
  <si>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</si>
  <si>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</si>
  <si>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</si>
  <si>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</si>
  <si>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</si>
  <si>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</si>
  <si>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</si>
  <si>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</si>
  <si>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</si>
  <si>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</si>
  <si>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</si>
  <si>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</si>
  <si>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</si>
  <si>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</si>
  <si>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</si>
  <si>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</si>
  <si>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</si>
  <si>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</si>
  <si>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</si>
  <si>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</si>
  <si>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</si>
  <si>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</si>
  <si>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</si>
  <si>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</si>
  <si>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</si>
  <si>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</si>
  <si>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</si>
  <si>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</si>
  <si>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</si>
  <si>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</si>
  <si>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</si>
  <si>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</si>
  <si>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</si>
  <si>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</si>
  <si>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</si>
  <si>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</si>
  <si>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</si>
  <si>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</si>
  <si>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</si>
  <si>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</si>
  <si>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</si>
  <si>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</si>
  <si>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</si>
  <si>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</si>
  <si>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</si>
  <si>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</si>
  <si>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</si>
  <si>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</si>
  <si>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</si>
  <si>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</si>
  <si>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</si>
  <si>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</si>
  <si>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</si>
  <si>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</si>
  <si>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</si>
  <si>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</si>
  <si>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</si>
  <si>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</si>
  <si>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</si>
  <si>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</si>
  <si>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</si>
  <si>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</si>
  <si>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</si>
  <si>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</si>
  <si>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</si>
  <si>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</si>
  <si>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</si>
  <si>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</si>
  <si>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</si>
  <si>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</si>
  <si>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</si>
  <si>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</si>
  <si>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</si>
  <si>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</si>
  <si>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</si>
  <si>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</si>
  <si>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</si>
  <si>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</si>
  <si>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</si>
  <si>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</si>
  <si>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</si>
  <si>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</si>
  <si>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</si>
  <si>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</si>
  <si>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</si>
  <si>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</si>
  <si>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</si>
  <si>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</si>
  <si>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</si>
  <si>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</si>
  <si>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</si>
  <si>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</si>
  <si>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</si>
  <si>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</si>
  <si>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</si>
  <si>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</si>
  <si>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</si>
  <si>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</si>
  <si>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</si>
  <si>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</si>
  <si>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</si>
  <si>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</si>
  <si>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</si>
  <si>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</si>
  <si>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</si>
  <si>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</si>
  <si>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</si>
  <si>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</si>
  <si>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</si>
  <si>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</si>
  <si>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</si>
  <si>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</si>
  <si>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</si>
  <si>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</si>
  <si>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</si>
  <si>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</si>
  <si>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</si>
  <si>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</si>
  <si>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</si>
  <si>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</si>
  <si>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</si>
  <si>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</si>
  <si>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</si>
  <si>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</si>
  <si>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</si>
  <si>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</si>
  <si>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</si>
  <si>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</si>
  <si>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</si>
  <si>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</si>
  <si>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</si>
  <si>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</si>
  <si>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</si>
  <si>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</si>
  <si>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</si>
  <si>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</si>
  <si>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</si>
  <si>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</si>
  <si>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</si>
  <si>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</si>
  <si>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</si>
  <si>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</si>
  <si>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</si>
  <si>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</si>
  <si>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</si>
  <si>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</si>
  <si>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</si>
  <si>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</si>
  <si>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</si>
  <si>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</si>
  <si>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</si>
  <si>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</si>
  <si>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</si>
  <si>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</si>
  <si>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</si>
  <si>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</si>
  <si>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</si>
  <si>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</si>
  <si>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</si>
  <si>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</si>
  <si>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</si>
  <si>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</si>
  <si>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</si>
  <si>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</si>
  <si>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</si>
  <si>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</si>
  <si>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</si>
  <si>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</si>
  <si>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</si>
  <si>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</si>
  <si>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</si>
  <si>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</si>
  <si>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</si>
  <si>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</si>
  <si>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</si>
  <si>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</si>
  <si>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</si>
  <si>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</si>
  <si>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</si>
  <si>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</si>
  <si>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</si>
  <si>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</si>
  <si>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</si>
  <si>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</si>
  <si>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</si>
  <si>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</si>
  <si>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</si>
  <si>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</si>
  <si>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</si>
  <si>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</si>
  <si>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</si>
  <si>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</si>
  <si>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</si>
  <si>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</si>
  <si>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</si>
  <si>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</si>
  <si>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</si>
  <si>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</si>
  <si>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</si>
  <si>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</si>
  <si>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</si>
  <si>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</si>
  <si>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</si>
  <si>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</si>
  <si>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</si>
  <si>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</si>
  <si>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</si>
  <si>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</si>
  <si>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</si>
  <si>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</si>
  <si>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</si>
  <si>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</si>
  <si>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</si>
  <si>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</si>
  <si>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</si>
  <si>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</si>
  <si>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</si>
  <si>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</si>
  <si>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</si>
  <si>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</si>
  <si>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</si>
  <si>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</si>
  <si>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</si>
  <si>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</si>
  <si>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</si>
  <si>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</si>
  <si>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</si>
  <si>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</si>
  <si>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</si>
  <si>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</si>
  <si>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</si>
  <si>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</si>
  <si>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</si>
  <si>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</si>
  <si>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</si>
  <si>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</si>
  <si>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</si>
  <si>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</si>
  <si>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</si>
  <si>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</si>
  <si>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</si>
  <si>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</si>
  <si>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</si>
  <si>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</si>
  <si>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</si>
  <si>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</si>
  <si>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</si>
  <si>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</si>
  <si>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</si>
  <si>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</si>
  <si>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</si>
  <si>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</si>
  <si>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</si>
  <si>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</si>
  <si>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</si>
  <si>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</si>
  <si>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</si>
  <si>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</si>
  <si>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</si>
  <si>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</si>
  <si>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</si>
  <si>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</si>
  <si>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</si>
  <si>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</si>
  <si>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</si>
  <si>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</si>
  <si>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</si>
  <si>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</si>
  <si>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</si>
  <si>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</si>
  <si>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</si>
  <si>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</si>
  <si>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</si>
  <si>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</si>
  <si>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</si>
  <si>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</si>
  <si>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</si>
  <si>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</si>
  <si>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</si>
  <si>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</si>
  <si>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</si>
  <si>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</si>
  <si>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</si>
  <si>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</si>
  <si>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</si>
  <si>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</si>
  <si>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</si>
  <si>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</si>
  <si>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</si>
  <si>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</si>
  <si>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</si>
  <si>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</si>
  <si>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</si>
  <si>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</si>
  <si>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</si>
  <si>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</si>
  <si>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</si>
  <si>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</si>
  <si>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</si>
  <si>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</si>
  <si>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</si>
  <si>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</si>
  <si>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</si>
  <si>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</si>
  <si>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</si>
  <si>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</si>
  <si>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</si>
  <si>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</si>
  <si>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</si>
  <si>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</si>
  <si>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</si>
  <si>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</si>
  <si>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</si>
  <si>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</si>
  <si>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</si>
  <si>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</si>
  <si>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</si>
  <si>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</si>
  <si>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</si>
  <si>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</si>
  <si>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</si>
  <si>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</si>
  <si>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</si>
  <si>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</si>
  <si>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</si>
  <si>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</si>
  <si>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</si>
  <si>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</si>
  <si>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</si>
  <si>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</si>
  <si>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</si>
  <si>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</si>
  <si>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</si>
  <si>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</si>
  <si>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</si>
  <si>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</si>
  <si>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</si>
  <si>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</si>
  <si>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</si>
  <si>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</si>
  <si>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</si>
  <si>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</si>
  <si>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</si>
  <si>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</si>
  <si>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</si>
  <si>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</si>
  <si>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</si>
  <si>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</si>
  <si>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</si>
  <si>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</si>
  <si>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</si>
  <si>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</si>
  <si>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</si>
  <si>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</si>
  <si>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</si>
  <si>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</si>
  <si>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</si>
  <si>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</si>
  <si>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</si>
  <si>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</si>
  <si>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</si>
  <si>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</si>
  <si>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</si>
  <si>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</si>
  <si>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</si>
  <si>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</si>
  <si>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</si>
  <si>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</si>
  <si>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</si>
  <si>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</si>
  <si>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</si>
  <si>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</si>
  <si>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</si>
  <si>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</si>
  <si>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</si>
  <si>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</si>
  <si>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</si>
  <si>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</si>
  <si>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</si>
  <si>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</si>
  <si>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</si>
  <si>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</si>
  <si>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</si>
  <si>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</si>
  <si>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</si>
  <si>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</si>
  <si>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</si>
  <si>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</si>
  <si>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</si>
  <si>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</si>
  <si>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</si>
  <si>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</si>
  <si>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</si>
  <si>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</si>
  <si>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</si>
  <si>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</si>
  <si>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</si>
  <si>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</si>
  <si>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</si>
  <si>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</si>
  <si>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</si>
  <si>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</si>
  <si>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</si>
  <si>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</si>
  <si>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</si>
  <si>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</si>
  <si>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</si>
  <si>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</si>
  <si>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</si>
  <si>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</si>
  <si>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</si>
  <si>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</si>
  <si>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</si>
  <si>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</si>
  <si>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</si>
  <si>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</si>
  <si>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</si>
  <si>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</si>
  <si>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</si>
  <si>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</si>
  <si>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</si>
  <si>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</si>
  <si>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</si>
  <si>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</si>
  <si>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</si>
  <si>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</si>
  <si>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</si>
  <si>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</si>
  <si>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</si>
  <si>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</si>
  <si>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</si>
  <si>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</si>
  <si>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</si>
  <si>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</si>
  <si>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</si>
  <si>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</si>
  <si>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</si>
  <si>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</si>
  <si>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</si>
  <si>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</si>
  <si>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</si>
  <si>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</si>
  <si>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</si>
  <si>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</si>
  <si>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</si>
  <si>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</si>
  <si>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</si>
  <si>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</si>
  <si>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</si>
  <si>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</si>
  <si>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</si>
  <si>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</si>
  <si>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</si>
  <si>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</si>
  <si>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</si>
  <si>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</si>
  <si>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</si>
  <si>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</si>
  <si>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</si>
  <si>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</si>
  <si>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</si>
  <si>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</si>
  <si>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</si>
  <si>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</si>
  <si>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</si>
  <si>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</si>
  <si>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</si>
  <si>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</si>
  <si>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</si>
  <si>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</si>
  <si>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</si>
  <si>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</si>
  <si>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</si>
  <si>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</si>
  <si>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</si>
  <si>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</si>
  <si>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</si>
  <si>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</si>
  <si>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</si>
  <si>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</si>
  <si>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</si>
  <si>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</si>
  <si>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</si>
  <si>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</si>
  <si>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</si>
  <si>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</si>
  <si>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</si>
  <si>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</si>
  <si>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</si>
  <si>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</si>
  <si>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</si>
  <si>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</si>
  <si>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</si>
  <si>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</si>
  <si>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</si>
  <si>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</si>
  <si>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</si>
  <si>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</si>
  <si>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</si>
  <si>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</si>
  <si>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</si>
  <si>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</si>
  <si>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</si>
  <si>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</si>
  <si>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</si>
  <si>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</si>
  <si>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</si>
  <si>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</si>
  <si>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</si>
  <si>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</si>
  <si>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</si>
  <si>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</si>
  <si>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</si>
  <si>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</si>
  <si>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</si>
  <si>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</si>
  <si>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</si>
  <si>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</si>
  <si>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</si>
  <si>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</si>
  <si>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</si>
  <si>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</si>
  <si>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</si>
  <si>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</si>
  <si>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</si>
  <si>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</si>
  <si>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</si>
  <si>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</si>
  <si>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</si>
  <si>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</si>
  <si>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</si>
  <si>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</si>
  <si>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</si>
  <si>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</si>
  <si>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</si>
  <si>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</si>
  <si>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</si>
  <si>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</si>
  <si>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</si>
  <si>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</si>
  <si>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</si>
  <si>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</si>
  <si>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</si>
  <si>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</si>
  <si>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</si>
  <si>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</si>
  <si>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</si>
  <si>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</si>
  <si>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</si>
  <si>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</si>
  <si>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</si>
  <si>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</si>
  <si>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</si>
  <si>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</si>
  <si>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</si>
  <si>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</si>
  <si>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</si>
  <si>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</si>
  <si>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</si>
  <si>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</si>
  <si>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</si>
  <si>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</si>
  <si>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</si>
  <si>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</si>
  <si>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</si>
  <si>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</si>
  <si>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</si>
  <si>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</si>
  <si>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</si>
  <si>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</si>
  <si>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</si>
  <si>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</si>
  <si>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</si>
  <si>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</si>
  <si>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</si>
  <si>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</si>
  <si>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</si>
  <si>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</si>
  <si>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</si>
  <si>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</si>
  <si>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</si>
  <si>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</si>
  <si>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</si>
  <si>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</si>
  <si>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</si>
  <si>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</si>
  <si>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</si>
  <si>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</si>
  <si>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</si>
  <si>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</si>
  <si>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</si>
  <si>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</si>
  <si>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</si>
  <si>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</si>
  <si>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</si>
  <si>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</si>
  <si>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</si>
  <si>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</si>
  <si>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</si>
  <si>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</si>
  <si>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</si>
  <si>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</si>
  <si>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</si>
  <si>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</si>
  <si>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</si>
  <si>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</si>
  <si>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</si>
  <si>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</si>
  <si>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</si>
  <si>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</si>
  <si>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</si>
  <si>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</si>
  <si>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</si>
  <si>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</si>
  <si>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</si>
  <si>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</si>
  <si>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</si>
  <si>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</si>
  <si>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</si>
  <si>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</si>
  <si>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</si>
  <si>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</si>
  <si>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</si>
  <si>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</si>
  <si>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</si>
  <si>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</si>
  <si>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</si>
  <si>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</si>
  <si>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</si>
  <si>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</si>
  <si>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</si>
  <si>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</si>
  <si>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</si>
  <si>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</si>
  <si>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</si>
  <si>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</si>
  <si>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</si>
  <si>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</si>
  <si>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</si>
  <si>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</si>
  <si>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</si>
  <si>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</si>
  <si>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</si>
  <si>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</si>
  <si>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</si>
  <si>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</si>
  <si>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</si>
  <si>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</si>
  <si>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</si>
  <si>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</si>
  <si>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</si>
  <si>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</si>
  <si>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</si>
  <si>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</si>
  <si>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</si>
  <si>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</si>
  <si>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</si>
  <si>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</si>
  <si>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</si>
  <si>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</si>
  <si>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</si>
  <si>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</si>
  <si>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</si>
  <si>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</si>
  <si>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</si>
  <si>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</si>
  <si>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</si>
  <si>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</si>
  <si>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</si>
  <si>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</si>
  <si>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</si>
  <si>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</si>
  <si>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</si>
  <si>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</si>
  <si>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</si>
  <si>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</si>
  <si>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</si>
  <si>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</si>
  <si>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</si>
  <si>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</si>
  <si>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</si>
  <si>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</si>
  <si>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</si>
  <si>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</si>
  <si>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</si>
  <si>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</si>
  <si>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</si>
  <si>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</si>
  <si>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</si>
  <si>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</si>
  <si>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</si>
  <si>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</si>
  <si>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</si>
  <si>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</si>
  <si>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</si>
  <si>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</si>
  <si>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</si>
  <si>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</si>
  <si>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</si>
  <si>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</si>
  <si>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</si>
  <si>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</si>
  <si>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</si>
  <si>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</si>
  <si>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</si>
  <si>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</si>
  <si>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</si>
  <si>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</si>
  <si>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</si>
  <si>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</si>
  <si>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</si>
  <si>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</si>
  <si>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</si>
  <si>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</si>
  <si>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</si>
  <si>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</si>
  <si>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</si>
  <si>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</si>
  <si>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</si>
  <si>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</si>
  <si>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</si>
  <si>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</si>
  <si>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</si>
  <si>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</si>
  <si>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</si>
  <si>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</si>
  <si>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</si>
  <si>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</si>
  <si>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</si>
  <si>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</si>
  <si>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</si>
  <si>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</si>
  <si>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</si>
  <si>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</si>
  <si>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</si>
  <si>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</si>
  <si>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</si>
  <si>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</si>
  <si>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</si>
  <si>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</si>
  <si>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</si>
  <si>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</si>
  <si>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</si>
  <si>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</si>
  <si>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</si>
  <si>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</si>
  <si>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</si>
  <si>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</si>
  <si>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</si>
  <si>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</si>
  <si>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</si>
  <si>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</si>
  <si>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</si>
  <si>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</si>
  <si>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</si>
  <si>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</si>
  <si>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</si>
  <si>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</si>
  <si>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</si>
  <si>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</si>
  <si>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</si>
  <si>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</si>
  <si>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</si>
  <si>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</si>
  <si>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</si>
  <si>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</si>
  <si>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</si>
  <si>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</si>
  <si>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</si>
  <si>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</si>
  <si>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</si>
  <si>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</si>
  <si>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</si>
  <si>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</si>
  <si>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</si>
  <si>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</si>
  <si>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</si>
  <si>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</si>
  <si>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</si>
  <si>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</si>
  <si>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</si>
  <si>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</si>
  <si>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</si>
  <si>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</si>
  <si>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</si>
  <si>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</si>
  <si>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</si>
  <si>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</si>
  <si>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</si>
  <si>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</si>
  <si>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</si>
  <si>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</si>
  <si>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</si>
  <si>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</si>
  <si>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</si>
  <si>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</si>
  <si>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</si>
  <si>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</si>
  <si>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</si>
  <si>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</si>
  <si>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</si>
  <si>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</si>
  <si>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</si>
  <si>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</si>
  <si>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</si>
  <si>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</si>
  <si>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</si>
  <si>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</si>
  <si>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</si>
  <si>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</si>
  <si>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</si>
  <si>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</si>
  <si>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</si>
  <si>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</si>
  <si>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</si>
  <si>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</si>
  <si>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</si>
  <si>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</si>
  <si>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</si>
  <si>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</si>
  <si>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</si>
  <si>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</si>
  <si>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</si>
  <si>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</si>
  <si>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</si>
  <si>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</si>
  <si>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</si>
  <si>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</si>
  <si>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</si>
  <si>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</si>
  <si>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</si>
  <si>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</si>
  <si>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</si>
  <si>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</si>
  <si>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</si>
  <si>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</si>
  <si>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</si>
  <si>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</si>
  <si>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</si>
  <si>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</si>
  <si>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</si>
  <si>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</si>
  <si>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</si>
  <si>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</si>
  <si>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</si>
  <si>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</si>
  <si>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</si>
  <si>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</si>
  <si>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</si>
  <si>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</si>
  <si>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</si>
  <si>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</si>
  <si>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</si>
  <si>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</si>
  <si>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</si>
  <si>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</si>
  <si>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</si>
  <si>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</si>
  <si>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</si>
  <si>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</si>
  <si>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</si>
  <si>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</si>
  <si>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</si>
  <si>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</si>
  <si>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</si>
  <si>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</si>
  <si>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</si>
  <si>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</si>
  <si>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</si>
  <si>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</si>
  <si>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</si>
  <si>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</si>
  <si>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</si>
  <si>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</si>
  <si>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</si>
  <si>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</si>
  <si>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</si>
  <si>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</si>
  <si>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</si>
  <si>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</si>
  <si>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</si>
  <si>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</si>
  <si>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</si>
  <si>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</si>
  <si>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</si>
  <si>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</si>
  <si>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</si>
  <si>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</si>
  <si>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</si>
  <si>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</si>
  <si>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</si>
  <si>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</si>
  <si>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</si>
  <si>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</si>
  <si>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</si>
  <si>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</si>
  <si>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</si>
  <si>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</si>
  <si>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</si>
  <si>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</si>
  <si>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</si>
  <si>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</si>
  <si>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</si>
  <si>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</si>
  <si>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</si>
  <si>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</si>
  <si>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</si>
  <si>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</si>
  <si>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</si>
  <si>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</si>
  <si>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</si>
  <si>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</si>
  <si>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</si>
  <si>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</si>
  <si>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</si>
  <si>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</si>
  <si>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</si>
  <si>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</si>
  <si>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</si>
  <si>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</si>
  <si>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</si>
  <si>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</si>
  <si>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</si>
  <si>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</si>
  <si>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</si>
  <si>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</si>
  <si>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</si>
  <si>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</si>
  <si>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</si>
  <si>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</si>
  <si>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</si>
  <si>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</si>
  <si>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</si>
  <si>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</si>
  <si>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</si>
  <si>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</si>
  <si>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</si>
  <si>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</si>
  <si>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</si>
  <si>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</si>
  <si>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</si>
  <si>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</si>
  <si>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</si>
  <si>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</si>
  <si>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</si>
  <si>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</si>
  <si>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</si>
  <si>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</si>
  <si>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</si>
  <si>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</si>
  <si>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</si>
  <si>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</si>
  <si>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</si>
  <si>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</si>
  <si>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</si>
  <si>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</si>
  <si>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</si>
  <si>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</si>
  <si>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</si>
  <si>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</si>
  <si>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</si>
  <si>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</si>
  <si>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</si>
  <si>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</si>
  <si>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</si>
  <si>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</si>
  <si>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</si>
  <si>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</si>
  <si>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</si>
  <si>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</si>
  <si>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</si>
  <si>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</si>
  <si>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</si>
  <si>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</si>
  <si>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</si>
  <si>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</si>
  <si>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</si>
  <si>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</si>
  <si>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</si>
  <si>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</si>
  <si>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</si>
  <si>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</si>
  <si>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</si>
  <si>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</si>
  <si>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</si>
  <si>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</si>
  <si>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</si>
  <si>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</si>
  <si>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</si>
  <si>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</si>
  <si>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</si>
  <si>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</si>
  <si>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</si>
  <si>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</si>
  <si>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</si>
  <si>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</si>
  <si>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</si>
  <si>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</si>
  <si>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</si>
  <si>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</si>
  <si>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</si>
  <si>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</si>
  <si>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</si>
  <si>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</si>
  <si>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</si>
  <si>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</si>
  <si>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</si>
  <si>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</si>
  <si>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</si>
  <si>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</si>
  <si>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</si>
  <si>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</si>
  <si>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</si>
  <si>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</si>
  <si>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</si>
  <si>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</si>
  <si>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</si>
  <si>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</si>
  <si>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</si>
  <si>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</si>
  <si>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</si>
  <si>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</si>
  <si>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</si>
  <si>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</si>
  <si>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</si>
  <si>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</si>
  <si>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</si>
  <si>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</si>
  <si>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</si>
  <si>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</si>
  <si>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</si>
  <si>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</si>
  <si>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</si>
  <si>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</si>
  <si>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</si>
  <si>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</si>
  <si>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</si>
  <si>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</si>
  <si>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</si>
  <si>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</si>
  <si>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</si>
  <si>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</si>
  <si>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</si>
  <si>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</si>
  <si>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</si>
  <si>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</si>
  <si>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</si>
  <si>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</si>
  <si>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</si>
  <si>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</si>
  <si>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</si>
  <si>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</si>
  <si>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</si>
  <si>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</si>
  <si>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</si>
  <si>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</si>
  <si>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</si>
  <si>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</si>
  <si>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</si>
  <si>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</si>
  <si>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</si>
  <si>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</si>
  <si>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</si>
  <si>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</si>
  <si>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</si>
  <si>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</si>
  <si>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</si>
  <si>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</si>
  <si>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</si>
  <si>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</si>
  <si>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</si>
  <si>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</si>
  <si>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</si>
  <si>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</si>
  <si>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</si>
  <si>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</si>
  <si>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</si>
  <si>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</si>
  <si>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</si>
  <si>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</si>
  <si>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</si>
  <si>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</si>
  <si>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</si>
  <si>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</si>
  <si>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</si>
  <si>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</si>
  <si>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</si>
  <si>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</si>
  <si>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</si>
  <si>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</si>
  <si>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</si>
  <si>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</si>
  <si>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</si>
  <si>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</si>
  <si>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</si>
  <si>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</si>
  <si>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</si>
  <si>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</si>
  <si>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</si>
  <si>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</si>
  <si>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</si>
  <si>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</si>
  <si>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</si>
  <si>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</si>
  <si>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</si>
  <si>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</si>
  <si>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</si>
  <si>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</si>
  <si>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</si>
  <si>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</si>
  <si>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</si>
  <si>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</si>
  <si>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</si>
  <si>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</si>
  <si>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</si>
  <si>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</si>
  <si>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</si>
  <si>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</si>
  <si>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</si>
  <si>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</si>
  <si>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</si>
  <si>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</si>
  <si>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</si>
  <si>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</si>
  <si>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</si>
  <si>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</si>
  <si>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</si>
  <si>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</si>
  <si>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</si>
  <si>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</si>
  <si>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</si>
  <si>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</si>
  <si>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</si>
  <si>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</si>
  <si>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</si>
  <si>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</si>
  <si>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</si>
  <si>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</si>
  <si>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</si>
  <si>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</si>
  <si>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</si>
  <si>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</si>
  <si>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</si>
  <si>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</si>
  <si>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</si>
  <si>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</si>
  <si>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</si>
  <si>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</si>
  <si>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</si>
  <si>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</si>
  <si>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</si>
  <si>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</si>
  <si>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</si>
  <si>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</si>
  <si>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</si>
  <si>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</si>
  <si>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</si>
  <si>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</si>
  <si>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</si>
  <si>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</si>
  <si>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</si>
  <si>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</si>
  <si>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</si>
  <si>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</si>
  <si>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</si>
  <si>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</si>
  <si>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</si>
  <si>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</si>
  <si>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</si>
  <si>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</si>
  <si>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</si>
  <si>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</si>
  <si>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</si>
  <si>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</si>
  <si>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</si>
  <si>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</si>
  <si>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</si>
  <si>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</si>
  <si>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</si>
  <si>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</si>
  <si>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</si>
  <si>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</si>
  <si>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</si>
  <si>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</si>
  <si>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</si>
  <si>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</si>
  <si>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</si>
  <si>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</si>
  <si>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</si>
  <si>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</si>
  <si>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</si>
  <si>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</si>
  <si>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</si>
  <si>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</si>
  <si>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</si>
  <si>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</si>
  <si>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</si>
  <si>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</si>
  <si>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</si>
  <si>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</si>
  <si>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</si>
  <si>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</si>
  <si>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</si>
  <si>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</si>
  <si>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</si>
  <si>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</si>
  <si>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</si>
  <si>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</si>
  <si>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</si>
  <si>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</si>
  <si>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</si>
  <si>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</si>
  <si>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</si>
  <si>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</si>
  <si>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</si>
  <si>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</si>
  <si>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</si>
  <si>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</si>
  <si>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</si>
  <si>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</si>
  <si>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</si>
  <si>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</si>
  <si>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</si>
  <si>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</si>
  <si>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</si>
  <si>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</si>
  <si>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</si>
  <si>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</si>
  <si>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</si>
  <si>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</si>
  <si>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</si>
  <si>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</si>
  <si>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</si>
  <si>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</si>
  <si>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</si>
  <si>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</si>
  <si>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</si>
  <si>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</si>
  <si>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</si>
  <si>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</si>
  <si>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</si>
  <si>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</si>
  <si>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</si>
  <si>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</si>
  <si>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</si>
  <si>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</si>
  <si>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</si>
  <si>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</si>
  <si>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</si>
  <si>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</si>
  <si>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</si>
  <si>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</si>
  <si>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</si>
  <si>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</si>
  <si>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</si>
  <si>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</si>
  <si>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</si>
  <si>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</si>
  <si>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</si>
  <si>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</si>
  <si>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</si>
  <si>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</si>
  <si>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</si>
  <si>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</si>
  <si>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</si>
  <si>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</si>
  <si>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</si>
  <si>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</si>
  <si>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</si>
  <si>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</si>
  <si>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</si>
  <si>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</si>
  <si>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</si>
  <si>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</si>
  <si>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</si>
  <si>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</si>
  <si>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</si>
  <si>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</si>
  <si>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</si>
  <si>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</si>
  <si>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</si>
  <si>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</si>
  <si>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</si>
  <si>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</si>
  <si>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</si>
  <si>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</si>
  <si>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</si>
  <si>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</si>
  <si>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</si>
  <si>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</si>
  <si>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</si>
  <si>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</si>
  <si>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</si>
  <si>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</si>
  <si>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</si>
  <si>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</si>
  <si>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</si>
  <si>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</si>
  <si>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</si>
  <si>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</si>
  <si>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</si>
  <si>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</si>
  <si>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</si>
  <si>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</si>
  <si>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</si>
  <si>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</si>
  <si>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</si>
  <si>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</si>
  <si>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</si>
  <si>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</si>
  <si>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</si>
  <si>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</si>
  <si>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</si>
  <si>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</si>
  <si>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</si>
  <si>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</si>
  <si>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</si>
  <si>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</si>
  <si>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</si>
  <si>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</si>
  <si>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</si>
  <si>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</si>
  <si>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</si>
  <si>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</si>
  <si>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</si>
  <si>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</si>
  <si>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</si>
  <si>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</si>
  <si>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</si>
  <si>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</si>
  <si>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</si>
  <si>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</si>
  <si>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</si>
  <si>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</si>
  <si>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</si>
  <si>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</si>
  <si>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</si>
  <si>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</si>
  <si>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</si>
  <si>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</si>
  <si>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</si>
  <si>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</si>
  <si>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</si>
  <si>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</si>
  <si>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</si>
  <si>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</si>
  <si>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</si>
  <si>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</si>
  <si>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</si>
  <si>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</si>
  <si>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</si>
  <si>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</si>
  <si>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</si>
  <si>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</si>
  <si>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</si>
  <si>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</si>
  <si>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</si>
  <si>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</si>
  <si>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</si>
  <si>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</si>
  <si>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</si>
  <si>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</si>
  <si>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</si>
  <si>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</si>
  <si>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</si>
  <si>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</si>
  <si>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</si>
  <si>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</si>
  <si>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</si>
  <si>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</si>
  <si>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</si>
  <si>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</si>
  <si>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</si>
  <si>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</si>
  <si>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</si>
  <si>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</si>
  <si>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</si>
  <si>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</si>
  <si>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</si>
  <si>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</si>
  <si>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</si>
  <si>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</si>
  <si>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</si>
  <si>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</si>
  <si>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</si>
  <si>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</si>
  <si>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</si>
  <si>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</si>
  <si>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</si>
  <si>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</si>
  <si>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</si>
  <si>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</si>
  <si>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</si>
  <si>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</si>
  <si>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</si>
  <si>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</si>
  <si>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</si>
  <si>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</si>
  <si>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</si>
  <si>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</si>
  <si>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</si>
  <si>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</si>
  <si>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</si>
  <si>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</si>
  <si>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</si>
  <si>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</si>
  <si>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</si>
  <si>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</si>
  <si>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</si>
  <si>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</si>
  <si>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</si>
  <si>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</si>
  <si>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</si>
  <si>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</si>
  <si>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</si>
  <si>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</si>
  <si>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</si>
  <si>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</si>
  <si>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</si>
  <si>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</si>
  <si>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</si>
  <si>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</si>
  <si>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</si>
  <si>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</si>
  <si>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</si>
  <si>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</si>
  <si>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</si>
  <si>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</si>
  <si>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</si>
  <si>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</si>
  <si>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</si>
  <si>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</si>
  <si>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</si>
  <si>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</si>
  <si>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</si>
  <si>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</si>
  <si>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</si>
  <si>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</si>
  <si>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</si>
  <si>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</si>
  <si>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</si>
  <si>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</si>
  <si>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</si>
  <si>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</si>
  <si>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</si>
  <si>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</si>
  <si>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</si>
  <si>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</si>
  <si>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</si>
  <si>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</si>
  <si>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</si>
  <si>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</si>
  <si>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</si>
  <si>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</si>
  <si>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</si>
  <si>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</si>
  <si>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</si>
  <si>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</si>
  <si>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</si>
  <si>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</si>
  <si>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</si>
  <si>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</si>
  <si>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</si>
  <si>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</si>
  <si>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</si>
  <si>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</si>
  <si>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</si>
  <si>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</si>
  <si>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</si>
  <si>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</si>
  <si>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</si>
  <si>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</si>
  <si>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</si>
  <si>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</si>
  <si>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</si>
  <si>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</si>
  <si>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</si>
  <si>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</si>
  <si>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</si>
  <si>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</si>
  <si>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</si>
  <si>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</si>
  <si>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</si>
  <si>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</si>
  <si>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</si>
  <si>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</si>
  <si>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</si>
  <si>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</si>
  <si>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</si>
  <si>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</si>
  <si>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</si>
  <si>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</si>
  <si>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</si>
  <si>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</si>
  <si>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</si>
  <si>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</si>
  <si>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</si>
  <si>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</si>
  <si>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</si>
  <si>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</si>
  <si>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</si>
  <si>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</si>
  <si>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</si>
  <si>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</si>
  <si>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</si>
  <si>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</si>
  <si>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</si>
  <si>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</si>
  <si>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</si>
  <si>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</si>
  <si>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</si>
  <si>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</si>
  <si>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</si>
  <si>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</si>
  <si>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</si>
  <si>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</si>
  <si>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</si>
  <si>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</si>
  <si>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</si>
  <si>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</si>
  <si>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</si>
  <si>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</si>
  <si>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</si>
  <si>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</si>
  <si>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</si>
  <si>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</si>
  <si>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</si>
  <si>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</si>
  <si>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</si>
  <si>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</si>
  <si>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</si>
  <si>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</si>
  <si>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</si>
  <si>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</si>
  <si>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</si>
  <si>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</si>
  <si>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</si>
  <si>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</si>
  <si>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</si>
  <si>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</si>
  <si>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</si>
  <si>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</si>
  <si>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</si>
  <si>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</si>
  <si>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</si>
  <si>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</si>
  <si>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</si>
  <si>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</si>
  <si>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</si>
  <si>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</si>
  <si>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</si>
  <si>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</si>
  <si>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</si>
  <si>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</si>
  <si>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</si>
  <si>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</si>
  <si>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</si>
  <si>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</si>
  <si>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</si>
  <si>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</si>
  <si>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</si>
  <si>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</si>
  <si>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</si>
  <si>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</si>
  <si>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</si>
  <si>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</si>
  <si>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</si>
  <si>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</si>
  <si>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</si>
  <si>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</si>
  <si>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</si>
  <si>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</si>
  <si>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</si>
  <si>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</si>
  <si>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</si>
  <si>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</si>
  <si>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</si>
  <si>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</si>
  <si>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</si>
  <si>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</si>
  <si>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</si>
  <si>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</si>
  <si>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</si>
  <si>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</si>
  <si>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</si>
  <si>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</si>
  <si>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</si>
  <si>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</si>
  <si>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</si>
  <si>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</si>
  <si>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</si>
  <si>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</si>
  <si>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</si>
  <si>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</si>
  <si>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</si>
  <si>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</si>
  <si>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</si>
  <si>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</si>
  <si>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</si>
  <si>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</si>
  <si>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</si>
  <si>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</si>
  <si>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</si>
  <si>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</si>
  <si>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</si>
  <si>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</si>
  <si>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</si>
  <si>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</si>
  <si>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</si>
  <si>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</si>
  <si>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</si>
  <si>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</si>
  <si>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</si>
  <si>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</si>
  <si>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</si>
  <si>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</si>
  <si>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</si>
  <si>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</si>
  <si>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</si>
  <si>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</si>
  <si>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</si>
  <si>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</si>
  <si>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</si>
  <si>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</si>
  <si>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</si>
  <si>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</si>
  <si>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</si>
  <si>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</si>
  <si>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</si>
  <si>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</si>
  <si>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</si>
  <si>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</si>
  <si>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</si>
  <si>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</si>
  <si>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</si>
  <si>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</si>
  <si>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</si>
  <si>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</si>
  <si>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</si>
  <si>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</si>
  <si>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</si>
  <si>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</si>
  <si>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</si>
  <si>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</si>
  <si>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</si>
  <si>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</si>
  <si>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</si>
  <si>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</si>
  <si>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</si>
  <si>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</si>
  <si>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</si>
  <si>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</si>
  <si>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</si>
  <si>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</si>
  <si>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</si>
  <si>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</si>
  <si>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</si>
  <si>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</si>
  <si>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</si>
  <si>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</si>
  <si>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</si>
  <si>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</si>
  <si>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</si>
  <si>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</si>
  <si>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</si>
  <si>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</si>
  <si>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</si>
  <si>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</si>
  <si>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</si>
  <si>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</si>
  <si>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</si>
  <si>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</si>
  <si>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</si>
  <si>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</si>
  <si>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</si>
  <si>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</si>
  <si>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</si>
  <si>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</si>
  <si>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</si>
  <si>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</si>
  <si>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</si>
  <si>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</si>
  <si>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</si>
  <si>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</si>
  <si>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</si>
  <si>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</si>
  <si>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</si>
  <si>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</si>
  <si>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</si>
  <si>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</si>
  <si>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</si>
  <si>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</si>
  <si>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</si>
  <si>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</si>
  <si>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</si>
  <si>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</si>
  <si>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</si>
  <si>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</si>
  <si>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</si>
  <si>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</si>
  <si>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</si>
  <si>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</si>
  <si>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</si>
  <si>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</si>
  <si>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</si>
  <si>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</si>
  <si>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</si>
  <si>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</si>
  <si>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</si>
  <si>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</si>
  <si>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</si>
  <si>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</si>
  <si>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</si>
  <si>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</si>
  <si>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</si>
  <si>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</si>
  <si>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</si>
  <si>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</si>
  <si>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</si>
  <si>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</si>
  <si>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</si>
  <si>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</si>
  <si>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</si>
  <si>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</si>
  <si>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</si>
  <si>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</si>
  <si>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</si>
  <si>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</si>
  <si>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</si>
  <si>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</si>
  <si>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</si>
  <si>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</si>
  <si>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</si>
  <si>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</si>
  <si>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</si>
  <si>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</si>
  <si>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</si>
  <si>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</si>
  <si>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</si>
  <si>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</si>
  <si>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</si>
  <si>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</si>
  <si>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</si>
  <si>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</si>
  <si>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</si>
  <si>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</si>
  <si>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</si>
  <si>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</si>
  <si>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</si>
  <si>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</si>
  <si>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</si>
  <si>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</si>
  <si>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</si>
  <si>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</si>
  <si>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</si>
  <si>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</si>
  <si>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</si>
  <si>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</si>
  <si>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</si>
  <si>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</si>
  <si>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</si>
  <si>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</si>
  <si>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</si>
  <si>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</si>
  <si>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</si>
  <si>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</si>
  <si>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</si>
  <si>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</si>
  <si>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</si>
  <si>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</si>
  <si>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</si>
  <si>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</si>
  <si>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</si>
  <si>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</si>
  <si>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</si>
  <si>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</si>
  <si>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</si>
  <si>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</si>
  <si>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</si>
  <si>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</si>
  <si>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</si>
  <si>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</si>
  <si>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</si>
  <si>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</si>
  <si>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</si>
  <si>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</si>
  <si>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</si>
  <si>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</si>
  <si>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</si>
  <si>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</si>
  <si>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</si>
  <si>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</si>
  <si>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</si>
  <si>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</si>
  <si>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</si>
  <si>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</si>
  <si>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</si>
  <si>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</si>
  <si>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</si>
  <si>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</si>
  <si>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</si>
  <si>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</si>
  <si>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</si>
  <si>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</si>
  <si>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</si>
  <si>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</si>
  <si>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</si>
  <si>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</si>
  <si>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</si>
  <si>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</si>
  <si>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</si>
  <si>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</si>
  <si>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</si>
  <si>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</si>
  <si>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</si>
  <si>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</si>
  <si>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</si>
  <si>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</si>
  <si>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</si>
  <si>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</si>
  <si>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</si>
  <si>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</si>
  <si>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</si>
  <si>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</si>
  <si>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</si>
  <si>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</si>
  <si>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</si>
  <si>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</si>
  <si>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</si>
  <si>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</si>
  <si>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</si>
  <si>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</si>
  <si>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</si>
  <si>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</si>
  <si>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</si>
  <si>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</si>
  <si>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</si>
  <si>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</si>
  <si>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</si>
  <si>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</si>
  <si>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</si>
  <si>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</si>
  <si>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</si>
  <si>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</si>
  <si>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</si>
  <si>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</si>
  <si>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</si>
  <si>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</si>
  <si>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</si>
  <si>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</si>
  <si>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</si>
  <si>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</si>
  <si>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</si>
  <si>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</si>
  <si>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</si>
  <si>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</si>
  <si>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</si>
  <si>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</si>
  <si>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</si>
  <si>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</si>
  <si>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</si>
  <si>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</si>
  <si>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</si>
  <si>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</si>
  <si>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</si>
  <si>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</si>
  <si>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</si>
  <si>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</si>
  <si>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</si>
  <si>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</si>
  <si>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</si>
  <si>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</si>
  <si>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</si>
  <si>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</si>
  <si>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</si>
  <si>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</si>
  <si>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</si>
  <si>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</si>
  <si>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</si>
  <si>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</si>
  <si>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</si>
  <si>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</si>
  <si>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</si>
  <si>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</si>
  <si>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</si>
  <si>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</si>
  <si>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</si>
  <si>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</si>
  <si>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</si>
  <si>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</si>
  <si>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</si>
  <si>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</si>
  <si>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</si>
  <si>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</si>
  <si>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</si>
  <si>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</si>
  <si>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</si>
  <si>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</si>
  <si>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</si>
  <si>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</si>
  <si>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</si>
  <si>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</si>
  <si>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</si>
  <si>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</si>
  <si>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</si>
  <si>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</si>
  <si>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</si>
  <si>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</si>
  <si>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</si>
  <si>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</si>
  <si>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</si>
  <si>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</si>
  <si>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</si>
  <si>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</si>
  <si>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</si>
  <si>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</si>
  <si>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</si>
  <si>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</si>
  <si>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</si>
  <si>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</si>
  <si>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</si>
  <si>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</si>
  <si>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</si>
  <si>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</si>
  <si>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</si>
  <si>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</si>
  <si>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</si>
  <si>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</si>
  <si>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</si>
  <si>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</si>
  <si>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</si>
  <si>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</si>
  <si>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</si>
  <si>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</si>
  <si>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</si>
  <si>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</si>
  <si>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</si>
  <si>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</si>
  <si>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</si>
  <si>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</si>
  <si>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</si>
  <si>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</si>
  <si>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</si>
  <si>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</si>
  <si>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</si>
  <si>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</si>
  <si>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</si>
  <si>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</si>
  <si>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</si>
  <si>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</si>
  <si>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</si>
  <si>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</si>
  <si>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</si>
  <si>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</si>
  <si>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</si>
  <si>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</si>
  <si>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</si>
  <si>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</si>
  <si>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</si>
  <si>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</si>
  <si>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</si>
  <si>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</si>
  <si>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</si>
  <si>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</si>
  <si>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</si>
  <si>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</si>
  <si>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</si>
  <si>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</si>
  <si>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</si>
  <si>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</si>
  <si>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</si>
  <si>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</si>
  <si>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</si>
  <si>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</si>
  <si>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</si>
  <si>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</si>
  <si>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</si>
  <si>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</si>
  <si>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</si>
  <si>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</si>
  <si>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</si>
  <si>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</si>
  <si>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</si>
  <si>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</si>
  <si>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</si>
  <si>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</si>
  <si>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</si>
  <si>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</si>
  <si>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</si>
  <si>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</si>
  <si>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</si>
  <si>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</si>
  <si>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</si>
  <si>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</si>
  <si>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</si>
  <si>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</si>
  <si>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</si>
  <si>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</si>
  <si>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</si>
  <si>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</si>
  <si>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</si>
  <si>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</si>
  <si>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</si>
  <si>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</si>
  <si>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</si>
  <si>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</si>
  <si>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</si>
  <si>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</si>
  <si>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</si>
  <si>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</si>
  <si>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</si>
  <si>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</si>
  <si>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</si>
  <si>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</si>
  <si>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</si>
  <si>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</si>
  <si>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</si>
  <si>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</si>
  <si>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</si>
  <si>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</si>
  <si>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</si>
  <si>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</si>
  <si>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</si>
  <si>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</si>
  <si>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</si>
  <si>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</si>
  <si>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</si>
  <si>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</si>
  <si>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</si>
  <si>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</si>
  <si>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</si>
  <si>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</si>
  <si>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</si>
  <si>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</si>
  <si>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</si>
  <si>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</si>
  <si>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</si>
  <si>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</si>
  <si>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</si>
  <si>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</si>
  <si>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</si>
  <si>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</si>
  <si>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</si>
  <si>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</si>
  <si>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</si>
  <si>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</si>
  <si>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</si>
  <si>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</si>
  <si>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</si>
  <si>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</si>
  <si>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</si>
  <si>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</si>
  <si>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</si>
  <si>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</si>
  <si>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</si>
  <si>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</si>
  <si>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</si>
  <si>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</si>
  <si>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</si>
  <si>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</si>
  <si>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</si>
  <si>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</si>
  <si>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</si>
  <si>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</si>
  <si>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</si>
  <si>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</si>
  <si>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</si>
  <si>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</si>
  <si>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</si>
  <si>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</si>
  <si>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</si>
  <si>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</si>
  <si>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</si>
  <si>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</si>
  <si>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</si>
  <si>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</si>
  <si>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</si>
  <si>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</si>
  <si>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</si>
  <si>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</si>
  <si>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</si>
  <si>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</si>
  <si>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</si>
  <si>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</si>
  <si>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</si>
  <si>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</si>
  <si>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</si>
  <si>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</si>
  <si>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</si>
  <si>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</si>
  <si>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</si>
  <si>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</si>
  <si>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</si>
  <si>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</si>
  <si>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</si>
  <si>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</si>
  <si>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</si>
  <si>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</si>
  <si>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</si>
  <si>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</si>
  <si>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</si>
  <si>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</si>
  <si>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</si>
  <si>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</si>
  <si>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</si>
  <si>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</si>
  <si>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</si>
  <si>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</si>
  <si>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</si>
  <si>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</si>
  <si>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</si>
  <si>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</si>
  <si>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</si>
  <si>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</si>
  <si>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</si>
  <si>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</si>
  <si>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</si>
  <si>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</si>
  <si>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</si>
  <si>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</si>
  <si>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</si>
  <si>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</si>
  <si>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</si>
  <si>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</si>
  <si>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</si>
  <si>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</si>
  <si>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</si>
  <si>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</si>
  <si>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</si>
  <si>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</si>
  <si>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</si>
  <si>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</si>
  <si>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</si>
  <si>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</si>
  <si>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</si>
  <si>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</si>
  <si>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</si>
  <si>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</si>
  <si>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</si>
  <si>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</si>
  <si>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</si>
  <si>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</si>
  <si>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</si>
  <si>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</si>
  <si>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</si>
  <si>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</si>
  <si>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</si>
  <si>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</si>
  <si>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</si>
  <si>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</si>
  <si>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</si>
  <si>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</si>
  <si>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</si>
  <si>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</si>
  <si>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</si>
  <si>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</si>
  <si>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</si>
  <si>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</si>
  <si>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</si>
  <si>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</si>
  <si>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</si>
  <si>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</si>
  <si>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</si>
  <si>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</si>
  <si>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</si>
  <si>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</si>
  <si>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</si>
  <si>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</si>
  <si>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</si>
  <si>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</si>
  <si>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</si>
  <si>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</si>
  <si>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</si>
  <si>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</si>
  <si>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</si>
  <si>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</si>
  <si>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</si>
  <si>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</si>
  <si>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</si>
  <si>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</si>
  <si>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</si>
  <si>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</si>
  <si>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</si>
  <si>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</si>
  <si>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</si>
  <si>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</si>
  <si>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</si>
  <si>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</si>
  <si>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</si>
  <si>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</si>
  <si>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</si>
  <si>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</si>
  <si>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</si>
  <si>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</si>
  <si>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</si>
  <si>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</si>
  <si>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</si>
  <si>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</si>
  <si>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</si>
  <si>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</si>
  <si>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</si>
  <si>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</si>
  <si>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</si>
  <si>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</si>
  <si>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</si>
  <si>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</si>
  <si>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</si>
  <si>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</si>
  <si>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</si>
  <si>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</si>
  <si>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</si>
  <si>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</si>
  <si>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</si>
  <si>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</si>
  <si>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</si>
  <si>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</si>
  <si>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</si>
  <si>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</si>
  <si>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</si>
  <si>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</si>
  <si>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</si>
  <si>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</si>
  <si>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</si>
  <si>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</si>
  <si>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</si>
  <si>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</si>
  <si>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</si>
  <si>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</si>
  <si>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</si>
  <si>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</si>
  <si>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</si>
  <si>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</si>
  <si>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</si>
  <si>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</si>
  <si>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</si>
  <si>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</si>
  <si>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</si>
  <si>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</si>
  <si>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</si>
  <si>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</si>
  <si>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</si>
  <si>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</si>
  <si>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</si>
  <si>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</si>
  <si>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</si>
  <si>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</si>
  <si>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</si>
  <si>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</si>
  <si>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</si>
  <si>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</si>
  <si>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</si>
  <si>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</si>
  <si>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</si>
  <si>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</si>
  <si>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</si>
  <si>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</si>
  <si>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</si>
  <si>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</si>
  <si>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</si>
  <si>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</si>
  <si>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</si>
  <si>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</si>
  <si>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</si>
  <si>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</si>
  <si>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</si>
  <si>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</si>
  <si>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</si>
  <si>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</si>
  <si>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</si>
  <si>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</si>
  <si>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</si>
  <si>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</si>
  <si>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</si>
  <si>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</si>
  <si>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</si>
  <si>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</si>
  <si>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</si>
  <si>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</si>
  <si>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</si>
  <si>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</si>
  <si>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</si>
  <si>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</si>
  <si>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</si>
  <si>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</si>
  <si>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</si>
  <si>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</si>
  <si>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</si>
  <si>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</si>
  <si>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</si>
  <si>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</si>
  <si>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</si>
  <si>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</si>
  <si>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</si>
  <si>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</si>
  <si>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</si>
  <si>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</si>
  <si>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</si>
  <si>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</si>
  <si>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</si>
  <si>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</si>
  <si>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</si>
  <si>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</si>
  <si>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</si>
  <si>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</si>
  <si>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</si>
  <si>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</si>
  <si>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</si>
  <si>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</si>
  <si>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</si>
  <si>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</si>
  <si>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</si>
  <si>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</si>
  <si>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</si>
  <si>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</si>
  <si>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</si>
  <si>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</si>
  <si>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</si>
  <si>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</si>
  <si>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</si>
  <si>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</si>
  <si>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</si>
  <si>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</si>
  <si>
    <t>أبو جبل</t>
  </si>
  <si>
    <t>مرتجع أبو جبل</t>
  </si>
  <si>
    <t>AM tools</t>
  </si>
  <si>
    <t>حسن أبو حمود</t>
  </si>
  <si>
    <t>صاروخ</t>
  </si>
  <si>
    <t>علي البطل</t>
  </si>
  <si>
    <t>مشتريات كهرباء</t>
  </si>
  <si>
    <t>عيسى فاعور</t>
  </si>
  <si>
    <t>عدة فوق</t>
  </si>
  <si>
    <t xml:space="preserve">نقلة ردم لجهاد </t>
  </si>
  <si>
    <t>06-08</t>
  </si>
  <si>
    <t>خالد العلي / احمد</t>
  </si>
  <si>
    <t>بلال الكهربجي</t>
  </si>
  <si>
    <t>جفصين ترابة</t>
  </si>
  <si>
    <t>شطافة+سكر دوبل</t>
  </si>
  <si>
    <t>كراسي</t>
  </si>
  <si>
    <t>محمد كنيعو</t>
  </si>
  <si>
    <t>كفاية الترابة</t>
  </si>
  <si>
    <t>قسطل حديد</t>
  </si>
  <si>
    <t>أبو ايمن تاكسي</t>
  </si>
  <si>
    <t>الحاج عدنان</t>
  </si>
  <si>
    <t>نفط بدون رريحة</t>
  </si>
  <si>
    <t>07-08</t>
  </si>
  <si>
    <t>قسطل 110</t>
  </si>
  <si>
    <t>بياض عبد المحمود</t>
  </si>
  <si>
    <t>كرسي فريش</t>
  </si>
  <si>
    <t>بويا+أغراض</t>
  </si>
  <si>
    <t>ايزي+كبسة</t>
  </si>
  <si>
    <t>تصليح السيارة</t>
  </si>
  <si>
    <t>رزيستنس 800</t>
  </si>
  <si>
    <t>بيد إبراهيم للمستشفى للحاج</t>
  </si>
  <si>
    <t>لفة بابل</t>
  </si>
  <si>
    <t>سكر زاوية غروهي</t>
  </si>
  <si>
    <t>تصليح بيت اخت الحاج</t>
  </si>
  <si>
    <t>غطاء مانهاتن</t>
  </si>
  <si>
    <t>بيد محمد الأبيض للحاج</t>
  </si>
  <si>
    <t>المنجد</t>
  </si>
  <si>
    <t>عمر قليلات</t>
  </si>
  <si>
    <t>مطابقة الظرف</t>
  </si>
  <si>
    <t>احمد ناطور</t>
  </si>
  <si>
    <t>08-08</t>
  </si>
  <si>
    <t>روبة 173</t>
  </si>
  <si>
    <t>غيار زيت</t>
  </si>
  <si>
    <t>سراج</t>
  </si>
  <si>
    <t>ناطور</t>
  </si>
  <si>
    <t>بنزين كارجو</t>
  </si>
  <si>
    <t>علي ايبو خزان</t>
  </si>
  <si>
    <t>زراعي 1/2</t>
  </si>
  <si>
    <t xml:space="preserve">صابر </t>
  </si>
  <si>
    <t>كرسي اطلنتس</t>
  </si>
  <si>
    <t xml:space="preserve">عبد </t>
  </si>
  <si>
    <t>يالخزنة</t>
  </si>
  <si>
    <t>10-08</t>
  </si>
  <si>
    <t>خوري رافي</t>
  </si>
  <si>
    <t>دمشقية</t>
  </si>
  <si>
    <t>أبو ياسر</t>
  </si>
  <si>
    <t>نقلة ردم جهاد طوقان</t>
  </si>
  <si>
    <t>غطاء بنزين البيك اب كاسكو</t>
  </si>
  <si>
    <t>طوابع</t>
  </si>
  <si>
    <t xml:space="preserve"> 3 ام بيروت</t>
  </si>
  <si>
    <t>هشام قاروط</t>
  </si>
  <si>
    <t>11-08</t>
  </si>
  <si>
    <t>ارغاض</t>
  </si>
  <si>
    <t>قيمة أغراض</t>
  </si>
  <si>
    <t>احمد خالد</t>
  </si>
  <si>
    <t>مصاريف بيك اب</t>
  </si>
  <si>
    <t>بيد الأبيض</t>
  </si>
  <si>
    <t>12-08</t>
  </si>
  <si>
    <t>أبو عزيز</t>
  </si>
  <si>
    <t>أقلام</t>
  </si>
  <si>
    <t>تحويل من الحاج لمحمود سلامة</t>
  </si>
  <si>
    <t>عصير فرشوخ</t>
  </si>
  <si>
    <t>محمود عليان</t>
  </si>
  <si>
    <t>بيد عبد</t>
  </si>
  <si>
    <t>13-08</t>
  </si>
  <si>
    <t>محمد شرارة</t>
  </si>
  <si>
    <t>جمل وشعبان</t>
  </si>
  <si>
    <t>صواريخ</t>
  </si>
  <si>
    <t>فوزي عيتاني</t>
  </si>
  <si>
    <t>ريتا الحاج</t>
  </si>
  <si>
    <t>تصليح سيارة أبو هيثم</t>
  </si>
  <si>
    <t>تصليح موتسيك إبراهيم</t>
  </si>
  <si>
    <t>محمد عزاوي</t>
  </si>
  <si>
    <t>14-08</t>
  </si>
  <si>
    <t>بنزين+غسيل أبو هيثم</t>
  </si>
  <si>
    <t>منزوعة</t>
  </si>
  <si>
    <t>15-08</t>
  </si>
  <si>
    <t>بنزين حسن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</si>
</sst>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17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  <font>
      <b/>
      <sz val="12"/>
      <color theme="0" tint="-0.14999847407452621"/>
      <name val="Calibri"/>
      <family val="2"/>
    </font>
    <font>
      <b/>
      <sz val="12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95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6" fontId="15" fillId="0" borderId="0" xfId="0" applyNumberFormat="1" applyFont="1"/>
    <xf numFmtId="166" fontId="15" fillId="10" borderId="1" xfId="0" applyNumberFormat="1" applyFont="1" applyFill="1" applyBorder="1"/>
    <xf numFmtId="6" fontId="16" fillId="9" borderId="1" xfId="0" applyNumberFormat="1" applyFont="1" applyFill="1" applyBorder="1"/>
    <xf numFmtId="166" fontId="16" fillId="10" borderId="1" xfId="0" applyNumberFormat="1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08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07"/>
      <tableStyleElement type="firstRowStripe" dxfId="106"/>
      <tableStyleElement type="secondRowStripe" dxfId="105"/>
    </tableStyle>
    <tableStyle name="02-04-style" pivot="0" count="3" xr9:uid="{00000000-0011-0000-FFFF-FFFF01000000}">
      <tableStyleElement type="headerRow" dxfId="104"/>
      <tableStyleElement type="firstRowStripe" dxfId="103"/>
      <tableStyleElement type="secondRowStripe" dxfId="102"/>
    </tableStyle>
    <tableStyle name="03-04-style" pivot="0" count="3" xr9:uid="{00000000-0011-0000-FFFF-FFFF02000000}">
      <tableStyleElement type="headerRow" dxfId="101"/>
      <tableStyleElement type="firstRowStripe" dxfId="100"/>
      <tableStyleElement type="secondRowStripe" dxfId="99"/>
    </tableStyle>
    <tableStyle name="04-04-style" pivot="0" count="3" xr9:uid="{00000000-0011-0000-FFFF-FFFF03000000}">
      <tableStyleElement type="headerRow" dxfId="98"/>
      <tableStyleElement type="firstRowStripe" dxfId="97"/>
      <tableStyleElement type="secondRowStripe" dxfId="96"/>
    </tableStyle>
    <tableStyle name="05-04-style" pivot="0" count="3" xr9:uid="{00000000-0011-0000-FFFF-FFFF04000000}">
      <tableStyleElement type="headerRow" dxfId="95"/>
      <tableStyleElement type="firstRowStripe" dxfId="94"/>
      <tableStyleElement type="secondRowStripe" dxfId="93"/>
    </tableStyle>
    <tableStyle name="06-04-style" pivot="0" count="3" xr9:uid="{00000000-0011-0000-FFFF-FFFF05000000}">
      <tableStyleElement type="headerRow" dxfId="92"/>
      <tableStyleElement type="firstRowStripe" dxfId="91"/>
      <tableStyleElement type="secondRowStripe" dxfId="90"/>
    </tableStyle>
    <tableStyle name="07-04-style" pivot="0" count="3" xr9:uid="{00000000-0011-0000-FFFF-FFFF06000000}">
      <tableStyleElement type="headerRow" dxfId="89"/>
      <tableStyleElement type="firstRowStripe" dxfId="88"/>
      <tableStyleElement type="secondRowStripe" dxfId="87"/>
    </tableStyle>
    <tableStyle name="08-04-style" pivot="0" count="3" xr9:uid="{00000000-0011-0000-FFFF-FFFF07000000}">
      <tableStyleElement type="headerRow" dxfId="86"/>
      <tableStyleElement type="firstRowStripe" dxfId="85"/>
      <tableStyleElement type="secondRowStripe" dxfId="84"/>
    </tableStyle>
    <tableStyle name="09-04-style" pivot="0" count="3" xr9:uid="{00000000-0011-0000-FFFF-FFFF08000000}">
      <tableStyleElement type="headerRow" dxfId="83"/>
      <tableStyleElement type="firstRowStripe" dxfId="82"/>
      <tableStyleElement type="secondRowStripe" dxfId="81"/>
    </tableStyle>
    <tableStyle name="10-04-style" pivot="0" count="3" xr9:uid="{00000000-0011-0000-FFFF-FFFF09000000}">
      <tableStyleElement type="headerRow" dxfId="80"/>
      <tableStyleElement type="firstRowStripe" dxfId="79"/>
      <tableStyleElement type="secondRowStripe" dxfId="78"/>
    </tableStyle>
    <tableStyle name="11-04-style" pivot="0" count="3" xr9:uid="{00000000-0011-0000-FFFF-FFFF0A000000}">
      <tableStyleElement type="headerRow" dxfId="77"/>
      <tableStyleElement type="firstRowStripe" dxfId="76"/>
      <tableStyleElement type="secondRowStripe" dxfId="75"/>
    </tableStyle>
    <tableStyle name="13-04-style" pivot="0" count="3" xr9:uid="{00000000-0011-0000-FFFF-FFFF0B000000}">
      <tableStyleElement type="headerRow" dxfId="74"/>
      <tableStyleElement type="firstRowStripe" dxfId="73"/>
      <tableStyleElement type="secondRowStripe" dxfId="7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71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158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129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72C923E-49F3-410B-99FC-8E12D8EE37B0}" name="Table_12141516171819202122232425262728293031323334353637383940414243444546474849515253555657585960616263646566676869707172737475767778798081828384858687888990919293949596979899100101102103104105106107108109110111112" displayName="Table_12141516171819202122232425262728293031323334353637383940414243444546474849515253555657585960616263646566676869707172737475767778798081828384858687888990919293949596979899100101102103104105106107108109110111112" ref="I21:L141">
  <tableColumns count="4">
    <tableColumn id="1" xr3:uid="{902DAF74-F2B1-4F5E-BEA9-0055DC46E982}" name="البيان"/>
    <tableColumn id="2" xr3:uid="{F325A998-9E5F-4864-AC5F-589AABC329FA}" name="اللبناني"/>
    <tableColumn id="3" xr3:uid="{CCF5E7E9-8E45-4C11-B709-2359108431EE}" name="الدولار"/>
    <tableColumn id="4" xr3:uid="{701FA8D2-F185-419B-B4D1-40D168001B00}" name="مبيع $">
      <calculatedColumnFormula>'07-08'!$K22+('07-08'!$J22/90)</calculatedColumnFormula>
    </tableColumn>
  </tableColumns>
  <tableStyleInfo name="13-04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5DAA6557-4934-4D80-B14B-D07A1AD5924B}" name="Table_12141516171819202122232425262728293031323334353637383940414243444546474849515253555657585960616263646566676869707172737475767778798081828384858687888990919293949596979899100101102103104105106107108109110111112113" displayName="Table_12141516171819202122232425262728293031323334353637383940414243444546474849515253555657585960616263646566676869707172737475767778798081828384858687888990919293949596979899100101102103104105106107108109110111112113" ref="I21:L151">
  <tableColumns count="4">
    <tableColumn id="1" xr3:uid="{2C5B8D8F-C73E-4082-BCCA-A89AFAF9427B}" name="البيان"/>
    <tableColumn id="2" xr3:uid="{FFE21492-0219-44AA-8CAA-FAF9B8E18D3C}" name="اللبناني"/>
    <tableColumn id="3" xr3:uid="{0BF68E63-9F92-4A0A-AE19-26608420705D}" name="الدولار"/>
    <tableColumn id="4" xr3:uid="{8FADA97C-B383-4B65-B574-01C348D068F8}" name="مبيع $">
      <calculatedColumnFormula>'08-08'!$K22+('08-08'!$J22/90)</calculatedColumnFormula>
    </tableColumn>
  </tableColumns>
  <tableStyleInfo name="13-04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7633EB8D-EB75-491A-91EC-9CA3290463D6}" name="Table_12141516171819202122232425262728293031323334353637383940414243444546474849515253555657585960616263646566676869707172737475767778798081828384858687888990919293949596979899100101102103104105106107108109110111112113114" displayName="Table_12141516171819202122232425262728293031323334353637383940414243444546474849515253555657585960616263646566676869707172737475767778798081828384858687888990919293949596979899100101102103104105106107108109110111112113114" ref="I21:L152">
  <tableColumns count="4">
    <tableColumn id="1" xr3:uid="{1721B850-89F4-4EE4-BC75-B7D5956FA96A}" name="البيان"/>
    <tableColumn id="2" xr3:uid="{73F1F806-8402-42E8-BB04-DFB0B4DD98F1}" name="اللبناني"/>
    <tableColumn id="3" xr3:uid="{807D5A07-BEA0-4CB9-AAC0-84BA5BE14A30}" name="الدولار"/>
    <tableColumn id="4" xr3:uid="{257A7929-AA3A-4191-BF16-BFA706BC8C49}" name="مبيع $">
      <calculatedColumnFormula>'10-08'!$K22+('10-08'!$J22/90)</calculatedColumnFormula>
    </tableColumn>
  </tableColumns>
  <tableStyleInfo name="13-04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6C2FA644-906F-4538-B6DB-2DE3821DE19E}" name="Table_12141516171819202122232425262728293031323334353637383940414243444546474849515253555657585960616263646566676869707172737475767778798081828384858687888990919293949596979899100101102103104105106107108109110111112113114115" displayName="Table_12141516171819202122232425262728293031323334353637383940414243444546474849515253555657585960616263646566676869707172737475767778798081828384858687888990919293949596979899100101102103104105106107108109110111112113114115" ref="I21:L120">
  <tableColumns count="4">
    <tableColumn id="1" xr3:uid="{82595F54-8329-45CC-9297-07E718D72C5E}" name="البيان"/>
    <tableColumn id="2" xr3:uid="{324FA717-442E-4C81-BAB6-7B6082A37A1E}" name="اللبناني"/>
    <tableColumn id="3" xr3:uid="{143CE919-BA01-4924-B168-5B2A4471415C}" name="الدولار"/>
    <tableColumn id="4" xr3:uid="{DE879D34-9334-453B-ADBC-9B29A9DFED5D}" name="مبيع $">
      <calculatedColumnFormula>'11-08'!$K22+('11-08'!$J22/90)</calculatedColumnFormula>
    </tableColumn>
  </tableColumns>
  <tableStyleInfo name="13-04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B412B6ED-6C3E-4606-9291-6707A48168B2}" name="Table_12141516171819202122232425262728293031323334353637383940414243444546474849515253555657585960616263646566676869707172737475767778798081828384858687888990919293949596979899100101102103104105106107108109110111112113114115116" displayName="Table_12141516171819202122232425262728293031323334353637383940414243444546474849515253555657585960616263646566676869707172737475767778798081828384858687888990919293949596979899100101102103104105106107108109110111112113114115116" ref="I21:L124">
  <tableColumns count="4">
    <tableColumn id="1" xr3:uid="{82CC14B7-DE6A-459B-A994-68141650DADD}" name="البيان"/>
    <tableColumn id="2" xr3:uid="{692F3C43-AF85-403E-81D8-A6D7899E2D4C}" name="اللبناني"/>
    <tableColumn id="3" xr3:uid="{A2D0ED32-D470-471C-8FDD-5DD894268BD0}" name="الدولار"/>
    <tableColumn id="4" xr3:uid="{8D2F692F-421E-4BC5-8C31-1C8991E93F9B}" name="مبيع $">
      <calculatedColumnFormula>'12-08'!$K22+('12-08'!$J22/90)</calculatedColumnFormula>
    </tableColumn>
  </tableColumns>
  <tableStyleInfo name="13-04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C12D0898-7532-466D-81A6-E334F189D593}" name="Table_12141516171819202122232425262728293031323334353637383940414243444546474849515253555657585960616263646566676869707172737475767778798081828384858687888990919293949596979899100101102103104105106107108109110111112113114115116117" displayName="Table_12141516171819202122232425262728293031323334353637383940414243444546474849515253555657585960616263646566676869707172737475767778798081828384858687888990919293949596979899100101102103104105106107108109110111112113114115116117" ref="I21:L113">
  <tableColumns count="4">
    <tableColumn id="1" xr3:uid="{B3C1AD2E-FBAF-429B-8A77-DF5A84C27289}" name="البيان"/>
    <tableColumn id="2" xr3:uid="{8346DB2E-5C74-460D-86BD-C99D8F015271}" name="اللبناني"/>
    <tableColumn id="3" xr3:uid="{197585B3-6023-4B19-A801-8087C4552883}" name="الدولار"/>
    <tableColumn id="4" xr3:uid="{223E9825-D55B-4A43-B089-2621F3E490D7}" name="مبيع $">
      <calculatedColumnFormula>'13-08'!$K22+('13-08'!$J22/90)</calculatedColumnFormula>
    </tableColumn>
  </tableColumns>
  <tableStyleInfo name="13-04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FB8104A3-1382-403E-801A-F2BA95FA0099}" name="Table_12141516171819202122232425262728293031323334353637383940414243444546474849515253555657585960616263646566676869707172737475767778798081828384858687888990919293949596979899100101102103104105106107108109110111112113114115116117118" displayName="Table_12141516171819202122232425262728293031323334353637383940414243444546474849515253555657585960616263646566676869707172737475767778798081828384858687888990919293949596979899100101102103104105106107108109110111112113114115116117118" ref="I21:L144">
  <tableColumns count="4">
    <tableColumn id="1" xr3:uid="{BE9A2108-4F25-4144-A56C-04CB46F70E11}" name="البيان"/>
    <tableColumn id="2" xr3:uid="{5AB69AF9-DD7C-4525-8FF1-8F9ED7485B7F}" name="اللبناني"/>
    <tableColumn id="3" xr3:uid="{B1B27013-2BDD-401C-A970-6D6612B383C8}" name="الدولار"/>
    <tableColumn id="4" xr3:uid="{08E9BA5F-6B4E-4779-9FBF-57438CC07E2E}" name="مبيع $">
      <calculatedColumnFormula>'14-08'!$K22+('14-08'!$J22/90)</calculatedColumnFormula>
    </tableColumn>
  </tableColumns>
  <tableStyleInfo name="13-04-style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C1B62364-BC11-42A3-8FC6-8F28082BDA31}" name="Table_12141516171819202122232425262728293031323334353637383940414243444546474849515253555657585960616263646566676869707172737475767778798081828384858687888990919293949596979899100101102103104105106107108109110111112113114115116117118119" displayName="Table_12141516171819202122232425262728293031323334353637383940414243444546474849515253555657585960616263646566676869707172737475767778798081828384858687888990919293949596979899100101102103104105106107108109110111112113114115116117118119" ref="I21:L361">
  <tableColumns count="4">
    <tableColumn id="1" xr3:uid="{93DAF3BE-C15B-4A0F-8E57-BBD4F70ED4C0}" name="البيان"/>
    <tableColumn id="2" xr3:uid="{78FBCA79-EF62-449F-88CB-BAB150F7CD1E}" name="اللبناني"/>
    <tableColumn id="3" xr3:uid="{70E90376-7C9D-4FC8-8592-48020B2ADA41}" name="الدولار"/>
    <tableColumn id="4" xr3:uid="{30D347D9-BA7F-4AFC-9A58-250C9013B3B6}" name="مبيع $">
      <calculatedColumnFormula>'15-08'!$K22+('15-08'!$J22/90)</calculatedColumnFormula>
    </tableColumn>
  </tableColumns>
  <tableStyleInfo name="13-04-style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DFC7325D-A638-4FB3-A5F1-AF5EA92A0FA3}" name="Table_12141516171819202122232425262728293031323334353637383940414243444546474849515253555657585960616263646566676869707172737475767778798081828384858687888990919293949596979899100101102103104105106107108109110111112113114115116117118119120" displayName="Table_12141516171819202122232425262728293031323334353637383940414243444546474849515253555657585960616263646566676869707172737475767778798081828384858687888990919293949596979899100101102103104105106107108109110111112113114115116117118119120" ref="I21:L361">
  <tableColumns count="4">
    <tableColumn id="1" xr3:uid="{50269990-05B9-4598-9F55-8594DFC7E4EC}" name="البيان"/>
    <tableColumn id="2" xr3:uid="{EAA148B2-1520-4B26-AC06-DF3BFC6FFB1E}" name="اللبناني"/>
    <tableColumn id="3" xr3:uid="{14EB671F-C2DC-48A6-8FA7-22FDFC9A084E}" name="الدولار"/>
    <tableColumn id="4" xr3:uid="{77E224FF-0408-4740-B4AE-6A588B5A3091}" name="مبيع $">
      <calculatedColumnFormula>'17-08'!$K22+('17-08'!$J22/90)</calculatedColumnFormula>
    </tableColumn>
  </tableColumns>
  <tableStyleInfo name="13-04-style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70" tableBorderDxfId="69">
  <autoFilter ref="A2:H277" xr:uid="{BDD2714A-65D7-4F66-8003-265517571B12}"/>
  <tableColumns count="8">
    <tableColumn id="1" xr3:uid="{B784B09D-6AEC-4F7C-B5A9-023F1541070B}" name="التاريخ" dataDxfId="68"/>
    <tableColumn id="2" xr3:uid="{3931F703-C1A9-4A63-96F0-0FB2773E022B}" name="بيع" dataDxfId="67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66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5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4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4.xml"/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5.xml"/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6.xml"/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7.xml"/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8.xml"/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9.xml"/><Relationship Id="rId1" Type="http://schemas.openxmlformats.org/officeDocument/2006/relationships/printerSettings" Target="../printerSettings/printerSettings1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workbookViewId="0">
      <selection activeCell="H2" sqref="H2:L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91" t="s">
        <v>7</v>
      </c>
      <c r="B11" s="92"/>
      <c r="C11" s="92"/>
      <c r="D11" s="92"/>
      <c r="E11" s="92"/>
      <c r="F11" s="92"/>
      <c r="G11" s="1"/>
      <c r="H11" s="1"/>
      <c r="I11" s="2"/>
      <c r="J11" s="8"/>
      <c r="K11" s="9"/>
      <c r="L11" s="10">
        <f t="shared" si="1"/>
        <v>0</v>
      </c>
      <c r="M11" s="3"/>
      <c r="N11" s="91" t="s">
        <v>8</v>
      </c>
      <c r="O11" s="92"/>
      <c r="P11" s="92"/>
      <c r="Q11" s="92"/>
      <c r="R11" s="92"/>
      <c r="S11" s="92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93" t="s">
        <v>21</v>
      </c>
      <c r="R20" s="94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93" t="s">
        <v>23</v>
      </c>
      <c r="O21" s="94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40</v>
      </c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40</v>
      </c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1" t="s">
        <v>7</v>
      </c>
      <c r="B13" s="92"/>
      <c r="C13" s="92"/>
      <c r="D13" s="92"/>
      <c r="E13" s="92"/>
      <c r="F13" s="92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91" t="s">
        <v>8</v>
      </c>
      <c r="O13" s="92"/>
      <c r="P13" s="92"/>
      <c r="Q13" s="92"/>
      <c r="R13" s="92"/>
      <c r="S13" s="9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93" t="s">
        <v>21</v>
      </c>
      <c r="R22" s="94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93" t="s">
        <v>23</v>
      </c>
      <c r="O23" s="94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1" t="s">
        <v>7</v>
      </c>
      <c r="B13" s="92"/>
      <c r="C13" s="92"/>
      <c r="D13" s="92"/>
      <c r="E13" s="92"/>
      <c r="F13" s="92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91" t="s">
        <v>8</v>
      </c>
      <c r="O13" s="92"/>
      <c r="P13" s="92"/>
      <c r="Q13" s="92"/>
      <c r="R13" s="92"/>
      <c r="S13" s="9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93" t="s">
        <v>21</v>
      </c>
      <c r="R22" s="94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93" t="s">
        <v>23</v>
      </c>
      <c r="O23" s="94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1" t="s">
        <v>7</v>
      </c>
      <c r="B13" s="92"/>
      <c r="C13" s="92"/>
      <c r="D13" s="92"/>
      <c r="E13" s="92"/>
      <c r="F13" s="92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91" t="s">
        <v>8</v>
      </c>
      <c r="O13" s="92"/>
      <c r="P13" s="92"/>
      <c r="Q13" s="92"/>
      <c r="R13" s="92"/>
      <c r="S13" s="9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93" t="s">
        <v>21</v>
      </c>
      <c r="E22" s="94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93" t="s">
        <v>21</v>
      </c>
      <c r="R22" s="94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93" t="s">
        <v>23</v>
      </c>
      <c r="B23" s="94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93" t="s">
        <v>23</v>
      </c>
      <c r="O23" s="94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1" t="s">
        <v>7</v>
      </c>
      <c r="B13" s="92"/>
      <c r="C13" s="92"/>
      <c r="D13" s="92"/>
      <c r="E13" s="92"/>
      <c r="F13" s="92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91" t="s">
        <v>8</v>
      </c>
      <c r="O13" s="92"/>
      <c r="P13" s="92"/>
      <c r="Q13" s="92"/>
      <c r="R13" s="92"/>
      <c r="S13" s="9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93" t="s">
        <v>21</v>
      </c>
      <c r="E22" s="94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93" t="s">
        <v>21</v>
      </c>
      <c r="R22" s="94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93" t="s">
        <v>23</v>
      </c>
      <c r="B23" s="94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93" t="s">
        <v>23</v>
      </c>
      <c r="O23" s="94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91" t="s">
        <v>7</v>
      </c>
      <c r="B17" s="92"/>
      <c r="C17" s="92"/>
      <c r="D17" s="92"/>
      <c r="E17" s="92"/>
      <c r="F17" s="92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91" t="s">
        <v>8</v>
      </c>
      <c r="O17" s="92"/>
      <c r="P17" s="92"/>
      <c r="Q17" s="92"/>
      <c r="R17" s="92"/>
      <c r="S17" s="92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93" t="s">
        <v>21</v>
      </c>
      <c r="E26" s="94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93" t="s">
        <v>21</v>
      </c>
      <c r="R26" s="94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93" t="s">
        <v>23</v>
      </c>
      <c r="B27" s="94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93" t="s">
        <v>23</v>
      </c>
      <c r="O27" s="94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93" t="s">
        <v>21</v>
      </c>
      <c r="R29" s="94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93" t="s">
        <v>23</v>
      </c>
      <c r="O30" s="94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93" t="s">
        <v>21</v>
      </c>
      <c r="R29" s="94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93" t="s">
        <v>23</v>
      </c>
      <c r="O30" s="94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93" t="s">
        <v>21</v>
      </c>
      <c r="R29" s="94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93" t="s">
        <v>23</v>
      </c>
      <c r="O30" s="94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93" t="s">
        <v>21</v>
      </c>
      <c r="R29" s="94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93" t="s">
        <v>23</v>
      </c>
      <c r="O30" s="94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93" t="s">
        <v>21</v>
      </c>
      <c r="R29" s="94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93" t="s">
        <v>23</v>
      </c>
      <c r="O30" s="94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93" t="s">
        <v>21</v>
      </c>
      <c r="R29" s="94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93" t="s">
        <v>23</v>
      </c>
      <c r="O30" s="94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93" t="s">
        <v>21</v>
      </c>
      <c r="R29" s="94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93" t="s">
        <v>23</v>
      </c>
      <c r="O30" s="94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93" t="s">
        <v>21</v>
      </c>
      <c r="R29" s="94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93" t="s">
        <v>23</v>
      </c>
      <c r="O30" s="94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93" t="s">
        <v>21</v>
      </c>
      <c r="R29" s="94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93" t="s">
        <v>23</v>
      </c>
      <c r="O30" s="94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93" t="s">
        <v>21</v>
      </c>
      <c r="R29" s="94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93" t="s">
        <v>23</v>
      </c>
      <c r="O30" s="94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93" t="s">
        <v>21</v>
      </c>
      <c r="R29" s="94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93" t="s">
        <v>23</v>
      </c>
      <c r="O30" s="94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93" t="s">
        <v>21</v>
      </c>
      <c r="R29" s="94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93" t="s">
        <v>23</v>
      </c>
      <c r="O30" s="94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93" t="s">
        <v>21</v>
      </c>
      <c r="R29" s="94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93" t="s">
        <v>23</v>
      </c>
      <c r="O30" s="94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78" workbookViewId="0">
      <selection activeCell="I91" sqref="I9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93" t="s">
        <v>21</v>
      </c>
      <c r="R29" s="94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93" t="s">
        <v>23</v>
      </c>
      <c r="O30" s="94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93" t="s">
        <v>21</v>
      </c>
      <c r="R29" s="94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93" t="s">
        <v>23</v>
      </c>
      <c r="O30" s="94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93" t="s">
        <v>21</v>
      </c>
      <c r="R29" s="94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93" t="s">
        <v>23</v>
      </c>
      <c r="O30" s="94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93" t="s">
        <v>21</v>
      </c>
      <c r="R29" s="94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93" t="s">
        <v>23</v>
      </c>
      <c r="O30" s="94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93" t="s">
        <v>21</v>
      </c>
      <c r="R29" s="94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93" t="s">
        <v>23</v>
      </c>
      <c r="O30" s="94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93" t="s">
        <v>21</v>
      </c>
      <c r="R29" s="94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93" t="s">
        <v>23</v>
      </c>
      <c r="O30" s="94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93" t="s">
        <v>21</v>
      </c>
      <c r="R29" s="94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93" t="s">
        <v>23</v>
      </c>
      <c r="O30" s="94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93" t="s">
        <v>21</v>
      </c>
      <c r="R29" s="94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93" t="s">
        <v>23</v>
      </c>
      <c r="O30" s="94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93" t="s">
        <v>21</v>
      </c>
      <c r="R29" s="94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93" t="s">
        <v>23</v>
      </c>
      <c r="O30" s="94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93" t="s">
        <v>21</v>
      </c>
      <c r="R29" s="94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93" t="s">
        <v>23</v>
      </c>
      <c r="O30" s="94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93" t="s">
        <v>21</v>
      </c>
      <c r="R29" s="94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93" t="s">
        <v>23</v>
      </c>
      <c r="O30" s="94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93" t="s">
        <v>21</v>
      </c>
      <c r="R29" s="94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93" t="s">
        <v>23</v>
      </c>
      <c r="O30" s="94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93" t="s">
        <v>21</v>
      </c>
      <c r="R29" s="94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93" t="s">
        <v>23</v>
      </c>
      <c r="O30" s="94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93" t="s">
        <v>21</v>
      </c>
      <c r="R29" s="94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93" t="s">
        <v>23</v>
      </c>
      <c r="O30" s="94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93" t="s">
        <v>21</v>
      </c>
      <c r="R29" s="94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93" t="s">
        <v>23</v>
      </c>
      <c r="O30" s="94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93" t="s">
        <v>21</v>
      </c>
      <c r="R29" s="94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93" t="s">
        <v>23</v>
      </c>
      <c r="O30" s="94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93" t="s">
        <v>21</v>
      </c>
      <c r="R29" s="94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93" t="s">
        <v>23</v>
      </c>
      <c r="O30" s="94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93" t="s">
        <v>21</v>
      </c>
      <c r="R29" s="94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93" t="s">
        <v>23</v>
      </c>
      <c r="O30" s="94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93" t="s">
        <v>21</v>
      </c>
      <c r="R29" s="94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93" t="s">
        <v>23</v>
      </c>
      <c r="O30" s="94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93" t="s">
        <v>21</v>
      </c>
      <c r="R29" s="94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93" t="s">
        <v>23</v>
      </c>
      <c r="O30" s="94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93" t="s">
        <v>21</v>
      </c>
      <c r="R29" s="94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93" t="s">
        <v>23</v>
      </c>
      <c r="O30" s="94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93" t="s">
        <v>21</v>
      </c>
      <c r="R29" s="94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93" t="s">
        <v>23</v>
      </c>
      <c r="O30" s="94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I139" sqref="I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93" t="s">
        <v>21</v>
      </c>
      <c r="R29" s="94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93" t="s">
        <v>23</v>
      </c>
      <c r="O30" s="94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93" t="s">
        <v>21</v>
      </c>
      <c r="R29" s="94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93" t="s">
        <v>23</v>
      </c>
      <c r="O30" s="94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93" t="s">
        <v>21</v>
      </c>
      <c r="R29" s="94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93" t="s">
        <v>23</v>
      </c>
      <c r="O30" s="94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93" t="s">
        <v>21</v>
      </c>
      <c r="R29" s="94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93" t="s">
        <v>23</v>
      </c>
      <c r="O30" s="94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93" t="s">
        <v>21</v>
      </c>
      <c r="R29" s="94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93" t="s">
        <v>23</v>
      </c>
      <c r="O30" s="94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93" t="s">
        <v>21</v>
      </c>
      <c r="R29" s="94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93" t="s">
        <v>23</v>
      </c>
      <c r="O30" s="94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93" t="s">
        <v>21</v>
      </c>
      <c r="R29" s="94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93" t="s">
        <v>23</v>
      </c>
      <c r="O30" s="94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93" t="s">
        <v>21</v>
      </c>
      <c r="R29" s="94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93" t="s">
        <v>23</v>
      </c>
      <c r="O30" s="94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93" t="s">
        <v>21</v>
      </c>
      <c r="R29" s="94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93" t="s">
        <v>23</v>
      </c>
      <c r="O30" s="94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93" t="s">
        <v>21</v>
      </c>
      <c r="R29" s="94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93" t="s">
        <v>23</v>
      </c>
      <c r="O30" s="94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93" t="s">
        <v>21</v>
      </c>
      <c r="R29" s="94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93" t="s">
        <v>23</v>
      </c>
      <c r="O30" s="94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93" t="s">
        <v>21</v>
      </c>
      <c r="R29" s="94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93" t="s">
        <v>23</v>
      </c>
      <c r="O30" s="94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93" t="s">
        <v>21</v>
      </c>
      <c r="R29" s="94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93" t="s">
        <v>23</v>
      </c>
      <c r="O30" s="94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I117" sqref="I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93" t="s">
        <v>21</v>
      </c>
      <c r="R29" s="94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93" t="s">
        <v>23</v>
      </c>
      <c r="O30" s="94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93" t="s">
        <v>21</v>
      </c>
      <c r="R29" s="94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93" t="s">
        <v>23</v>
      </c>
      <c r="O30" s="94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93" t="s">
        <v>21</v>
      </c>
      <c r="R29" s="94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93" t="s">
        <v>23</v>
      </c>
      <c r="O30" s="94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93" t="s">
        <v>21</v>
      </c>
      <c r="R29" s="94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93" t="s">
        <v>23</v>
      </c>
      <c r="O30" s="94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93" t="s">
        <v>21</v>
      </c>
      <c r="R29" s="94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93" t="s">
        <v>23</v>
      </c>
      <c r="O30" s="94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93" t="s">
        <v>21</v>
      </c>
      <c r="R29" s="94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93" t="s">
        <v>23</v>
      </c>
      <c r="O30" s="94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93" t="s">
        <v>21</v>
      </c>
      <c r="R29" s="94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93" t="s">
        <v>23</v>
      </c>
      <c r="O30" s="94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93" t="s">
        <v>21</v>
      </c>
      <c r="R29" s="94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93" t="s">
        <v>23</v>
      </c>
      <c r="O30" s="94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93" t="s">
        <v>21</v>
      </c>
      <c r="R29" s="94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93" t="s">
        <v>23</v>
      </c>
      <c r="O30" s="94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93" t="s">
        <v>21</v>
      </c>
      <c r="R29" s="94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93" t="s">
        <v>23</v>
      </c>
      <c r="O30" s="94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93" t="s">
        <v>21</v>
      </c>
      <c r="R29" s="94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93" t="s">
        <v>23</v>
      </c>
      <c r="O30" s="94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93" t="s">
        <v>21</v>
      </c>
      <c r="R29" s="94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93" t="s">
        <v>23</v>
      </c>
      <c r="O30" s="94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93" t="s">
        <v>21</v>
      </c>
      <c r="R29" s="94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93" t="s">
        <v>23</v>
      </c>
      <c r="O30" s="94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93" t="s">
        <v>21</v>
      </c>
      <c r="R29" s="94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93" t="s">
        <v>23</v>
      </c>
      <c r="O30" s="94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93" t="s">
        <v>21</v>
      </c>
      <c r="R29" s="94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93" t="s">
        <v>23</v>
      </c>
      <c r="O30" s="94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>
    <pageSetUpPr fitToPage="1"/>
  </sheetPr>
  <dimension ref="A1:Z106"/>
  <sheetViews>
    <sheetView rightToLeft="1" topLeftCell="A14" workbookViewId="0">
      <selection activeCell="I27" sqref="I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93" t="s">
        <v>21</v>
      </c>
      <c r="R29" s="94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93" t="s">
        <v>23</v>
      </c>
      <c r="O30" s="94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93" t="s">
        <v>21</v>
      </c>
      <c r="R29" s="94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93" t="s">
        <v>23</v>
      </c>
      <c r="O30" s="94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93" t="s">
        <v>21</v>
      </c>
      <c r="R29" s="94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93" t="s">
        <v>23</v>
      </c>
      <c r="O30" s="94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93" t="s">
        <v>21</v>
      </c>
      <c r="R29" s="94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93" t="s">
        <v>23</v>
      </c>
      <c r="O30" s="94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93" t="s">
        <v>21</v>
      </c>
      <c r="R29" s="94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93" t="s">
        <v>23</v>
      </c>
      <c r="O30" s="94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93" t="s">
        <v>21</v>
      </c>
      <c r="R29" s="94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93" t="s">
        <v>23</v>
      </c>
      <c r="O30" s="94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93" t="s">
        <v>21</v>
      </c>
      <c r="R29" s="94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93" t="s">
        <v>23</v>
      </c>
      <c r="O30" s="94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93" t="s">
        <v>21</v>
      </c>
      <c r="R29" s="94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93" t="s">
        <v>23</v>
      </c>
      <c r="O30" s="94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93" t="s">
        <v>21</v>
      </c>
      <c r="R29" s="94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93" t="s">
        <v>23</v>
      </c>
      <c r="O30" s="94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93" t="s">
        <v>21</v>
      </c>
      <c r="R29" s="94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93" t="s">
        <v>23</v>
      </c>
      <c r="O30" s="94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93" t="s">
        <v>21</v>
      </c>
      <c r="R29" s="94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93" t="s">
        <v>23</v>
      </c>
      <c r="O30" s="94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93" t="s">
        <v>21</v>
      </c>
      <c r="R29" s="94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93" t="s">
        <v>23</v>
      </c>
      <c r="O30" s="94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93" t="s">
        <v>21</v>
      </c>
      <c r="R29" s="94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93" t="s">
        <v>23</v>
      </c>
      <c r="O30" s="94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93" t="s">
        <v>21</v>
      </c>
      <c r="R29" s="94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93" t="s">
        <v>23</v>
      </c>
      <c r="O30" s="94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93" t="s">
        <v>21</v>
      </c>
      <c r="R29" s="94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93" t="s">
        <v>23</v>
      </c>
      <c r="O30" s="94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93" t="s">
        <v>21</v>
      </c>
      <c r="R29" s="94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93" t="s">
        <v>23</v>
      </c>
      <c r="O30" s="94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93" t="s">
        <v>21</v>
      </c>
      <c r="R29" s="94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93" t="s">
        <v>23</v>
      </c>
      <c r="O30" s="94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93" t="s">
        <v>21</v>
      </c>
      <c r="R29" s="94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93" t="s">
        <v>23</v>
      </c>
      <c r="O30" s="94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93" t="s">
        <v>21</v>
      </c>
      <c r="R29" s="94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93" t="s">
        <v>23</v>
      </c>
      <c r="O30" s="94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93" t="s">
        <v>21</v>
      </c>
      <c r="R29" s="94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93" t="s">
        <v>23</v>
      </c>
      <c r="O30" s="94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93" t="s">
        <v>21</v>
      </c>
      <c r="R29" s="94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93" t="s">
        <v>23</v>
      </c>
      <c r="O30" s="94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93" t="s">
        <v>21</v>
      </c>
      <c r="R29" s="94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93" t="s">
        <v>23</v>
      </c>
      <c r="O30" s="94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93" t="s">
        <v>21</v>
      </c>
      <c r="R29" s="94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93" t="s">
        <v>23</v>
      </c>
      <c r="O30" s="94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93" t="s">
        <v>21</v>
      </c>
      <c r="R29" s="94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93" t="s">
        <v>23</v>
      </c>
      <c r="O30" s="94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93" t="s">
        <v>21</v>
      </c>
      <c r="R29" s="94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93" t="s">
        <v>23</v>
      </c>
      <c r="O30" s="94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93" t="s">
        <v>21</v>
      </c>
      <c r="R29" s="94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93" t="s">
        <v>23</v>
      </c>
      <c r="O30" s="94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93" t="s">
        <v>21</v>
      </c>
      <c r="R29" s="94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93" t="s">
        <v>23</v>
      </c>
      <c r="O30" s="94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93" t="s">
        <v>21</v>
      </c>
      <c r="R29" s="94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93" t="s">
        <v>23</v>
      </c>
      <c r="O30" s="94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>
    <pageSetUpPr fitToPage="1"/>
  </sheetPr>
  <dimension ref="A1:Z118"/>
  <sheetViews>
    <sheetView rightToLeft="1" topLeftCell="A25" workbookViewId="0">
      <selection activeCell="I39" sqref="I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93" t="s">
        <v>21</v>
      </c>
      <c r="R29" s="94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93" t="s">
        <v>23</v>
      </c>
      <c r="O30" s="94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93" t="s">
        <v>21</v>
      </c>
      <c r="R29" s="94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93" t="s">
        <v>23</v>
      </c>
      <c r="O30" s="94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>
    <pageSetUpPr fitToPage="1"/>
  </sheetPr>
  <dimension ref="A1:Z156"/>
  <sheetViews>
    <sheetView rightToLeft="1" topLeftCell="A135" workbookViewId="0">
      <selection activeCell="K113" sqref="K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SUM('27-07'!$J$22:$J$156)</f>
        <v>2065</v>
      </c>
      <c r="K20" s="3">
        <f>SUM('27-07'!$K$22:$K$156)</f>
        <v>115</v>
      </c>
      <c r="L20" s="3">
        <f>SUM('27-07'!$L$22:$L$156)</f>
        <v>137.94444444444434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93" t="s">
        <v>21</v>
      </c>
      <c r="R29" s="94"/>
      <c r="S29" s="17">
        <f>SUM('27-07'!$J$22:$J$156)</f>
        <v>2065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93" t="s">
        <v>23</v>
      </c>
      <c r="O30" s="94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4650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>
        <v>-1000</v>
      </c>
      <c r="K33" s="9"/>
      <c r="L33" s="10">
        <f>'27-07'!$K33+('27-07'!$J33/90)</f>
        <v>-11.111111111111111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>
        <v>400</v>
      </c>
      <c r="K34" s="9"/>
      <c r="L34" s="10">
        <f>'27-07'!$K34+('27-07'!$J34/90)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/>
      <c r="K93" s="9"/>
      <c r="L93" s="10">
        <f>'27-07'!$K93+('27-07'!$J93/90)</f>
        <v>0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>
    <pageSetUpPr fitToPage="1"/>
  </sheetPr>
  <dimension ref="A1:Z128"/>
  <sheetViews>
    <sheetView rightToLeft="1" topLeftCell="A7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222</v>
      </c>
      <c r="L1" s="3">
        <f t="shared" si="0"/>
        <v>223.66666666666666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180</v>
      </c>
      <c r="K12" s="9">
        <v>5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93" t="s">
        <v>21</v>
      </c>
      <c r="R29" s="94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93" t="s">
        <v>23</v>
      </c>
      <c r="O30" s="94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93" t="s">
        <v>21</v>
      </c>
      <c r="R29" s="94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93" t="s">
        <v>23</v>
      </c>
      <c r="O30" s="94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93" t="s">
        <v>21</v>
      </c>
      <c r="R29" s="94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93" t="s">
        <v>23</v>
      </c>
      <c r="O30" s="94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93" t="s">
        <v>21</v>
      </c>
      <c r="R29" s="94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93" t="s">
        <v>23</v>
      </c>
      <c r="O30" s="94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93" t="s">
        <v>21</v>
      </c>
      <c r="R29" s="94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93" t="s">
        <v>23</v>
      </c>
      <c r="O30" s="94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93" t="s">
        <v>21</v>
      </c>
      <c r="R29" s="94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93" t="s">
        <v>23</v>
      </c>
      <c r="O30" s="94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93" t="s">
        <v>21</v>
      </c>
      <c r="R29" s="94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93" t="s">
        <v>23</v>
      </c>
      <c r="O30" s="94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>
    <pageSetUpPr fitToPage="1"/>
  </sheetPr>
  <dimension ref="A1:Z158"/>
  <sheetViews>
    <sheetView rightToLeft="1" topLeftCell="A143" workbookViewId="0">
      <selection activeCell="J157" sqref="J15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SUM('05-08'!$J$22:$J$158)</f>
        <v>3950</v>
      </c>
      <c r="K20" s="3">
        <f>SUM('05-08'!$K$22:$K$158)</f>
        <v>1683</v>
      </c>
      <c r="L20" s="3">
        <f>SUM('05-08'!$L$22:$L$158)</f>
        <v>1726.8888888888887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2320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93" t="s">
        <v>21</v>
      </c>
      <c r="R29" s="94"/>
      <c r="S29" s="17">
        <f>SUM('05-08'!$J$22:$J$158)</f>
        <v>3950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93" t="s">
        <v>23</v>
      </c>
      <c r="O30" s="94"/>
      <c r="P30" s="6">
        <f>SUM('05-08'!$K$22:$K$158)</f>
        <v>1683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-490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'05-08'!$K32+('05-08'!$J32/90)</f>
        <v>1.3333333333333333</v>
      </c>
      <c r="M32" s="3"/>
      <c r="N32" s="12" t="s">
        <v>25</v>
      </c>
      <c r="O32" s="12"/>
      <c r="P32" s="6">
        <f>P28-P30-C28</f>
        <v>-830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2411</v>
      </c>
      <c r="J33" s="8">
        <v>500</v>
      </c>
      <c r="K33" s="9">
        <v>11</v>
      </c>
      <c r="L33" s="10">
        <f>'05-08'!$K33+('05-08'!$J33/90)</f>
        <v>16.555555555555557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'05-08'!$K34+('05-08'!$J34/90)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42</v>
      </c>
      <c r="L35" s="10">
        <f>'05-08'!$K35+('05-08'!$J35/90)</f>
        <v>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200</v>
      </c>
      <c r="L36" s="10">
        <f>'05-08'!$K36+('05-08'!$J36/90)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350</v>
      </c>
      <c r="K37" s="9"/>
      <c r="L37" s="10">
        <f>'05-08'!$K37+('05-08'!$J37/90)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-300</v>
      </c>
      <c r="K38" s="9">
        <v>10</v>
      </c>
      <c r="L38" s="10">
        <f>'05-08'!$K38+('05-08'!$J38/90)</f>
        <v>6.6666666666666661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2412</v>
      </c>
      <c r="J39" s="8">
        <v>90</v>
      </c>
      <c r="K39" s="9">
        <v>-10</v>
      </c>
      <c r="L39" s="10">
        <f>'05-08'!$K39+('05-08'!$J39/90)</f>
        <v>-9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30</v>
      </c>
      <c r="L40" s="10">
        <f>'05-08'!$K40+('05-08'!$J40/90)</f>
        <v>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>
        <v>15</v>
      </c>
      <c r="L41" s="10">
        <f>'05-08'!$K41+('05-08'!$J41/90)</f>
        <v>17.777777777777779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'05-08'!$K42+('05-08'!$J42/90)</f>
        <v>1.5555555555555556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150</v>
      </c>
      <c r="K43" s="9"/>
      <c r="L43" s="10">
        <f>'05-08'!$K43+('05-08'!$J43/90)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'05-08'!$K44+('05-08'!$J44/90)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'05-08'!$K45+('05-08'!$J45/90)</f>
        <v>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3</v>
      </c>
      <c r="L46" s="10">
        <f>'05-08'!$K46+('05-08'!$J46/90)</f>
        <v>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13</v>
      </c>
      <c r="L47" s="10">
        <f>'05-08'!$K47+('05-08'!$J47/90)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20</v>
      </c>
      <c r="L48" s="10">
        <f>'05-08'!$K48+('05-08'!$J48/90)</f>
        <v>18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'05-08'!$K49+('05-08'!$J49/90)</f>
        <v>2.2222222222222223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83</v>
      </c>
      <c r="J50" s="8"/>
      <c r="K50" s="9">
        <v>10</v>
      </c>
      <c r="L50" s="10">
        <f>'05-08'!$K50+('05-08'!$J50/90)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2413</v>
      </c>
      <c r="J51" s="8"/>
      <c r="K51" s="9">
        <v>-270</v>
      </c>
      <c r="L51" s="10">
        <f>'05-08'!$K51+('05-08'!$J51/90)</f>
        <v>-270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'05-08'!$K52+('05-08'!$J52/90)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'05-08'!$K53+('05-08'!$J53/90)</f>
        <v>1.5555555555555556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2414</v>
      </c>
      <c r="J54" s="8"/>
      <c r="K54" s="9">
        <v>50</v>
      </c>
      <c r="L54" s="10">
        <f>'05-08'!$K54+('05-08'!$J54/90)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-350</v>
      </c>
      <c r="K55" s="9">
        <v>5</v>
      </c>
      <c r="L55" s="10">
        <f>'05-08'!$K55+('05-08'!$J55/90)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'05-08'!$K56+('05-08'!$J56/90)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2415</v>
      </c>
      <c r="J57" s="8">
        <v>200</v>
      </c>
      <c r="K57" s="9">
        <v>20</v>
      </c>
      <c r="L57" s="10">
        <f>'05-08'!$K57+('05-08'!$J57/90)</f>
        <v>22.222222222222221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-250</v>
      </c>
      <c r="K58" s="9">
        <v>5</v>
      </c>
      <c r="L58" s="10">
        <f>'05-08'!$K58+('05-08'!$J58/90)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70</v>
      </c>
      <c r="L59" s="10">
        <f>'05-08'!$K59+('05-08'!$J59/90)</f>
        <v>70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/>
      <c r="L60" s="10">
        <f>'05-08'!$K60+('05-08'!$J60/90)</f>
        <v>1.1111111111111112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'05-08'!$K61+('05-08'!$J61/90)</f>
        <v>7.7777777777777777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100</v>
      </c>
      <c r="L62" s="10">
        <f>'05-08'!$K62+('05-08'!$J62/90)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</v>
      </c>
      <c r="K63" s="9">
        <v>10</v>
      </c>
      <c r="L63" s="10">
        <f>'05-08'!$K63+('05-08'!$J63/90)</f>
        <v>9.5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'05-08'!$K64+('05-08'!$J64/90)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2413</v>
      </c>
      <c r="J65" s="35">
        <v>-200</v>
      </c>
      <c r="K65" s="36">
        <v>-61</v>
      </c>
      <c r="L65" s="37">
        <f>'05-08'!$K65+('05-08'!$J65/90)</f>
        <v>-63.222222222222221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-300</v>
      </c>
      <c r="K66" s="39">
        <v>140</v>
      </c>
      <c r="L66" s="37">
        <f>'05-08'!$K66+('05-08'!$J66/90)</f>
        <v>136.66666666666666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202</v>
      </c>
      <c r="L67" s="37">
        <f>'05-08'!$K67+('05-08'!$J67/90)</f>
        <v>202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-202</v>
      </c>
      <c r="L68" s="37">
        <f>'05-08'!$K68+('05-08'!$J68/90)</f>
        <v>-202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2416</v>
      </c>
      <c r="J69" s="35"/>
      <c r="K69" s="36">
        <v>30</v>
      </c>
      <c r="L69" s="37">
        <f>'05-08'!$K69+('05-08'!$J69/90)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171</v>
      </c>
      <c r="J70" s="35"/>
      <c r="K70" s="36">
        <v>55</v>
      </c>
      <c r="L70" s="37">
        <f>'05-08'!$K70+('05-08'!$J70/90)</f>
        <v>55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-220</v>
      </c>
      <c r="K71" s="9">
        <v>30</v>
      </c>
      <c r="L71" s="10">
        <f>'05-08'!$K71+('05-08'!$J71/90)</f>
        <v>27.555555555555557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/>
      <c r="L72" s="10">
        <f>'05-08'!$K72+('05-08'!$J72/90)</f>
        <v>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'05-08'!$K73+('05-08'!$J73/90)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'05-08'!$K74+('05-08'!$J74/90)</f>
        <v>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'05-08'!$K75+('05-08'!$J75/90)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'05-08'!$K76+('05-08'!$J76/90)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5</v>
      </c>
      <c r="L77" s="10">
        <f>'05-08'!$K77+('05-08'!$J77/90)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100</v>
      </c>
      <c r="L78" s="10">
        <f>'05-08'!$K78+('05-08'!$J78/90)</f>
        <v>98.888888888888886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132</v>
      </c>
      <c r="J79" s="8">
        <v>-350</v>
      </c>
      <c r="K79" s="9"/>
      <c r="L79" s="10">
        <f>'05-08'!$K79+('05-08'!$J79/90)</f>
        <v>-3.8888888888888888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/>
      <c r="J80" s="8">
        <v>300</v>
      </c>
      <c r="K80" s="9"/>
      <c r="L80" s="10">
        <f>'05-08'!$K80+('05-08'!$J80/90)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-290</v>
      </c>
      <c r="K81" s="9">
        <v>-15</v>
      </c>
      <c r="L81" s="10">
        <f>'05-08'!$K81+('05-08'!$J81/90)</f>
        <v>-18.222222222222221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'05-08'!$K82+('05-08'!$J82/90)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70</v>
      </c>
      <c r="L83" s="10">
        <f>'05-08'!$K83+('05-08'!$J83/90)</f>
        <v>68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'05-08'!$K84+('05-08'!$J84/90)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-180</v>
      </c>
      <c r="K85" s="9">
        <v>70</v>
      </c>
      <c r="L85" s="10">
        <f>'05-08'!$K85+('05-08'!$J85/90)</f>
        <v>68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-720</v>
      </c>
      <c r="K86" s="9">
        <v>10</v>
      </c>
      <c r="L86" s="10">
        <f>'05-08'!$K86+('05-08'!$J86/90)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1602</v>
      </c>
      <c r="J87" s="8">
        <v>395</v>
      </c>
      <c r="K87" s="9">
        <v>10</v>
      </c>
      <c r="L87" s="10">
        <f>'05-08'!$K87+('05-08'!$J87/90)</f>
        <v>14.388888888888889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-90</v>
      </c>
      <c r="K88" s="9">
        <v>5</v>
      </c>
      <c r="L88" s="10">
        <f>'05-08'!$K88+('05-08'!$J88/90)</f>
        <v>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80</v>
      </c>
      <c r="K89" s="9"/>
      <c r="L89" s="10">
        <f>'05-08'!$K89+('05-08'!$J89/90)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1819</v>
      </c>
      <c r="J90" s="8"/>
      <c r="K90" s="9">
        <v>20</v>
      </c>
      <c r="L90" s="10">
        <f>'05-08'!$K90+('05-08'!$J90/90)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</v>
      </c>
      <c r="K91" s="9">
        <v>35</v>
      </c>
      <c r="L91" s="10">
        <f>'05-08'!$K91+('05-08'!$J91/90)</f>
        <v>34.5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'05-08'!$K92+('05-08'!$J92/90)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-1000</v>
      </c>
      <c r="L93" s="10">
        <f>'05-08'!$K93+('05-08'!$J93/90)</f>
        <v>-1000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>
        <v>10</v>
      </c>
      <c r="L94" s="10">
        <f>'05-08'!$K94+('05-08'!$J94/90)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450</v>
      </c>
      <c r="K95" s="9">
        <v>5</v>
      </c>
      <c r="L95" s="10">
        <f>'05-08'!$K95+('05-08'!$J95/90)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407</v>
      </c>
      <c r="J96" s="8"/>
      <c r="K96" s="9">
        <v>582</v>
      </c>
      <c r="L96" s="10">
        <f>'05-08'!$K96+('05-08'!$J96/90)</f>
        <v>582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>
        <v>-256</v>
      </c>
      <c r="L97" s="10">
        <f>'05-08'!$K97+('05-08'!$J97/90)</f>
        <v>-253.5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2417</v>
      </c>
      <c r="J98" s="8"/>
      <c r="K98" s="9">
        <v>-20</v>
      </c>
      <c r="L98" s="10">
        <f>'05-08'!$K98+('05-08'!$J98/90)</f>
        <v>-20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2418</v>
      </c>
      <c r="J99" s="8"/>
      <c r="K99" s="9">
        <v>30</v>
      </c>
      <c r="L99" s="10">
        <f>'05-08'!$K99+('05-08'!$J99/90)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800</v>
      </c>
      <c r="K100" s="9"/>
      <c r="L100" s="10">
        <f>'05-08'!$K100+('05-08'!$J100/90)</f>
        <v>8.8888888888888893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-110</v>
      </c>
      <c r="K101" s="9">
        <v>10</v>
      </c>
      <c r="L101" s="10">
        <f>'05-08'!$K101+('05-08'!$J101/90)</f>
        <v>8.7777777777777786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420</v>
      </c>
      <c r="K102" s="9"/>
      <c r="L102" s="10">
        <f>'05-08'!$K102+('05-08'!$J102/90)</f>
        <v>4.666666666666667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'05-08'!$K103+('05-08'!$J103/90)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20</v>
      </c>
      <c r="J104" s="8"/>
      <c r="K104" s="9">
        <v>-135</v>
      </c>
      <c r="L104" s="10">
        <f>'05-08'!$K104+('05-08'!$J104/90)</f>
        <v>-135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'05-08'!$K105+('05-08'!$J105/90)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1213</v>
      </c>
      <c r="J106" s="8"/>
      <c r="K106" s="9">
        <v>170</v>
      </c>
      <c r="L106" s="10">
        <f>'05-08'!$K106+('05-08'!$J106/90)</f>
        <v>170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220</v>
      </c>
      <c r="K107" s="9">
        <v>1</v>
      </c>
      <c r="L107" s="10">
        <f>'05-08'!$K107+('05-08'!$J107/90)</f>
        <v>3.4444444444444446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64</v>
      </c>
      <c r="L108" s="10">
        <f>'05-08'!$K108+('05-08'!$J108/90)</f>
        <v>64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30</v>
      </c>
      <c r="L109" s="10">
        <f>'05-08'!$K109+('05-08'!$J109/90)</f>
        <v>25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'05-08'!$K110+('05-08'!$J110/90)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-400</v>
      </c>
      <c r="K111" s="9">
        <v>10</v>
      </c>
      <c r="L111" s="10">
        <f>'05-08'!$K111+('05-08'!$J111/90)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'05-08'!$K112+('05-08'!$J112/90)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700</v>
      </c>
      <c r="K113" s="9"/>
      <c r="L113" s="10">
        <f>'05-08'!$K113+('05-08'!$J113/90)</f>
        <v>7.7777777777777777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90</v>
      </c>
      <c r="K114" s="9"/>
      <c r="L114" s="10">
        <f>'05-08'!$K114+('05-08'!$J114/90)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-540</v>
      </c>
      <c r="K115" s="9">
        <v>20</v>
      </c>
      <c r="L115" s="10">
        <f>'05-08'!$K115+('05-08'!$J115/90)</f>
        <v>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70</v>
      </c>
      <c r="L116" s="10">
        <f>'05-08'!$K116+('05-08'!$J116/90)</f>
        <v>70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8"/>
      <c r="K117" s="9">
        <v>20</v>
      </c>
      <c r="L117" s="10">
        <f>'05-08'!$K117+('05-08'!$J117/90)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-45</v>
      </c>
      <c r="K118" s="9"/>
      <c r="L118" s="10">
        <f>'05-08'!$K118+('05-08'!$J118/90)</f>
        <v>-0.5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56</v>
      </c>
      <c r="J119" s="8">
        <v>540</v>
      </c>
      <c r="K119" s="9">
        <v>-5</v>
      </c>
      <c r="L119" s="10">
        <f>'05-08'!$K119+('05-08'!$J119/90)</f>
        <v>1</v>
      </c>
      <c r="M119" s="3"/>
      <c r="N119" s="45" t="s">
        <v>118</v>
      </c>
      <c r="O119" s="9"/>
      <c r="P119" s="84">
        <v>1901</v>
      </c>
      <c r="Q119" s="9"/>
      <c r="R119" s="9"/>
      <c r="S119" s="85">
        <v>6490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-270</v>
      </c>
      <c r="K120" s="9">
        <v>10</v>
      </c>
      <c r="L120" s="10">
        <f>'05-08'!$K120+('05-08'!$J120/90)</f>
        <v>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'05-08'!$K121+('05-08'!$J121/90)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</v>
      </c>
      <c r="K122" s="9"/>
      <c r="L122" s="10">
        <f>'05-08'!$K122+('05-08'!$J122/90)</f>
        <v>0.44444444444444442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440</v>
      </c>
      <c r="K123" s="9"/>
      <c r="L123" s="10">
        <f>'05-08'!$K123+('05-08'!$J123/90)</f>
        <v>4.8888888888888893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-270</v>
      </c>
      <c r="K124" s="9">
        <v>10</v>
      </c>
      <c r="L124" s="10">
        <f>'05-08'!$K124+('05-08'!$J124/90)</f>
        <v>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5</v>
      </c>
      <c r="L125" s="10">
        <f>'05-08'!$K125+('05-08'!$J125/90)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</v>
      </c>
      <c r="K126" s="9">
        <v>11</v>
      </c>
      <c r="L126" s="10">
        <f>'05-08'!$K126+('05-08'!$J126/90)</f>
        <v>10.777777777777779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980</v>
      </c>
      <c r="J127" s="8"/>
      <c r="K127" s="9">
        <v>-122</v>
      </c>
      <c r="L127" s="10">
        <f>'05-08'!$K127+('05-08'!$J127/90)</f>
        <v>-122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170</v>
      </c>
      <c r="L128" s="10">
        <f>'05-08'!$K128+('05-08'!$J128/90)</f>
        <v>166.66666666666666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4</v>
      </c>
      <c r="L129" s="10">
        <f>'05-08'!$K129+('05-08'!$J129/90)</f>
        <v>3.4444444444444446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1800</v>
      </c>
      <c r="K130" s="9">
        <v>-20</v>
      </c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275</v>
      </c>
      <c r="J131" s="8"/>
      <c r="K131" s="9">
        <v>11</v>
      </c>
      <c r="L131" s="10">
        <f>'05-08'!$K131+('05-08'!$J131/90)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>
        <v>10</v>
      </c>
      <c r="L132" s="10">
        <f>'05-08'!$K132+('05-08'!$J132/90)</f>
        <v>12.222222222222221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-720</v>
      </c>
      <c r="K133" s="9">
        <v>10</v>
      </c>
      <c r="L133" s="10">
        <f>'05-08'!$K133+('05-08'!$J133/90)</f>
        <v>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200</v>
      </c>
      <c r="K134" s="9"/>
      <c r="L134" s="10">
        <f>'05-08'!$K134+('05-08'!$J134/90)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10</v>
      </c>
      <c r="L135" s="10">
        <f>'05-08'!$K135+('05-08'!$J135/90)</f>
        <v>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1656</v>
      </c>
      <c r="J136" s="8">
        <v>70</v>
      </c>
      <c r="K136" s="9">
        <v>-10</v>
      </c>
      <c r="L136" s="10">
        <f>'05-08'!$K136+('05-08'!$J136/90)</f>
        <v>-9.2222222222222214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5</v>
      </c>
      <c r="L137" s="10">
        <f>'05-08'!$K137+('05-08'!$J137/90)</f>
        <v>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1796</v>
      </c>
      <c r="I138" s="2" t="s">
        <v>881</v>
      </c>
      <c r="J138" s="8">
        <v>-270</v>
      </c>
      <c r="K138" s="9">
        <v>300</v>
      </c>
      <c r="L138" s="10">
        <f>'05-08'!$K138+('05-08'!$J138/90)</f>
        <v>297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'05-08'!$K139+('05-08'!$J139/90)</f>
        <v>1.1111111111111112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2419</v>
      </c>
      <c r="J140" s="8"/>
      <c r="K140" s="9">
        <v>15</v>
      </c>
      <c r="L140" s="10">
        <f>'05-08'!$K140+('05-08'!$J140/90)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130</v>
      </c>
      <c r="K141" s="9"/>
      <c r="L141" s="10">
        <f>'05-08'!$K141+('05-08'!$J141/90)</f>
        <v>1.4444444444444444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/>
      <c r="L142" s="10">
        <f>'05-08'!$K142+('05-08'!$J142/90)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437</v>
      </c>
      <c r="J143" s="8">
        <v>-300</v>
      </c>
      <c r="K143" s="9"/>
      <c r="L143" s="10">
        <f>'05-08'!$K143+('05-08'!$J143/90)</f>
        <v>-3.3333333333333335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360</v>
      </c>
      <c r="K144" s="9"/>
      <c r="L144" s="10">
        <f>'05-08'!$K144+('05-08'!$J144/90)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'05-08'!$K145+('05-08'!$J145/90)</f>
        <v>1.1111111111111112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56</v>
      </c>
      <c r="J146" s="8">
        <v>350</v>
      </c>
      <c r="K146" s="9"/>
      <c r="L146" s="10">
        <f>'05-08'!$K146+('05-08'!$J146/90)</f>
        <v>3.8888888888888888</v>
      </c>
      <c r="M146" s="3"/>
      <c r="N146" s="45" t="s">
        <v>118</v>
      </c>
      <c r="O146" s="9"/>
      <c r="P146" s="84">
        <v>2320</v>
      </c>
      <c r="Q146" s="9"/>
      <c r="R146" s="9"/>
      <c r="S146" s="85">
        <v>7695</v>
      </c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'05-08'!$K147+('05-08'!$J147/90)</f>
        <v>24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-270</v>
      </c>
      <c r="K148" s="9">
        <v>40</v>
      </c>
      <c r="L148" s="10">
        <f>'05-08'!$K148+('05-08'!$J148/90)</f>
        <v>37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/>
      <c r="L149" s="10">
        <f>'05-08'!$K149+('05-08'!$J149/90)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-180</v>
      </c>
      <c r="K150" s="9">
        <v>70</v>
      </c>
      <c r="L150" s="10">
        <f>'05-08'!$K150+('05-08'!$J150/90)</f>
        <v>68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'05-08'!$K151+('05-08'!$J151/90)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1664</v>
      </c>
      <c r="J152" s="8"/>
      <c r="K152" s="9">
        <v>200</v>
      </c>
      <c r="L152" s="10">
        <f>'05-08'!$K152+('05-08'!$J152/90)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1796</v>
      </c>
      <c r="I153" s="2" t="s">
        <v>713</v>
      </c>
      <c r="J153" s="8">
        <v>1350</v>
      </c>
      <c r="K153" s="9">
        <v>500</v>
      </c>
      <c r="L153" s="10">
        <f>'05-08'!$K153+('05-08'!$J153/90)</f>
        <v>515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2420</v>
      </c>
      <c r="J154" s="8">
        <v>-200</v>
      </c>
      <c r="K154" s="9">
        <v>-10</v>
      </c>
      <c r="L154" s="10">
        <f>'05-08'!$K154+('05-08'!$J154/90)</f>
        <v>-12.222222222222221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>
    <pageSetUpPr fitToPage="1"/>
  </sheetPr>
  <dimension ref="A1:Z129"/>
  <sheetViews>
    <sheetView rightToLeft="1" topLeftCell="A117" workbookViewId="0">
      <selection activeCell="K127" sqref="K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1500</v>
      </c>
      <c r="K1" s="3">
        <f t="shared" si="0"/>
        <v>25</v>
      </c>
      <c r="L1" s="3">
        <f t="shared" si="0"/>
        <v>41.666666666666671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2423</v>
      </c>
      <c r="J3" s="8">
        <v>50</v>
      </c>
      <c r="K3" s="9">
        <v>6</v>
      </c>
      <c r="L3" s="10">
        <f t="shared" ref="L3:L18" si="1">K3+(J3/90)</f>
        <v>6.5555555555555554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121</v>
      </c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2424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61</v>
      </c>
      <c r="J6" s="8"/>
      <c r="K6" s="9">
        <v>19</v>
      </c>
      <c r="L6" s="10">
        <f t="shared" si="1"/>
        <v>19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2425</v>
      </c>
      <c r="J7" s="8">
        <v>900</v>
      </c>
      <c r="K7" s="9"/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SUM('06-08'!$J$22:$J$129)</f>
        <v>255</v>
      </c>
      <c r="K20" s="3">
        <f>SUM('06-08'!$K$22:$K$129)</f>
        <v>-2660</v>
      </c>
      <c r="L20" s="3">
        <f>SUM('06-08'!$L$22:$L$129)</f>
        <v>-2657.1666666666661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250</v>
      </c>
      <c r="K22" s="9"/>
      <c r="L22" s="10">
        <f>'06-08'!$K22+('06-08'!$J22/90)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38</v>
      </c>
      <c r="F23" s="16">
        <f t="shared" si="3"/>
        <v>380</v>
      </c>
      <c r="G23" s="7"/>
      <c r="H23" s="7" t="s">
        <v>6</v>
      </c>
      <c r="I23" s="2" t="s">
        <v>2422</v>
      </c>
      <c r="J23" s="8"/>
      <c r="K23" s="9">
        <v>280</v>
      </c>
      <c r="L23" s="10">
        <f>'06-08'!$K23+('06-08'!$J23/90)</f>
        <v>280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31</v>
      </c>
      <c r="S23" s="16">
        <f t="shared" si="5"/>
        <v>310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34</v>
      </c>
      <c r="F24" s="16">
        <f t="shared" si="3"/>
        <v>680</v>
      </c>
      <c r="G24" s="7"/>
      <c r="H24" s="7" t="s">
        <v>6</v>
      </c>
      <c r="I24" s="40" t="s">
        <v>737</v>
      </c>
      <c r="J24" s="8">
        <v>100</v>
      </c>
      <c r="K24" s="9">
        <v>27</v>
      </c>
      <c r="L24" s="10">
        <f>'06-08'!$K24+('06-08'!$J24/90)</f>
        <v>28.111111111111111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23</v>
      </c>
      <c r="S24" s="16">
        <f t="shared" si="5"/>
        <v>460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2"/>
      <c r="J25" s="8"/>
      <c r="K25" s="9">
        <v>34</v>
      </c>
      <c r="L25" s="10">
        <f>'06-08'!$K25+('06-08'!$J25/90)</f>
        <v>34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81</v>
      </c>
      <c r="F26" s="16">
        <f t="shared" si="3"/>
        <v>8100</v>
      </c>
      <c r="G26" s="7"/>
      <c r="H26" s="7" t="s">
        <v>6</v>
      </c>
      <c r="I26" s="2"/>
      <c r="J26" s="8"/>
      <c r="K26" s="9">
        <v>10</v>
      </c>
      <c r="L26" s="10">
        <f>'06-08'!$K26+('06-08'!$J26/90)</f>
        <v>10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86</v>
      </c>
      <c r="S26" s="16">
        <f t="shared" si="5"/>
        <v>8600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25</v>
      </c>
      <c r="C27" s="14">
        <f t="shared" si="2"/>
        <v>2500</v>
      </c>
      <c r="D27" s="12" t="s">
        <v>11</v>
      </c>
      <c r="E27" s="12"/>
      <c r="F27" s="17">
        <f>SUM(F22:F26)</f>
        <v>9685</v>
      </c>
      <c r="G27" s="7"/>
      <c r="H27" s="7" t="s">
        <v>6</v>
      </c>
      <c r="I27" s="2"/>
      <c r="J27" s="8">
        <v>-540</v>
      </c>
      <c r="K27" s="9">
        <v>30</v>
      </c>
      <c r="L27" s="10">
        <f>'06-08'!$K27+('06-08'!$J27/90)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9790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3175</v>
      </c>
      <c r="D28" s="1"/>
      <c r="E28" s="1"/>
      <c r="F28" s="1"/>
      <c r="G28" s="1"/>
      <c r="H28" s="7" t="s">
        <v>6</v>
      </c>
      <c r="I28" s="2"/>
      <c r="J28" s="8"/>
      <c r="K28" s="9">
        <v>115</v>
      </c>
      <c r="L28" s="10">
        <f>'06-08'!$K28+('06-08'!$J28/90)</f>
        <v>115</v>
      </c>
      <c r="M28" s="3"/>
      <c r="N28" s="12" t="s">
        <v>11</v>
      </c>
      <c r="O28" s="12"/>
      <c r="P28" s="6">
        <f>SUM(P22:P27)</f>
        <v>505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5450</v>
      </c>
      <c r="G29" s="1"/>
      <c r="H29" s="43" t="s">
        <v>40</v>
      </c>
      <c r="I29" s="40" t="s">
        <v>154</v>
      </c>
      <c r="J29" s="8">
        <v>-180</v>
      </c>
      <c r="K29" s="9">
        <v>-180</v>
      </c>
      <c r="L29" s="10">
        <f>'06-08'!$K29+('06-08'!$J29/90)</f>
        <v>-182</v>
      </c>
      <c r="M29" s="3"/>
      <c r="N29" s="1"/>
      <c r="O29" s="1"/>
      <c r="P29" s="18"/>
      <c r="Q29" s="93" t="s">
        <v>21</v>
      </c>
      <c r="R29" s="94"/>
      <c r="S29" s="17">
        <f>SUM('06-08'!$J$22:$J$129)</f>
        <v>255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1708</v>
      </c>
      <c r="D30" s="1"/>
      <c r="E30" s="1"/>
      <c r="F30" s="8"/>
      <c r="G30" s="1"/>
      <c r="H30" s="7" t="s">
        <v>1796</v>
      </c>
      <c r="I30" s="40" t="s">
        <v>453</v>
      </c>
      <c r="J30" s="8">
        <v>100</v>
      </c>
      <c r="K30" s="9">
        <v>25</v>
      </c>
      <c r="L30" s="10">
        <f>'06-08'!$K30+('06-08'!$J30/90)</f>
        <v>26.111111111111111</v>
      </c>
      <c r="M30" s="3"/>
      <c r="N30" s="93" t="s">
        <v>23</v>
      </c>
      <c r="O30" s="94"/>
      <c r="P30" s="6">
        <f>SUM('06-08'!$K$22:$K$129)</f>
        <v>-2660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43</v>
      </c>
      <c r="J31" s="8">
        <v>-2000</v>
      </c>
      <c r="K31" s="9"/>
      <c r="L31" s="10">
        <f>'06-08'!$K31+('06-08'!$J31/90)</f>
        <v>-22.222222222222221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175</v>
      </c>
      <c r="K32" s="9"/>
      <c r="L32" s="10">
        <f>'06-08'!$K32+('06-08'!$J32/90)</f>
        <v>1.9444444444444444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35</v>
      </c>
      <c r="L33" s="10">
        <f>'06-08'!$K33+('06-08'!$J33/90)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'06-08'!$K34+('06-08'!$J34/90)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2282</v>
      </c>
      <c r="J35" s="8"/>
      <c r="K35" s="9">
        <v>50</v>
      </c>
      <c r="L35" s="10">
        <f>'06-08'!$K35+('06-08'!$J35/90)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'06-08'!$K36+('06-08'!$J36/90)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</v>
      </c>
      <c r="K37" s="9">
        <v>5</v>
      </c>
      <c r="L37" s="10">
        <f>'06-08'!$K37+('06-08'!$J37/90)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250</v>
      </c>
      <c r="L38" s="10">
        <f>'06-08'!$K38+('06-08'!$J38/90)</f>
        <v>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239</v>
      </c>
      <c r="J39" s="8"/>
      <c r="K39" s="9">
        <v>-3500</v>
      </c>
      <c r="L39" s="10">
        <f>'06-08'!$K39+('06-08'!$J39/90)</f>
        <v>-3500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300</v>
      </c>
      <c r="K40" s="9"/>
      <c r="L40" s="10">
        <f>'06-08'!$K40+('06-08'!$J40/90)</f>
        <v>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'06-08'!$K41+('06-08'!$J41/90)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129</v>
      </c>
      <c r="J42" s="8"/>
      <c r="K42" s="9">
        <v>60</v>
      </c>
      <c r="L42" s="10">
        <f>'06-08'!$K42+('06-08'!$J42/90)</f>
        <v>60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-60</v>
      </c>
      <c r="L43" s="10">
        <f>'06-08'!$K43+('06-08'!$J43/90)</f>
        <v>-60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129</v>
      </c>
      <c r="J44" s="8"/>
      <c r="K44" s="9">
        <v>-20</v>
      </c>
      <c r="L44" s="10">
        <f>'06-08'!$K44+('06-08'!$J44/90)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'06-08'!$K45+('06-08'!$J45/90)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>
        <v>1000</v>
      </c>
      <c r="K46" s="9"/>
      <c r="L46" s="10">
        <f>'06-08'!$K46+('06-08'!$J46/90)</f>
        <v>11.111111111111111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1512</v>
      </c>
      <c r="J47" s="8"/>
      <c r="K47" s="9">
        <v>-20</v>
      </c>
      <c r="L47" s="10">
        <f>'06-08'!$K47+('06-08'!$J47/90)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637</v>
      </c>
      <c r="J48" s="8"/>
      <c r="K48" s="9">
        <v>-20</v>
      </c>
      <c r="L48" s="10">
        <f>'06-08'!$K48+('06-08'!$J48/90)</f>
        <v>-20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2428</v>
      </c>
      <c r="J49" s="8">
        <v>180</v>
      </c>
      <c r="K49" s="9">
        <v>30</v>
      </c>
      <c r="L49" s="10">
        <f>'06-08'!$K49+('06-08'!$J49/90)</f>
        <v>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155</v>
      </c>
      <c r="L51" s="10">
        <f>'06-08'!$K51+('06-08'!$J51/90)</f>
        <v>155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/>
      <c r="L52" s="10">
        <f>'06-08'!$K52+('06-08'!$J52/90)</f>
        <v>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'06-08'!$K53+('06-08'!$J53/90)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-370</v>
      </c>
      <c r="K54" s="9">
        <v>10</v>
      </c>
      <c r="L54" s="10">
        <f>'06-08'!$K54+('06-08'!$J54/90)</f>
        <v>5.8888888888888893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64</v>
      </c>
      <c r="L56" s="10">
        <f>'06-08'!$K56+('06-08'!$J56/90)</f>
        <v>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'06-08'!$K57+('06-08'!$J57/90)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'06-08'!$K58+('06-08'!$J58/90)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'06-08'!$K59+('06-08'!$J59/90)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2"/>
      <c r="J60" s="8"/>
      <c r="K60" s="9">
        <v>90</v>
      </c>
      <c r="L60" s="10">
        <f>'06-08'!$K60+('06-08'!$J60/90)</f>
        <v>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31</v>
      </c>
      <c r="L61" s="10">
        <f>'06-08'!$K61+('06-08'!$J61/90)</f>
        <v>31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140</v>
      </c>
      <c r="L62" s="10">
        <f>'06-08'!$K62+('06-08'!$J62/90)</f>
        <v>140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260</v>
      </c>
      <c r="K63" s="9"/>
      <c r="L63" s="10">
        <f>'06-08'!$K63+('06-08'!$J63/90)</f>
        <v>2.8888888888888888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120</v>
      </c>
      <c r="K64" s="9"/>
      <c r="L64" s="10">
        <f>'06-08'!$K64+('06-08'!$J64/90)</f>
        <v>1.3333333333333333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849</v>
      </c>
      <c r="J65" s="35"/>
      <c r="K65" s="36">
        <v>950</v>
      </c>
      <c r="L65" s="37">
        <f>'06-08'!$K65+('06-08'!$J65/90)</f>
        <v>950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2426</v>
      </c>
      <c r="J66" s="38"/>
      <c r="K66" s="39">
        <v>-960</v>
      </c>
      <c r="L66" s="37">
        <f>'06-08'!$K66+('06-08'!$J66/90)</f>
        <v>-960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953</v>
      </c>
      <c r="J67" s="35"/>
      <c r="K67" s="36">
        <v>-100</v>
      </c>
      <c r="L67" s="37">
        <f>'06-08'!$K67+('06-08'!$J67/90)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335</v>
      </c>
      <c r="J68" s="38">
        <v>-50</v>
      </c>
      <c r="K68" s="39"/>
      <c r="L68" s="37">
        <f>'06-08'!$K68+('06-08'!$J68/90)</f>
        <v>-0.55555555555555558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'06-08'!$K69+('06-08'!$J69/90)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>
        <v>5</v>
      </c>
      <c r="L70" s="37">
        <f>'06-08'!$K70+('06-08'!$J70/90)</f>
        <v>5.5555555555555554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2427</v>
      </c>
      <c r="J71" s="8"/>
      <c r="K71" s="9">
        <v>340</v>
      </c>
      <c r="L71" s="10">
        <f>'06-08'!$K71+('06-08'!$J71/90)</f>
        <v>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-340</v>
      </c>
      <c r="L72" s="10">
        <f>'06-08'!$K72+('06-08'!$J72/90)</f>
        <v>-340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'06-08'!$K73+('06-08'!$J73/90)</f>
        <v>50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'06-08'!$K74+('06-08'!$J74/90)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250</v>
      </c>
      <c r="K75" s="9"/>
      <c r="L75" s="10">
        <f>'06-08'!$K75+('06-08'!$J75/90)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275</v>
      </c>
      <c r="J76" s="8">
        <v>90</v>
      </c>
      <c r="K76" s="9">
        <v>42</v>
      </c>
      <c r="L76" s="10">
        <f>'06-08'!$K76+('06-08'!$J76/90)</f>
        <v>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/>
      <c r="J77" s="8"/>
      <c r="K77" s="9">
        <v>55</v>
      </c>
      <c r="L77" s="10">
        <f>'06-08'!$K77+('06-08'!$J77/90)</f>
        <v>55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'06-08'!$K78+('06-08'!$J78/90)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'06-08'!$K79+('06-08'!$J79/90)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'06-08'!$K80+('06-08'!$J80/90)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2429</v>
      </c>
      <c r="J81" s="8"/>
      <c r="K81" s="9">
        <v>280</v>
      </c>
      <c r="L81" s="10">
        <f>'06-08'!$K81+('06-08'!$J81/90)</f>
        <v>280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1796</v>
      </c>
      <c r="I82" s="2" t="s">
        <v>457</v>
      </c>
      <c r="J82" s="8"/>
      <c r="K82" s="9">
        <v>219</v>
      </c>
      <c r="L82" s="10">
        <f>'06-08'!$K82+('06-08'!$J82/90)</f>
        <v>219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10</v>
      </c>
      <c r="L83" s="10">
        <f>'06-08'!$K83+('06-08'!$J83/90)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69</v>
      </c>
      <c r="L84" s="10">
        <f>'06-08'!$K84+('06-08'!$J84/90)</f>
        <v>69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2430</v>
      </c>
      <c r="J85" s="8"/>
      <c r="K85" s="9">
        <v>-15</v>
      </c>
      <c r="L85" s="10">
        <f>'06-08'!$K85+('06-08'!$J85/90)</f>
        <v>-15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'06-08'!$K86+('06-08'!$J86/90)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8"/>
      <c r="K87" s="9">
        <v>-5</v>
      </c>
      <c r="L87" s="10">
        <f>'06-08'!$K87+('06-08'!$J87/90)</f>
        <v>-5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90</v>
      </c>
      <c r="L88" s="10">
        <f>'06-08'!$K88+('06-08'!$J88/90)</f>
        <v>87.777777777777771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15</v>
      </c>
      <c r="L89" s="10">
        <f>'06-08'!$K89+('06-08'!$J89/90)</f>
        <v>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'06-08'!$K90+('06-08'!$J90/90)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'06-08'!$K91+('06-08'!$J91/90)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600</v>
      </c>
      <c r="K92" s="9"/>
      <c r="L92" s="10">
        <f>'06-08'!$K92+('06-08'!$J92/90)</f>
        <v>6.666666666666667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-135</v>
      </c>
      <c r="K93" s="9">
        <v>95</v>
      </c>
      <c r="L93" s="10">
        <f>'06-08'!$K93+('06-08'!$J93/90)</f>
        <v>93.5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37</v>
      </c>
      <c r="J94" s="8">
        <v>70</v>
      </c>
      <c r="K94" s="9"/>
      <c r="L94" s="10">
        <f>'06-08'!$K94+('06-08'!$J94/90)</f>
        <v>0.77777777777777779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2431</v>
      </c>
      <c r="J95" s="8"/>
      <c r="K95" s="9">
        <v>16</v>
      </c>
      <c r="L95" s="10">
        <f>'06-08'!$K95+('06-08'!$J95/90)</f>
        <v>16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-540</v>
      </c>
      <c r="K96" s="9">
        <v>10</v>
      </c>
      <c r="L96" s="10">
        <f>'06-08'!$K96+('06-08'!$J96/90)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180</v>
      </c>
      <c r="K97" s="9"/>
      <c r="L97" s="10">
        <f>'06-08'!$K97+('06-08'!$J97/90)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'06-08'!$K98+('06-08'!$J98/90)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30</v>
      </c>
      <c r="L99" s="10">
        <f>'06-08'!$K99+('06-08'!$J99/90)</f>
        <v>25.555555555555557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631</v>
      </c>
      <c r="J100" s="8">
        <v>-180</v>
      </c>
      <c r="K100" s="9">
        <v>30</v>
      </c>
      <c r="L100" s="10">
        <f>'06-08'!$K100+('06-08'!$J100/90)</f>
        <v>28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'06-08'!$K101+('06-08'!$J101/90)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30</v>
      </c>
      <c r="L102" s="10">
        <f>'06-08'!$K102+('06-08'!$J102/90)</f>
        <v>27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'06-08'!$K103+('06-08'!$J103/90)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-315</v>
      </c>
      <c r="K104" s="9">
        <v>10</v>
      </c>
      <c r="L104" s="10">
        <f>'06-08'!$K104+('06-08'!$J104/90)</f>
        <v>6.5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437</v>
      </c>
      <c r="J105" s="8">
        <v>-300</v>
      </c>
      <c r="K105" s="9"/>
      <c r="L105" s="10">
        <f>'06-08'!$K105+('06-08'!$J105/90)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2432</v>
      </c>
      <c r="J106" s="8">
        <v>-90</v>
      </c>
      <c r="K106" s="9">
        <v>-20</v>
      </c>
      <c r="L106" s="10">
        <f>'06-08'!$K106+('06-08'!$J106/90)</f>
        <v>-21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-80</v>
      </c>
      <c r="K107" s="9">
        <v>5</v>
      </c>
      <c r="L107" s="10">
        <f>'06-08'!$K107+('06-08'!$J107/90)</f>
        <v>4.1111111111111107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'06-08'!$K108+('06-08'!$J108/90)</f>
        <v>0.66666666666666663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'06-08'!$K109+('06-08'!$J109/90)</f>
        <v>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-370</v>
      </c>
      <c r="K110" s="9">
        <v>20</v>
      </c>
      <c r="L110" s="10">
        <f>'06-08'!$K110+('06-08'!$J110/90)</f>
        <v>15.888888888888889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'06-08'!$K111+('06-08'!$J111/90)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35</v>
      </c>
      <c r="L112" s="10">
        <f>'06-08'!$K112+('06-08'!$J112/90)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/>
      <c r="L113" s="10">
        <f>'06-08'!$K113+('06-08'!$J113/90)</f>
        <v>2.2222222222222223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-180</v>
      </c>
      <c r="K114" s="9">
        <v>30</v>
      </c>
      <c r="L114" s="10">
        <f>'06-08'!$K114+('06-08'!$J114/90)</f>
        <v>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60</v>
      </c>
      <c r="K115" s="9"/>
      <c r="L115" s="10">
        <f>'06-08'!$K115+('06-08'!$J115/90)</f>
        <v>0.66666666666666663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/>
      <c r="L116" s="10">
        <f>'06-08'!$K116+('06-08'!$J116/90)</f>
        <v>0.66666666666666663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229</v>
      </c>
      <c r="J117" s="8">
        <v>-540</v>
      </c>
      <c r="K117" s="9">
        <v>-10</v>
      </c>
      <c r="L117" s="10">
        <f>'06-08'!$K117+('06-08'!$J117/90)</f>
        <v>-16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'06-08'!$K118+('06-08'!$J118/90)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2373</v>
      </c>
      <c r="J119" s="8"/>
      <c r="K119" s="9">
        <v>-1500</v>
      </c>
      <c r="L119" s="10">
        <f>'06-08'!$K119+('06-08'!$J119/90)</f>
        <v>-1500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>
        <v>113</v>
      </c>
      <c r="L120" s="10">
        <f>'06-08'!$K120+('06-08'!$J120/90)</f>
        <v>116.33333333333333</v>
      </c>
      <c r="M120" s="3"/>
      <c r="N120" s="45" t="s">
        <v>118</v>
      </c>
      <c r="O120" s="9"/>
      <c r="P120" s="84">
        <v>505</v>
      </c>
      <c r="Q120" s="9"/>
      <c r="R120" s="9"/>
      <c r="S120" s="85">
        <v>9790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'06-08'!$K121+('06-08'!$J121/90)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5</v>
      </c>
      <c r="L122" s="10">
        <f>'06-08'!$K122+('06-08'!$J122/90)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'06-08'!$K123+('06-08'!$J123/90)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F73C-9206-40E2-8E99-0F63F4C1188F}">
  <sheetPr>
    <pageSetUpPr fitToPage="1"/>
  </sheetPr>
  <dimension ref="A1:Z141"/>
  <sheetViews>
    <sheetView rightToLeft="1" topLeftCell="A124" workbookViewId="0">
      <selection activeCell="K142" sqref="K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-2765</v>
      </c>
      <c r="K1" s="3">
        <f t="shared" si="0"/>
        <v>870</v>
      </c>
      <c r="L1" s="3">
        <f t="shared" si="0"/>
        <v>839.27777777777771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2436</v>
      </c>
      <c r="J3" s="8">
        <v>-360</v>
      </c>
      <c r="K3" s="9"/>
      <c r="L3" s="10">
        <f t="shared" ref="L3:L18" si="1">K3+(J3/90)</f>
        <v>-4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2437</v>
      </c>
      <c r="J4" s="8">
        <v>-930</v>
      </c>
      <c r="K4" s="9">
        <v>100</v>
      </c>
      <c r="L4" s="10">
        <f t="shared" si="1"/>
        <v>89.666666666666671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2438</v>
      </c>
      <c r="J5" s="8">
        <v>-560</v>
      </c>
      <c r="K5" s="9">
        <v>10</v>
      </c>
      <c r="L5" s="10">
        <f t="shared" si="1"/>
        <v>3.7777777777777777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2435</v>
      </c>
      <c r="J6" s="8"/>
      <c r="K6" s="9">
        <v>1420</v>
      </c>
      <c r="L6" s="10">
        <f t="shared" si="1"/>
        <v>1420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2434</v>
      </c>
      <c r="J7" s="8"/>
      <c r="K7" s="9">
        <v>-660</v>
      </c>
      <c r="L7" s="10">
        <f t="shared" si="1"/>
        <v>-660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</v>
      </c>
      <c r="J8" s="8">
        <v>-2000</v>
      </c>
      <c r="K8" s="9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553</v>
      </c>
      <c r="J9" s="8">
        <v>460</v>
      </c>
      <c r="K9" s="9"/>
      <c r="L9" s="10">
        <f t="shared" si="1"/>
        <v>5.1111111111111107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120</v>
      </c>
      <c r="K10" s="9"/>
      <c r="L10" s="10">
        <f t="shared" si="1"/>
        <v>1.3333333333333333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150</v>
      </c>
      <c r="K12" s="9"/>
      <c r="L12" s="10">
        <f t="shared" si="1"/>
        <v>1.6666666666666667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5</v>
      </c>
      <c r="K13" s="9"/>
      <c r="L13" s="10">
        <f t="shared" si="1"/>
        <v>5.5555555555555552E-2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SUM('07-08'!$J$22:$J$141)</f>
        <v>-1075</v>
      </c>
      <c r="K20" s="3">
        <f>SUM('07-08'!$K$22:$K$141)</f>
        <v>-95</v>
      </c>
      <c r="L20" s="3">
        <f>SUM('07-08'!$L$22:$L$141)</f>
        <v>-106.94444444444464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-380</v>
      </c>
      <c r="K22" s="9">
        <v>10</v>
      </c>
      <c r="L22" s="10">
        <f>'07-08'!$K22+('07-08'!$J22/90)</f>
        <v>5.7777777777777777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-280</v>
      </c>
      <c r="K23" s="9">
        <v>5</v>
      </c>
      <c r="L23" s="10">
        <f>'07-08'!$K23+('07-08'!$J23/90)</f>
        <v>1.8888888888888888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>
        <v>18</v>
      </c>
      <c r="F24" s="16">
        <f t="shared" si="3"/>
        <v>360</v>
      </c>
      <c r="G24" s="7"/>
      <c r="H24" s="7" t="s">
        <v>40</v>
      </c>
      <c r="I24" s="2" t="s">
        <v>2440</v>
      </c>
      <c r="J24" s="8"/>
      <c r="K24" s="9">
        <v>-500</v>
      </c>
      <c r="L24" s="10">
        <f>'07-08'!$K24+('07-08'!$J24/90)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2439</v>
      </c>
      <c r="J25" s="8"/>
      <c r="K25" s="9">
        <v>-500</v>
      </c>
      <c r="L25" s="10">
        <f>'07-08'!$K25+('07-08'!$J25/90)</f>
        <v>-500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63</v>
      </c>
      <c r="F26" s="16">
        <f t="shared" si="3"/>
        <v>6300</v>
      </c>
      <c r="G26" s="7"/>
      <c r="H26" s="7" t="s">
        <v>6</v>
      </c>
      <c r="I26" s="2"/>
      <c r="J26" s="8">
        <v>135</v>
      </c>
      <c r="K26" s="9">
        <v>10</v>
      </c>
      <c r="L26" s="10">
        <f>'07-08'!$K26+('07-08'!$J26/90)</f>
        <v>11.5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40</v>
      </c>
      <c r="S26" s="16">
        <f t="shared" si="5"/>
        <v>4000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7175</v>
      </c>
      <c r="G27" s="7"/>
      <c r="H27" s="7" t="s">
        <v>6</v>
      </c>
      <c r="I27" s="2"/>
      <c r="J27" s="8"/>
      <c r="K27" s="9"/>
      <c r="L27" s="10">
        <f>'07-08'!$K27+('07-08'!$J27/90)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4805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1385</v>
      </c>
      <c r="D28" s="1"/>
      <c r="E28" s="1"/>
      <c r="F28" s="1"/>
      <c r="G28" s="1"/>
      <c r="H28" s="7" t="s">
        <v>6</v>
      </c>
      <c r="I28" s="2"/>
      <c r="J28" s="8">
        <v>-300</v>
      </c>
      <c r="K28" s="9">
        <v>40</v>
      </c>
      <c r="L28" s="10">
        <f>'07-08'!$K28+('07-08'!$J28/90)</f>
        <v>36.666666666666664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-2510</v>
      </c>
      <c r="G29" s="1"/>
      <c r="H29" s="7" t="s">
        <v>6</v>
      </c>
      <c r="I29" s="2"/>
      <c r="J29" s="8">
        <v>-200</v>
      </c>
      <c r="K29" s="9">
        <v>10</v>
      </c>
      <c r="L29" s="10">
        <f>'07-08'!$K29+('07-08'!$J29/90)</f>
        <v>7.7777777777777777</v>
      </c>
      <c r="M29" s="3"/>
      <c r="N29" s="1"/>
      <c r="O29" s="1"/>
      <c r="P29" s="18"/>
      <c r="Q29" s="93" t="s">
        <v>21</v>
      </c>
      <c r="R29" s="94"/>
      <c r="S29" s="17">
        <f>SUM('07-08'!$J$22:$J$141)</f>
        <v>-1075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-1790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40</v>
      </c>
      <c r="L30" s="10">
        <f>'07-08'!$K30+('07-08'!$J30/90)</f>
        <v>34</v>
      </c>
      <c r="M30" s="3"/>
      <c r="N30" s="93" t="s">
        <v>23</v>
      </c>
      <c r="O30" s="94"/>
      <c r="P30" s="6">
        <f>SUM('07-08'!$K$22:$K$141)</f>
        <v>-95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'07-08'!$K31+('07-08'!$J31/90)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650</v>
      </c>
      <c r="K32" s="9">
        <v>5</v>
      </c>
      <c r="L32" s="10">
        <f>'07-08'!$K32+('07-08'!$J32/90)</f>
        <v>12.222222222222221</v>
      </c>
      <c r="M32" s="3"/>
      <c r="N32" s="12" t="s">
        <v>25</v>
      </c>
      <c r="O32" s="12"/>
      <c r="P32" s="6">
        <f>P28-P30-C28</f>
        <v>-1290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229</v>
      </c>
      <c r="J33" s="8">
        <v>-220</v>
      </c>
      <c r="K33" s="9"/>
      <c r="L33" s="10">
        <f>'07-08'!$K33+('07-08'!$J33/90)</f>
        <v>-2.4444444444444446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'07-08'!$K34+('07-08'!$J34/90)</f>
        <v>1.8888888888888888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1516</v>
      </c>
      <c r="J35" s="8"/>
      <c r="K35" s="9">
        <v>100</v>
      </c>
      <c r="L35" s="10">
        <f>'07-08'!$K35+('07-08'!$J35/90)</f>
        <v>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-720</v>
      </c>
      <c r="K36" s="9">
        <v>120</v>
      </c>
      <c r="L36" s="10">
        <f>'07-08'!$K36+('07-08'!$J36/90)</f>
        <v>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 t="s">
        <v>849</v>
      </c>
      <c r="J37" s="8"/>
      <c r="K37" s="9">
        <v>300</v>
      </c>
      <c r="L37" s="10">
        <f>'07-08'!$K37+('07-08'!$J37/90)</f>
        <v>300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2436</v>
      </c>
      <c r="J38" s="8">
        <v>20</v>
      </c>
      <c r="K38" s="9">
        <v>-300</v>
      </c>
      <c r="L38" s="10">
        <f>'07-08'!$K38+('07-08'!$J38/90)</f>
        <v>-299.77777777777777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849</v>
      </c>
      <c r="J39" s="8"/>
      <c r="K39" s="9">
        <v>1200</v>
      </c>
      <c r="L39" s="10">
        <f>'07-08'!$K39+('07-08'!$J39/90)</f>
        <v>1200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2441</v>
      </c>
      <c r="J40" s="8"/>
      <c r="K40" s="9">
        <v>-1200</v>
      </c>
      <c r="L40" s="10">
        <f>'07-08'!$K40+('07-08'!$J40/90)</f>
        <v>-1200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2442</v>
      </c>
      <c r="J41" s="8">
        <v>-720</v>
      </c>
      <c r="K41" s="9">
        <v>20</v>
      </c>
      <c r="L41" s="10">
        <f>'07-08'!$K41+('07-08'!$J41/90)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11</v>
      </c>
      <c r="L42" s="10">
        <f>'07-08'!$K42+('07-08'!$J42/90)</f>
        <v>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50</v>
      </c>
      <c r="K43" s="9">
        <v>17</v>
      </c>
      <c r="L43" s="10">
        <f>'07-08'!$K43+('07-08'!$J43/90)</f>
        <v>17.555555555555557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35</v>
      </c>
      <c r="L44" s="10">
        <f>'07-08'!$K44+('07-08'!$J44/90)</f>
        <v>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2443</v>
      </c>
      <c r="J45" s="8"/>
      <c r="K45" s="9">
        <v>-427</v>
      </c>
      <c r="L45" s="10">
        <f>'07-08'!$K45+('07-08'!$J45/90)</f>
        <v>-427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400</v>
      </c>
      <c r="K46" s="9"/>
      <c r="L46" s="10">
        <f>'07-08'!$K46+('07-08'!$J46/90)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70</v>
      </c>
      <c r="L47" s="10">
        <f>'07-08'!$K47+('07-08'!$J47/90)</f>
        <v>70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450</v>
      </c>
      <c r="K48" s="9"/>
      <c r="L48" s="10">
        <f>'07-08'!$K48+('07-08'!$J48/90)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30</v>
      </c>
      <c r="L49" s="10">
        <f>'07-08'!$K49+('07-08'!$J49/90)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'07-08'!$K50+('07-08'!$J50/90)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'07-08'!$K51+('07-08'!$J51/90)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9</v>
      </c>
      <c r="L52" s="10">
        <f>'07-08'!$K52+('07-08'!$J52/90)</f>
        <v>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35</v>
      </c>
      <c r="J53" s="8">
        <v>-300</v>
      </c>
      <c r="K53" s="9"/>
      <c r="L53" s="10">
        <f>'07-08'!$K53+('07-08'!$J53/90)</f>
        <v>-3.3333333333333335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1235</v>
      </c>
      <c r="J54" s="8"/>
      <c r="K54" s="9">
        <v>50</v>
      </c>
      <c r="L54" s="10">
        <f>'07-08'!$K54+('07-08'!$J54/90)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258</v>
      </c>
      <c r="J55" s="8"/>
      <c r="K55" s="9">
        <v>50</v>
      </c>
      <c r="L55" s="10">
        <f>'07-08'!$K55+('07-08'!$J55/90)</f>
        <v>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'07-08'!$K56+('07-08'!$J56/90)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-180</v>
      </c>
      <c r="K57" s="9">
        <v>70</v>
      </c>
      <c r="L57" s="10">
        <f>'07-08'!$K57+('07-08'!$J57/90)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</v>
      </c>
      <c r="K58" s="9"/>
      <c r="L58" s="10">
        <f>'07-08'!$K58+('07-08'!$J58/90)</f>
        <v>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39</v>
      </c>
      <c r="J59" s="8"/>
      <c r="K59" s="9">
        <v>30</v>
      </c>
      <c r="L59" s="10">
        <f>'07-08'!$K59+('07-08'!$J59/90)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>
        <v>5</v>
      </c>
      <c r="L60" s="10">
        <f>'07-08'!$K60+('07-08'!$J60/90)</f>
        <v>6.666666666666667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15</v>
      </c>
      <c r="L61" s="10">
        <f>'07-08'!$K61+('07-08'!$J61/90)</f>
        <v>15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1553</v>
      </c>
      <c r="J62" s="8"/>
      <c r="K62" s="9">
        <v>200</v>
      </c>
      <c r="L62" s="10">
        <f>'07-08'!$K62+('07-08'!$J62/90)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'07-08'!$K63+('07-08'!$J63/90)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'07-08'!$K64+('07-08'!$J64/90)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260</v>
      </c>
      <c r="K65" s="36"/>
      <c r="L65" s="37">
        <f>'07-08'!$K65+('07-08'!$J65/90)</f>
        <v>2.8888888888888888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2444</v>
      </c>
      <c r="J66" s="38">
        <v>-500</v>
      </c>
      <c r="K66" s="39"/>
      <c r="L66" s="37">
        <f>'07-08'!$K66+('07-08'!$J66/90)</f>
        <v>-5.5555555555555554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'07-08'!$K67+('07-08'!$J67/90)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-290</v>
      </c>
      <c r="K68" s="39">
        <v>10</v>
      </c>
      <c r="L68" s="37">
        <f>'07-08'!$K68+('07-08'!$J68/90)</f>
        <v>6.7777777777777777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350</v>
      </c>
      <c r="K69" s="36"/>
      <c r="L69" s="37">
        <f>'07-08'!$K69+('07-08'!$J69/90)</f>
        <v>3.8888888888888888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300</v>
      </c>
      <c r="K70" s="36"/>
      <c r="L70" s="37">
        <f>'07-08'!$K70+('07-08'!$J70/90)</f>
        <v>3.3333333333333335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21</v>
      </c>
      <c r="L71" s="10">
        <f>'07-08'!$K71+('07-08'!$J71/90)</f>
        <v>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200</v>
      </c>
      <c r="K72" s="9">
        <v>10</v>
      </c>
      <c r="L72" s="10">
        <f>'07-08'!$K72+('07-08'!$J72/90)</f>
        <v>12.222222222222221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'07-08'!$K73+('07-08'!$J73/90)</f>
        <v>1.3333333333333333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1213</v>
      </c>
      <c r="J74" s="8"/>
      <c r="K74" s="9">
        <v>150</v>
      </c>
      <c r="L74" s="10">
        <f>'07-08'!$K74+('07-08'!$J74/90)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/>
      <c r="L75" s="10">
        <f>'07-08'!$K75+('07-08'!$J75/90)</f>
        <v>2.2222222222222223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283</v>
      </c>
      <c r="J76" s="8"/>
      <c r="K76" s="9">
        <v>205</v>
      </c>
      <c r="L76" s="10">
        <f>'07-08'!$K76+('07-08'!$J76/90)</f>
        <v>205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229</v>
      </c>
      <c r="J77" s="8">
        <v>-150</v>
      </c>
      <c r="K77" s="9"/>
      <c r="L77" s="10">
        <f>'07-08'!$K77+('07-08'!$J77/90)</f>
        <v>-1.6666666666666667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984</v>
      </c>
      <c r="J78" s="8"/>
      <c r="K78" s="9">
        <v>60</v>
      </c>
      <c r="L78" s="10">
        <f>'07-08'!$K78+('07-08'!$J78/90)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30</v>
      </c>
      <c r="L79" s="10">
        <f>'07-08'!$K79+('07-08'!$J79/90)</f>
        <v>27.777777777777779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984</v>
      </c>
      <c r="J80" s="8">
        <v>-315</v>
      </c>
      <c r="K80" s="9">
        <v>-10</v>
      </c>
      <c r="L80" s="10">
        <f>'07-08'!$K80+('07-08'!$J80/90)</f>
        <v>-13.5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'07-08'!$K81+('07-08'!$J81/90)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10</v>
      </c>
      <c r="L82" s="10">
        <f>'07-08'!$K82+('07-08'!$J82/90)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'07-08'!$K83+('07-08'!$J83/90)</f>
        <v>2.4444444444444446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57</v>
      </c>
      <c r="L84" s="10">
        <f>'07-08'!$K84+('07-08'!$J84/90)</f>
        <v>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225</v>
      </c>
      <c r="L85" s="10">
        <f>'07-08'!$K85+('07-08'!$J85/90)</f>
        <v>222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'07-08'!$K86+('07-08'!$J86/90)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39</v>
      </c>
      <c r="L87" s="10">
        <f>'07-08'!$K87+('07-08'!$J87/90)</f>
        <v>39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'07-08'!$K88+('07-08'!$J88/90)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2445</v>
      </c>
      <c r="J89" s="8"/>
      <c r="K89" s="9">
        <v>-56</v>
      </c>
      <c r="L89" s="10">
        <f>'07-08'!$K89+('07-08'!$J89/90)</f>
        <v>-56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373</v>
      </c>
      <c r="J90" s="8"/>
      <c r="K90" s="9">
        <v>500</v>
      </c>
      <c r="L90" s="10">
        <f>'07-08'!$K90+('07-08'!$J90/90)</f>
        <v>500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60</v>
      </c>
      <c r="L91" s="10">
        <f>'07-08'!$K91+('07-08'!$J91/90)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350</v>
      </c>
      <c r="K92" s="9"/>
      <c r="L92" s="10">
        <f>'07-08'!$K92+('07-08'!$J92/90)</f>
        <v>3.8888888888888888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292</v>
      </c>
      <c r="J93" s="8"/>
      <c r="K93" s="9">
        <v>300</v>
      </c>
      <c r="L93" s="10">
        <f>'07-08'!$K93+('07-08'!$J93/90)</f>
        <v>300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">
        <v>-300</v>
      </c>
      <c r="L94" s="10">
        <f>'07-08'!$K94+('07-08'!$J94/90)</f>
        <v>-300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'07-08'!$K95+('07-08'!$J95/90)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2446</v>
      </c>
      <c r="J96" s="8"/>
      <c r="K96" s="9">
        <v>-1000</v>
      </c>
      <c r="L96" s="10">
        <f>'07-08'!$K96+('07-08'!$J96/90)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22</v>
      </c>
      <c r="L97" s="10">
        <f>'07-08'!$K97+('07-08'!$J97/90)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14</v>
      </c>
      <c r="L98" s="10">
        <f>'07-08'!$K98+('07-08'!$J98/90)</f>
        <v>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10</v>
      </c>
      <c r="L99" s="10">
        <f>'07-08'!$K99+('07-08'!$J99/90)</f>
        <v>5.5555555555555554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'07-08'!$K100+('07-08'!$J100/90)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20</v>
      </c>
      <c r="L101" s="10">
        <f>'07-08'!$K101+('07-08'!$J101/90)</f>
        <v>18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849</v>
      </c>
      <c r="J102" s="8"/>
      <c r="K102" s="9">
        <v>1500</v>
      </c>
      <c r="L102" s="10">
        <f>'07-08'!$K102+('07-08'!$J102/90)</f>
        <v>1500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2447</v>
      </c>
      <c r="J103" s="8"/>
      <c r="K103" s="9">
        <v>-1500</v>
      </c>
      <c r="L103" s="10">
        <f>'07-08'!$K103+('07-08'!$J103/90)</f>
        <v>-1500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'07-08'!$K104+('07-08'!$J104/90)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229</v>
      </c>
      <c r="J105" s="8">
        <v>-270</v>
      </c>
      <c r="K105" s="9">
        <v>-20</v>
      </c>
      <c r="L105" s="10">
        <f>'07-08'!$K105+('07-08'!$J105/90)</f>
        <v>-23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282</v>
      </c>
      <c r="J106" s="8"/>
      <c r="K106" s="9">
        <v>120</v>
      </c>
      <c r="L106" s="10">
        <f>'07-08'!$K106+('07-08'!$J106/90)</f>
        <v>120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2" t="s">
        <v>437</v>
      </c>
      <c r="J107" s="8">
        <v>-300</v>
      </c>
      <c r="K107" s="9"/>
      <c r="L107" s="10">
        <f>'07-08'!$K107+('07-08'!$J107/90)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-315</v>
      </c>
      <c r="K108" s="9">
        <v>10</v>
      </c>
      <c r="L108" s="10">
        <f>'07-08'!$K108+('07-08'!$J108/90)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50</v>
      </c>
      <c r="L109" s="10">
        <f>'07-08'!$K109+('07-08'!$J109/90)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360</v>
      </c>
      <c r="K110" s="9">
        <v>50</v>
      </c>
      <c r="L110" s="10">
        <f>'07-08'!$K110+('07-08'!$J110/90)</f>
        <v>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'07-08'!$K111+('07-08'!$J111/90)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'07-08'!$K112+('07-08'!$J112/90)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26</v>
      </c>
      <c r="J113" s="8">
        <v>100</v>
      </c>
      <c r="K113" s="9"/>
      <c r="L113" s="10">
        <f>'07-08'!$K113+('07-08'!$J113/90)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2448</v>
      </c>
      <c r="J114" s="8">
        <v>550</v>
      </c>
      <c r="K114" s="9"/>
      <c r="L114" s="10">
        <f>'07-08'!$K114+('07-08'!$J114/90)</f>
        <v>6.1111111111111107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2448</v>
      </c>
      <c r="J115" s="8"/>
      <c r="K115" s="9">
        <v>235</v>
      </c>
      <c r="L115" s="10">
        <f>'07-08'!$K115+('07-08'!$J115/90)</f>
        <v>235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132</v>
      </c>
      <c r="J116" s="8">
        <v>200</v>
      </c>
      <c r="K116" s="9">
        <v>10</v>
      </c>
      <c r="L116" s="10">
        <f>'07-08'!$K116+('07-08'!$J116/90)</f>
        <v>12.222222222222221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'07-08'!$K117+('07-08'!$J117/90)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'07-08'!$K118+('07-08'!$J118/90)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1506</v>
      </c>
      <c r="J119" s="8"/>
      <c r="K119" s="9">
        <v>-65</v>
      </c>
      <c r="L119" s="10">
        <f>'07-08'!$K119+('07-08'!$J119/90)</f>
        <v>-65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917</v>
      </c>
      <c r="J120" s="8">
        <v>300</v>
      </c>
      <c r="K120" s="9"/>
      <c r="L120" s="10">
        <f>'07-08'!$K120+('07-08'!$J120/90)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>
        <v>5</v>
      </c>
      <c r="L121" s="10">
        <f>'07-08'!$K121+('07-08'!$J121/90)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-180</v>
      </c>
      <c r="K122" s="9">
        <v>70</v>
      </c>
      <c r="L122" s="10">
        <f>'07-08'!$K122+('07-08'!$J122/90)</f>
        <v>68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-90</v>
      </c>
      <c r="K123" s="9">
        <v>50</v>
      </c>
      <c r="L123" s="10">
        <f>'07-08'!$K123+('07-08'!$J123/90)</f>
        <v>49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953</v>
      </c>
      <c r="J124" s="8">
        <v>-1800</v>
      </c>
      <c r="K124" s="9">
        <v>20</v>
      </c>
      <c r="L124" s="10">
        <f>'07-08'!$K124+('07-08'!$J124/90)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180</v>
      </c>
      <c r="K125" s="9"/>
      <c r="L125" s="10">
        <f>'07-08'!$K125+('07-08'!$J125/90)</f>
        <v>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-950</v>
      </c>
      <c r="K126" s="9">
        <v>-32</v>
      </c>
      <c r="L126" s="10">
        <f>'07-08'!$K126+('07-08'!$J126/90)</f>
        <v>-42.555555555555557</v>
      </c>
      <c r="M126" s="3"/>
      <c r="N126" s="45" t="s">
        <v>118</v>
      </c>
      <c r="O126" s="9"/>
      <c r="P126" s="84">
        <v>1790</v>
      </c>
      <c r="Q126" s="9"/>
      <c r="R126" s="9"/>
      <c r="S126" s="85">
        <v>4805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450</v>
      </c>
      <c r="K127" s="9"/>
      <c r="L127" s="10">
        <f>'07-08'!$K127+('07-08'!$J127/90)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300</v>
      </c>
      <c r="K128" s="9"/>
      <c r="L128" s="10">
        <f>'07-08'!$K128+('07-08'!$J128/90)</f>
        <v>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450</v>
      </c>
      <c r="K129" s="9"/>
      <c r="L129" s="10">
        <f>'07-08'!$K129+('07-08'!$J129/90)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'07-08'!$K130+('07-08'!$J130/90)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'07-08'!$K131+('07-08'!$J131/90)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</v>
      </c>
      <c r="K132" s="9"/>
      <c r="L132" s="10">
        <f>'07-08'!$K132+('07-08'!$J132/90)</f>
        <v>0.88888888888888884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515</v>
      </c>
      <c r="K133" s="9"/>
      <c r="L133" s="10">
        <f>'07-08'!$K133+('07-08'!$J133/90)</f>
        <v>5.7222222222222223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239</v>
      </c>
      <c r="J134" s="8"/>
      <c r="K134" s="9">
        <v>-1000</v>
      </c>
      <c r="L134" s="10">
        <f>'07-08'!$K134+('07-08'!$J134/90)</f>
        <v>-1000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-720</v>
      </c>
      <c r="K135" s="9">
        <v>140</v>
      </c>
      <c r="L135" s="10">
        <f>'07-08'!$K135+('07-08'!$J135/90)</f>
        <v>132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2449</v>
      </c>
      <c r="J136" s="8"/>
      <c r="K136" s="9">
        <v>100</v>
      </c>
      <c r="L136" s="10">
        <f>'07-08'!$K136+('07-08'!$J136/90)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2450</v>
      </c>
      <c r="J137" s="8"/>
      <c r="K137" s="9">
        <v>250</v>
      </c>
      <c r="L137" s="10">
        <f>'07-08'!$K137+('07-08'!$J137/90)</f>
        <v>250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-540</v>
      </c>
      <c r="K138" s="9">
        <v>10</v>
      </c>
      <c r="L138" s="10">
        <f>'07-08'!$K138+('07-08'!$J138/90)</f>
        <v>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60</v>
      </c>
      <c r="K139" s="9"/>
      <c r="L139" s="10">
        <f>'07-08'!$K139+('07-08'!$J139/90)</f>
        <v>0.66666666666666663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'07-08'!$K140+('07-08'!$J140/90)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'07-08'!$K141+('07-08'!$J141/90)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EB78B3E0-C777-45C8-8F4A-2DD1D8409DB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C581-1BA3-4DDC-9B83-71BE410A988A}">
  <sheetPr>
    <pageSetUpPr fitToPage="1"/>
  </sheetPr>
  <dimension ref="A1:Z151"/>
  <sheetViews>
    <sheetView rightToLeft="1" topLeftCell="A136" workbookViewId="0">
      <selection activeCell="L149" sqref="L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-170</v>
      </c>
      <c r="K1" s="3">
        <f t="shared" si="0"/>
        <v>1160</v>
      </c>
      <c r="L1" s="3">
        <f t="shared" si="0"/>
        <v>1158.1111111111111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260</v>
      </c>
      <c r="J3" s="8"/>
      <c r="K3" s="9">
        <v>415</v>
      </c>
      <c r="L3" s="10">
        <f t="shared" ref="L3:L18" si="1">K3+(J3/90)</f>
        <v>415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351</v>
      </c>
      <c r="J4" s="8"/>
      <c r="K4" s="9">
        <v>14</v>
      </c>
      <c r="L4" s="10">
        <f t="shared" si="1"/>
        <v>14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</v>
      </c>
      <c r="J5" s="8">
        <v>200</v>
      </c>
      <c r="K5" s="9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2452</v>
      </c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2202</v>
      </c>
      <c r="J7" s="8"/>
      <c r="K7" s="9">
        <v>700</v>
      </c>
      <c r="L7" s="10">
        <f t="shared" si="1"/>
        <v>700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389</v>
      </c>
      <c r="J8" s="8">
        <v>-520</v>
      </c>
      <c r="K8" s="9">
        <v>20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-450</v>
      </c>
      <c r="K9" s="9">
        <v>11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2433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SUM('08-08'!$J$22:$J$151)</f>
        <v>-2485</v>
      </c>
      <c r="K20" s="3">
        <f>SUM('08-08'!$K$22:$K$151)</f>
        <v>-1390</v>
      </c>
      <c r="L20" s="3">
        <f>SUM('08-08'!$L$22:$L$151)</f>
        <v>-1417.6111111111109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-225</v>
      </c>
      <c r="K22" s="9">
        <v>5</v>
      </c>
      <c r="L22" s="10">
        <f>'08-08'!$K22+('08-08'!$J22/90)</f>
        <v>2.5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101</v>
      </c>
      <c r="F23" s="16">
        <f t="shared" si="3"/>
        <v>1010</v>
      </c>
      <c r="G23" s="7"/>
      <c r="H23" s="7" t="s">
        <v>6</v>
      </c>
      <c r="I23" s="2"/>
      <c r="J23" s="8">
        <v>-110</v>
      </c>
      <c r="K23" s="9">
        <v>10</v>
      </c>
      <c r="L23" s="10">
        <f>'08-08'!$K23+('08-08'!$J23/90)</f>
        <v>8.7777777777777786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49</v>
      </c>
      <c r="F24" s="16">
        <f t="shared" si="3"/>
        <v>980</v>
      </c>
      <c r="G24" s="7"/>
      <c r="H24" s="7" t="s">
        <v>6</v>
      </c>
      <c r="I24" s="2"/>
      <c r="J24" s="8">
        <v>40</v>
      </c>
      <c r="K24" s="9"/>
      <c r="L24" s="10">
        <f>'08-08'!$K24+('08-08'!$J24/90)</f>
        <v>0.44444444444444442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/>
      <c r="J25" s="8"/>
      <c r="K25" s="9">
        <v>5</v>
      </c>
      <c r="L25" s="10">
        <f>'08-08'!$K25+('08-08'!$J25/90)</f>
        <v>5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6</v>
      </c>
      <c r="I26" s="2" t="s">
        <v>229</v>
      </c>
      <c r="J26" s="8">
        <v>-540</v>
      </c>
      <c r="K26" s="9"/>
      <c r="L26" s="10">
        <f>'08-08'!$K26+('08-08'!$J26/90)</f>
        <v>-6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5930</v>
      </c>
      <c r="G27" s="7"/>
      <c r="H27" s="7" t="s">
        <v>6</v>
      </c>
      <c r="I27" s="2"/>
      <c r="J27" s="8">
        <v>130</v>
      </c>
      <c r="K27" s="9"/>
      <c r="L27" s="10">
        <f>'08-08'!$K27+('08-08'!$J27/90)</f>
        <v>1.4444444444444444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1600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2450</v>
      </c>
      <c r="D28" s="1"/>
      <c r="E28" s="1"/>
      <c r="F28" s="1"/>
      <c r="G28" s="1"/>
      <c r="H28" s="7" t="s">
        <v>6</v>
      </c>
      <c r="I28" s="2" t="s">
        <v>1336</v>
      </c>
      <c r="J28" s="8"/>
      <c r="K28" s="9">
        <v>200</v>
      </c>
      <c r="L28" s="10">
        <f>'08-08'!$K28+('08-08'!$J28/90)</f>
        <v>200</v>
      </c>
      <c r="M28" s="3"/>
      <c r="N28" s="12" t="s">
        <v>11</v>
      </c>
      <c r="O28" s="12"/>
      <c r="P28" s="6">
        <f>SUM(P22:P27)</f>
        <v>1160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-1245</v>
      </c>
      <c r="G29" s="1"/>
      <c r="H29" s="7" t="s">
        <v>6</v>
      </c>
      <c r="I29" s="2"/>
      <c r="J29" s="8">
        <v>100</v>
      </c>
      <c r="K29" s="9"/>
      <c r="L29" s="10">
        <f>'08-08'!$K29+('08-08'!$J29/90)</f>
        <v>1.1111111111111112</v>
      </c>
      <c r="M29" s="3"/>
      <c r="N29" s="1"/>
      <c r="O29" s="1"/>
      <c r="P29" s="18"/>
      <c r="Q29" s="93" t="s">
        <v>21</v>
      </c>
      <c r="R29" s="94"/>
      <c r="S29" s="17">
        <f>SUM('08-08'!$J$22:$J$151)</f>
        <v>-2485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1065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'08-08'!$K30+('08-08'!$J30/90)</f>
        <v>2.2222222222222223</v>
      </c>
      <c r="M30" s="3"/>
      <c r="N30" s="93" t="s">
        <v>23</v>
      </c>
      <c r="O30" s="94"/>
      <c r="P30" s="6">
        <f>SUM('08-08'!$K$22:$K$151)</f>
        <v>-1390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335</v>
      </c>
      <c r="K31" s="9"/>
      <c r="L31" s="10">
        <f>'08-08'!$K31+('08-08'!$J31/90)</f>
        <v>3.7222222222222223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5</v>
      </c>
      <c r="L32" s="10">
        <f>'08-08'!$K32+('08-08'!$J32/90)</f>
        <v>5</v>
      </c>
      <c r="M32" s="3"/>
      <c r="N32" s="12" t="s">
        <v>25</v>
      </c>
      <c r="O32" s="12"/>
      <c r="P32" s="6">
        <f>P28-P30-C28</f>
        <v>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-630</v>
      </c>
      <c r="K33" s="9">
        <v>20</v>
      </c>
      <c r="L33" s="10">
        <f>'08-08'!$K33+('08-08'!$J33/90)</f>
        <v>13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'08-08'!$K34+('08-08'!$J34/90)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1955</v>
      </c>
      <c r="J35" s="8"/>
      <c r="K35" s="9">
        <v>-100</v>
      </c>
      <c r="L35" s="10">
        <f>'08-08'!$K35+('08-08'!$J35/90)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'08-08'!$K36+('08-08'!$J36/90)</f>
        <v>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'08-08'!$K37+('08-08'!$J37/90)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1454</v>
      </c>
      <c r="J38" s="8"/>
      <c r="K38" s="9">
        <v>100</v>
      </c>
      <c r="L38" s="10">
        <f>'08-08'!$K38+('08-08'!$J38/90)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50</v>
      </c>
      <c r="K39" s="9"/>
      <c r="L39" s="10">
        <f>'08-08'!$K39+('08-08'!$J39/90)</f>
        <v>0.55555555555555558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'08-08'!$K40+('08-08'!$J40/90)</f>
        <v>13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1022</v>
      </c>
      <c r="J41" s="8"/>
      <c r="K41" s="9">
        <v>35</v>
      </c>
      <c r="L41" s="10">
        <f>'08-08'!$K41+('08-08'!$J41/90)</f>
        <v>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20</v>
      </c>
      <c r="L42" s="10">
        <f>'08-08'!$K42+('08-08'!$J42/90)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300</v>
      </c>
      <c r="K43" s="9"/>
      <c r="L43" s="10">
        <f>'08-08'!$K43+('08-08'!$J43/90)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2259</v>
      </c>
      <c r="J44" s="8"/>
      <c r="K44" s="9">
        <v>-1000</v>
      </c>
      <c r="L44" s="10">
        <f>'08-08'!$K44+('08-08'!$J44/90)</f>
        <v>-1000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2260</v>
      </c>
      <c r="J45" s="8">
        <v>500</v>
      </c>
      <c r="K45" s="9">
        <v>20</v>
      </c>
      <c r="L45" s="10">
        <f>'08-08'!$K45+('08-08'!$J45/90)</f>
        <v>25.555555555555557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11</v>
      </c>
      <c r="L46" s="10">
        <f>'08-08'!$K46+('08-08'!$J46/90)</f>
        <v>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1145</v>
      </c>
      <c r="J47" s="8">
        <v>-720</v>
      </c>
      <c r="K47" s="9">
        <v>-60</v>
      </c>
      <c r="L47" s="10">
        <f>'08-08'!$K47+('08-08'!$J47/90)</f>
        <v>-68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120</v>
      </c>
      <c r="K48" s="9"/>
      <c r="L48" s="10">
        <f>'08-08'!$K48+('08-08'!$J48/90)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'08-08'!$K49+('08-08'!$J49/90)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1987</v>
      </c>
      <c r="J50" s="8">
        <v>-270</v>
      </c>
      <c r="K50" s="9">
        <v>-330</v>
      </c>
      <c r="L50" s="10">
        <f>'08-08'!$K50+('08-08'!$J50/90)</f>
        <v>-333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'08-08'!$K51+('08-08'!$J51/90)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-25</v>
      </c>
      <c r="K52" s="9">
        <v>15</v>
      </c>
      <c r="L52" s="10">
        <f>'08-08'!$K52+('08-08'!$J52/90)</f>
        <v>14.722222222222221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500</v>
      </c>
      <c r="K53" s="9"/>
      <c r="L53" s="10">
        <f>'08-08'!$K53+('08-08'!$J53/90)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849</v>
      </c>
      <c r="J54" s="8"/>
      <c r="K54" s="9">
        <v>100</v>
      </c>
      <c r="L54" s="10">
        <f>'08-08'!$K54+('08-08'!$J54/90)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8"/>
      <c r="K55" s="9">
        <v>-500</v>
      </c>
      <c r="L55" s="10">
        <f>'08-08'!$K55+('08-08'!$J55/90)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20</v>
      </c>
      <c r="L56" s="10">
        <f>'08-08'!$K56+('08-08'!$J56/90)</f>
        <v>21.111111111111111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2453</v>
      </c>
      <c r="J57" s="8"/>
      <c r="K57" s="9">
        <v>-35</v>
      </c>
      <c r="L57" s="10">
        <f>'08-08'!$K57+('08-08'!$J57/90)</f>
        <v>-35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45</v>
      </c>
      <c r="K58" s="9">
        <v>20</v>
      </c>
      <c r="L58" s="10">
        <f>'08-08'!$K58+('08-08'!$J58/90)</f>
        <v>20.5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270</v>
      </c>
      <c r="K59" s="9"/>
      <c r="L59" s="10">
        <f>'08-08'!$K59+('08-08'!$J59/90)</f>
        <v>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>
        <v>7</v>
      </c>
      <c r="L60" s="10">
        <f>'08-08'!$K60+('08-08'!$J60/90)</f>
        <v>8.1111111111111107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-675</v>
      </c>
      <c r="K61" s="9">
        <v>20</v>
      </c>
      <c r="L61" s="10">
        <f>'08-08'!$K61+('08-08'!$J61/90)</f>
        <v>12.5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57</v>
      </c>
      <c r="L62" s="10">
        <f>'08-08'!$K62+('08-08'!$J62/90)</f>
        <v>57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'08-08'!$K63+('08-08'!$J63/90)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55</v>
      </c>
      <c r="L64" s="10">
        <f>'08-08'!$K64+('08-08'!$J64/90)</f>
        <v>55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'08-08'!$K65+('08-08'!$J65/90)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</v>
      </c>
      <c r="K66" s="39">
        <v>2</v>
      </c>
      <c r="L66" s="37">
        <f>'08-08'!$K66+('08-08'!$J66/90)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/>
      <c r="L67" s="37">
        <f>'08-08'!$K67+('08-08'!$J67/90)</f>
        <v>-2.2222222222222223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98</v>
      </c>
      <c r="L68" s="37">
        <f>'08-08'!$K68+('08-08'!$J68/90)</f>
        <v>98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12</v>
      </c>
      <c r="L69" s="37">
        <f>'08-08'!$K69+('08-08'!$J69/90)</f>
        <v>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'08-08'!$K70+('08-08'!$J70/90)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80</v>
      </c>
      <c r="K71" s="9"/>
      <c r="L71" s="10">
        <f>'08-08'!$K71+('08-08'!$J71/90)</f>
        <v>0.88888888888888884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'08-08'!$K72+('08-08'!$J72/90)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'08-08'!$K73+('08-08'!$J73/90)</f>
        <v>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2454</v>
      </c>
      <c r="J74" s="8">
        <v>-200</v>
      </c>
      <c r="K74" s="9">
        <v>290</v>
      </c>
      <c r="L74" s="10">
        <f>'08-08'!$K74+('08-08'!$J74/90)</f>
        <v>287.77777777777777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90</v>
      </c>
      <c r="J75" s="8">
        <v>-100</v>
      </c>
      <c r="K75" s="9">
        <v>133</v>
      </c>
      <c r="L75" s="10">
        <f>'08-08'!$K75+('08-08'!$J75/90)</f>
        <v>131.88888888888889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'08-08'!$K76+('08-08'!$J76/90)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1692</v>
      </c>
      <c r="J77" s="8"/>
      <c r="K77" s="9">
        <v>-100</v>
      </c>
      <c r="L77" s="10">
        <f>'08-08'!$K77+('08-08'!$J77/90)</f>
        <v>-100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155</v>
      </c>
      <c r="J78" s="8">
        <v>-150</v>
      </c>
      <c r="K78" s="9">
        <v>15</v>
      </c>
      <c r="L78" s="10">
        <f>'08-08'!$K78+('08-08'!$J78/90)</f>
        <v>13.333333333333334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-220</v>
      </c>
      <c r="K79" s="9">
        <v>20</v>
      </c>
      <c r="L79" s="10">
        <f>'08-08'!$K79+('08-08'!$J79/90)</f>
        <v>17.555555555555557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28</v>
      </c>
      <c r="I80" s="40" t="s">
        <v>2455</v>
      </c>
      <c r="J80" s="8"/>
      <c r="K80" s="9">
        <v>-40</v>
      </c>
      <c r="L80" s="10">
        <f>'08-08'!$K80+('08-08'!$J80/90)</f>
        <v>-40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</v>
      </c>
      <c r="K81" s="9"/>
      <c r="L81" s="10">
        <f>'08-08'!$K81+('08-08'!$J81/90)</f>
        <v>1.5555555555555556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1260</v>
      </c>
      <c r="K82" s="9"/>
      <c r="L82" s="10">
        <f>'08-08'!$K82+('08-08'!$J82/90)</f>
        <v>14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1980</v>
      </c>
      <c r="K83" s="9"/>
      <c r="L83" s="10">
        <f>'08-08'!$K83+('08-08'!$J83/90)</f>
        <v>22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2217</v>
      </c>
      <c r="J84" s="8"/>
      <c r="K84" s="9">
        <v>-30</v>
      </c>
      <c r="L84" s="10">
        <f>'08-08'!$K84+('08-08'!$J84/90)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'08-08'!$K85+('08-08'!$J85/90)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>
        <v>36</v>
      </c>
      <c r="L86" s="10">
        <f>'08-08'!$K86+('08-08'!$J86/90)</f>
        <v>36.555555555555557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350</v>
      </c>
      <c r="K87" s="9"/>
      <c r="L87" s="10">
        <f>'08-08'!$K87+('08-08'!$J87/90)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24</v>
      </c>
      <c r="L88" s="10">
        <f>'08-08'!$K88+('08-08'!$J88/90)</f>
        <v>24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15</v>
      </c>
      <c r="L89" s="10">
        <f>'08-08'!$K89+('08-08'!$J89/90)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2376</v>
      </c>
      <c r="J90" s="8"/>
      <c r="K90" s="9">
        <v>-150</v>
      </c>
      <c r="L90" s="10">
        <f>'08-08'!$K90+('08-08'!$J90/90)</f>
        <v>-150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/>
      <c r="L91" s="10">
        <f>'08-08'!$K91+('08-08'!$J91/90)</f>
        <v>-1.1111111111111112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175</v>
      </c>
      <c r="K92" s="9"/>
      <c r="L92" s="10">
        <f>'08-08'!$K92+('08-08'!$J92/90)</f>
        <v>1.9444444444444444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15</v>
      </c>
      <c r="L93" s="10">
        <f>'08-08'!$K93+('08-08'!$J93/90)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'08-08'!$K94+('08-08'!$J94/90)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360</v>
      </c>
      <c r="K95" s="9"/>
      <c r="L95" s="10">
        <f>'08-08'!$K95+('08-08'!$J95/90)</f>
        <v>4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'08-08'!$K96+('08-08'!$J96/90)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2251</v>
      </c>
      <c r="J97" s="8"/>
      <c r="K97" s="9">
        <v>450</v>
      </c>
      <c r="L97" s="10">
        <f>'08-08'!$K97+('08-08'!$J97/90)</f>
        <v>450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>
        <v>10</v>
      </c>
      <c r="L98" s="10">
        <f>'08-08'!$K98+('08-08'!$J98/90)</f>
        <v>12.222222222222221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'08-08'!$K99+('08-08'!$J99/90)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10</v>
      </c>
      <c r="L100" s="10">
        <f>'08-08'!$K100+('08-08'!$J100/90)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'08-08'!$K101+('08-08'!$J101/90)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'08-08'!$K102+('08-08'!$J102/90)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2456</v>
      </c>
      <c r="J103" s="8">
        <v>-300</v>
      </c>
      <c r="K103" s="9"/>
      <c r="L103" s="10">
        <f>'08-08'!$K103+('08-08'!$J103/90)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20</v>
      </c>
      <c r="L104" s="10">
        <f>'08-08'!$K104+('08-08'!$J104/90)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'08-08'!$K105+('08-08'!$J105/90)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'08-08'!$K106+('08-08'!$J106/90)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270</v>
      </c>
      <c r="K107" s="9"/>
      <c r="L107" s="10">
        <f>'08-08'!$K107+('08-08'!$J107/90)</f>
        <v>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-250</v>
      </c>
      <c r="K108" s="9">
        <v>5</v>
      </c>
      <c r="L108" s="10">
        <f>'08-08'!$K108+('08-08'!$J108/90)</f>
        <v>2.2222222222222223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1656</v>
      </c>
      <c r="J109" s="8">
        <v>-80</v>
      </c>
      <c r="K109" s="9"/>
      <c r="L109" s="10">
        <f>'08-08'!$K109+('08-08'!$J109/90)</f>
        <v>-0.88888888888888884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30</v>
      </c>
      <c r="L110" s="10">
        <f>'08-08'!$K110+('08-08'!$J110/90)</f>
        <v>31.111111111111111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'08-08'!$K111+('08-08'!$J111/90)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989</v>
      </c>
      <c r="J112" s="8"/>
      <c r="K112" s="9">
        <v>105</v>
      </c>
      <c r="L112" s="10">
        <f>'08-08'!$K112+('08-08'!$J112/90)</f>
        <v>105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1347</v>
      </c>
      <c r="J113" s="8"/>
      <c r="K113" s="9">
        <v>-70</v>
      </c>
      <c r="L113" s="10">
        <f>'08-08'!$K113+('08-08'!$J113/90)</f>
        <v>-70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225</v>
      </c>
      <c r="K114" s="9"/>
      <c r="L114" s="10">
        <f>'08-08'!$K114+('08-08'!$J114/90)</f>
        <v>2.5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'08-08'!$K115+('08-08'!$J115/90)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>
        <v>885</v>
      </c>
      <c r="K116" s="9">
        <v>15</v>
      </c>
      <c r="L116" s="10">
        <f>'08-08'!$K116+('08-08'!$J116/90)</f>
        <v>24.833333333333336</v>
      </c>
      <c r="M116" s="3"/>
      <c r="N116" s="45" t="s">
        <v>118</v>
      </c>
      <c r="O116" s="9"/>
      <c r="P116" s="84">
        <v>2230</v>
      </c>
      <c r="Q116" s="9"/>
      <c r="R116" s="9"/>
      <c r="S116" s="85">
        <v>11920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120</v>
      </c>
      <c r="K117" s="9"/>
      <c r="L117" s="10">
        <f>'08-08'!$K117+('08-08'!$J117/90)</f>
        <v>1.3333333333333333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180</v>
      </c>
      <c r="K118" s="9"/>
      <c r="L118" s="10">
        <f>'08-08'!$K118+('08-08'!$J118/90)</f>
        <v>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2044</v>
      </c>
      <c r="J119" s="8"/>
      <c r="K119" s="9">
        <v>190</v>
      </c>
      <c r="L119" s="10">
        <f>'08-08'!$K119+('08-08'!$J119/90)</f>
        <v>190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135</v>
      </c>
      <c r="L120" s="10">
        <f>'08-08'!$K120+('08-08'!$J120/90)</f>
        <v>133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2042</v>
      </c>
      <c r="J121" s="8">
        <v>-200</v>
      </c>
      <c r="K121" s="9"/>
      <c r="L121" s="10">
        <f>'08-08'!$K121+('08-08'!$J121/90)</f>
        <v>-2.2222222222222223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2457</v>
      </c>
      <c r="J122" s="8"/>
      <c r="K122" s="9">
        <v>122</v>
      </c>
      <c r="L122" s="10">
        <f>'08-08'!$K122+('08-08'!$J122/90)</f>
        <v>122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-122</v>
      </c>
      <c r="L123" s="10">
        <f>'08-08'!$K123+('08-08'!$J123/90)</f>
        <v>-122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2458</v>
      </c>
      <c r="J124" s="8"/>
      <c r="K124" s="9">
        <v>10</v>
      </c>
      <c r="L124" s="10">
        <f>'08-08'!$K124+('08-08'!$J124/90)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6</v>
      </c>
      <c r="L125" s="10">
        <f>'08-08'!$K125+('08-08'!$J125/90)</f>
        <v>7.1111111111111107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>
        <v>10</v>
      </c>
      <c r="L126" s="10">
        <f>'08-08'!$K126+('08-08'!$J126/90)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-765</v>
      </c>
      <c r="K127" s="9">
        <v>10</v>
      </c>
      <c r="L127" s="10">
        <f>'08-08'!$K127+('08-08'!$J127/90)</f>
        <v>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2459</v>
      </c>
      <c r="J128" s="8"/>
      <c r="K128" s="9">
        <v>10</v>
      </c>
      <c r="L128" s="10">
        <f>'08-08'!$K128+('08-08'!$J128/90)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50</v>
      </c>
      <c r="K129" s="9"/>
      <c r="L129" s="10">
        <f>'08-08'!$K129+('08-08'!$J129/90)</f>
        <v>0.55555555555555558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-180</v>
      </c>
      <c r="K130" s="9">
        <v>20</v>
      </c>
      <c r="L130" s="10">
        <f>'08-08'!$K130+('08-08'!$J130/90)</f>
        <v>18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2460</v>
      </c>
      <c r="J131" s="8">
        <v>300</v>
      </c>
      <c r="K131" s="9">
        <v>50</v>
      </c>
      <c r="L131" s="10">
        <f>'08-08'!$K131+('08-08'!$J131/90)</f>
        <v>53.333333333333336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'08-08'!$K132+('08-08'!$J132/90)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'08-08'!$K133+('08-08'!$J133/90)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40</v>
      </c>
      <c r="K134" s="9"/>
      <c r="L134" s="10">
        <f>'08-08'!$K134+('08-08'!$J134/90)</f>
        <v>0.44444444444444442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'08-08'!$K135+('08-08'!$J135/90)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997</v>
      </c>
      <c r="J136" s="8">
        <v>-90</v>
      </c>
      <c r="K136" s="9">
        <v>355</v>
      </c>
      <c r="L136" s="10">
        <f>'08-08'!$K136+('08-08'!$J136/90)</f>
        <v>354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/>
      <c r="J137" s="8">
        <v>-9000</v>
      </c>
      <c r="K137" s="9">
        <v>-540</v>
      </c>
      <c r="L137" s="10">
        <f>'08-08'!$K137+('08-08'!$J137/90)</f>
        <v>-640</v>
      </c>
      <c r="M137" s="3"/>
      <c r="N137" s="87" t="s">
        <v>833</v>
      </c>
      <c r="O137" s="87"/>
      <c r="P137" s="89">
        <v>90</v>
      </c>
      <c r="Q137" s="87" t="s">
        <v>399</v>
      </c>
      <c r="R137" s="87"/>
      <c r="S137" s="90">
        <v>4500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43" t="s">
        <v>6</v>
      </c>
      <c r="I138" s="2"/>
      <c r="J138" s="8">
        <v>90</v>
      </c>
      <c r="K138" s="9"/>
      <c r="L138" s="10">
        <f>'08-08'!$K138+('08-08'!$J138/90)</f>
        <v>1</v>
      </c>
      <c r="M138" s="3"/>
      <c r="N138" s="87" t="s">
        <v>1121</v>
      </c>
      <c r="O138" s="87"/>
      <c r="P138" s="89">
        <v>100</v>
      </c>
      <c r="Q138" s="87" t="s">
        <v>85</v>
      </c>
      <c r="R138" s="87"/>
      <c r="S138" s="90">
        <v>4500</v>
      </c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43" t="s">
        <v>6</v>
      </c>
      <c r="I139" s="2"/>
      <c r="J139" s="8"/>
      <c r="K139" s="9">
        <v>20</v>
      </c>
      <c r="L139" s="10">
        <f>'08-08'!$K139+('08-08'!$J139/90)</f>
        <v>20</v>
      </c>
      <c r="M139" s="3"/>
      <c r="N139" s="87" t="s">
        <v>605</v>
      </c>
      <c r="O139" s="87"/>
      <c r="P139" s="89"/>
      <c r="Q139" s="87"/>
      <c r="R139" s="87"/>
      <c r="S139" s="88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43" t="s">
        <v>6</v>
      </c>
      <c r="I140" s="2"/>
      <c r="J140" s="8">
        <v>-360</v>
      </c>
      <c r="K140" s="9">
        <v>10</v>
      </c>
      <c r="L140" s="10">
        <f>'08-08'!$K140+('08-08'!$J140/90)</f>
        <v>6</v>
      </c>
      <c r="M140" s="3"/>
      <c r="N140" s="87" t="s">
        <v>2461</v>
      </c>
      <c r="O140" s="87"/>
      <c r="P140" s="89">
        <v>150</v>
      </c>
      <c r="Q140" s="87"/>
      <c r="R140" s="87"/>
      <c r="S140" s="88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43" t="s">
        <v>40</v>
      </c>
      <c r="I141" s="40" t="s">
        <v>2462</v>
      </c>
      <c r="J141" s="8"/>
      <c r="K141" s="9">
        <v>-1500</v>
      </c>
      <c r="L141" s="10">
        <f>'08-08'!$K141+('08-08'!$J141/90)</f>
        <v>-1500</v>
      </c>
      <c r="M141" s="3"/>
      <c r="N141" s="87" t="s">
        <v>953</v>
      </c>
      <c r="O141" s="87"/>
      <c r="P141" s="89">
        <v>100</v>
      </c>
      <c r="Q141" s="87"/>
      <c r="R141" s="87"/>
      <c r="S141" s="88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43" t="s">
        <v>6</v>
      </c>
      <c r="I142" s="40" t="s">
        <v>1656</v>
      </c>
      <c r="J142" s="8">
        <v>-90</v>
      </c>
      <c r="K142" s="9">
        <v>-6</v>
      </c>
      <c r="L142" s="10">
        <f>'08-08'!$K142+('08-08'!$J142/90)</f>
        <v>-7</v>
      </c>
      <c r="M142" s="3"/>
      <c r="N142" s="87" t="s">
        <v>311</v>
      </c>
      <c r="O142" s="9"/>
      <c r="P142" s="84">
        <v>100</v>
      </c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43" t="s">
        <v>6</v>
      </c>
      <c r="I143" s="2"/>
      <c r="J143" s="8">
        <v>-180</v>
      </c>
      <c r="K143" s="9">
        <v>35</v>
      </c>
      <c r="L143" s="10">
        <f>'08-08'!$K143+('08-08'!$J143/90)</f>
        <v>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400</v>
      </c>
      <c r="K144" s="9"/>
      <c r="L144" s="10">
        <f>'08-08'!$K144+('08-08'!$J144/90)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'08-08'!$K145+('08-08'!$J145/90)</f>
        <v>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'08-08'!$K146+('08-08'!$J146/90)</f>
        <v>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'08-08'!$K147+('08-08'!$J147/90)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'08-08'!$K148+('08-08'!$J148/90)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'08-08'!$K149+('08-08'!$J149/90)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'08-08'!$K150+('08-08'!$J150/90)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'08-08'!$K151+('08-08'!$J151/90)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2CE5AD88-2C78-458D-B48B-008177A3F9E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8B9EF-FEC5-4AF0-8905-D1499E945CD0}">
  <sheetPr>
    <pageSetUpPr fitToPage="1"/>
  </sheetPr>
  <dimension ref="A1:Z152"/>
  <sheetViews>
    <sheetView rightToLeft="1" topLeftCell="A140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390</v>
      </c>
      <c r="L1" s="3">
        <f t="shared" si="0"/>
        <v>390.44444444444446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89</v>
      </c>
      <c r="J3" s="8">
        <v>120</v>
      </c>
      <c r="K3" s="9"/>
      <c r="L3" s="10">
        <f t="shared" ref="L3:L18" si="1">K3+(J3/90)</f>
        <v>1.3333333333333333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1231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70</v>
      </c>
      <c r="L5" s="10">
        <f t="shared" si="1"/>
        <v>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>
        <v>100</v>
      </c>
      <c r="K6" s="9">
        <v>40</v>
      </c>
      <c r="L6" s="10">
        <f t="shared" si="1"/>
        <v>41.111111111111114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171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770</v>
      </c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50</v>
      </c>
      <c r="K10" s="9"/>
      <c r="L10" s="10">
        <f t="shared" si="1"/>
        <v>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299</v>
      </c>
      <c r="J11" s="8"/>
      <c r="K11" s="9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40" t="s">
        <v>56</v>
      </c>
      <c r="J12" s="8">
        <v>-130</v>
      </c>
      <c r="K12" s="9"/>
      <c r="L12" s="10">
        <f t="shared" si="1"/>
        <v>-1.4444444444444444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2451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SUM('10-08'!$J$22:$J$152)</f>
        <v>1250</v>
      </c>
      <c r="K20" s="3">
        <f>SUM('10-08'!$K$22:$K$152)</f>
        <v>-697</v>
      </c>
      <c r="L20" s="3">
        <f>SUM('10-08'!$L$22:$L$152)</f>
        <v>-683.11111111111074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23</v>
      </c>
      <c r="F22" s="16">
        <f t="shared" ref="F22:F26" si="3">D22*E22</f>
        <v>115</v>
      </c>
      <c r="G22" s="7"/>
      <c r="H22" s="7" t="s">
        <v>6</v>
      </c>
      <c r="I22" s="2"/>
      <c r="J22" s="8"/>
      <c r="K22" s="9">
        <v>25</v>
      </c>
      <c r="L22" s="10">
        <f>'10-08'!$K22+('10-08'!$J22/90)</f>
        <v>25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88</v>
      </c>
      <c r="F23" s="16">
        <f t="shared" si="3"/>
        <v>880</v>
      </c>
      <c r="G23" s="7"/>
      <c r="H23" s="7" t="s">
        <v>6</v>
      </c>
      <c r="I23" s="2"/>
      <c r="J23" s="8">
        <v>20</v>
      </c>
      <c r="K23" s="9"/>
      <c r="L23" s="10">
        <f>'10-08'!$K23+('10-08'!$J23/90)</f>
        <v>0.22222222222222221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8">
        <v>150</v>
      </c>
      <c r="K24" s="9">
        <v>50</v>
      </c>
      <c r="L24" s="10">
        <f>'10-08'!$K24+('10-08'!$J24/90)</f>
        <v>51.666666666666664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10</v>
      </c>
      <c r="L25" s="10">
        <f>'10-08'!$K25+('10-08'!$J25/90)</f>
        <v>7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1796</v>
      </c>
      <c r="I26" s="40" t="s">
        <v>2454</v>
      </c>
      <c r="J26" s="8"/>
      <c r="K26" s="9">
        <v>215</v>
      </c>
      <c r="L26" s="10">
        <f>'10-08'!$K26+('10-08'!$J26/90)</f>
        <v>215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3485</v>
      </c>
      <c r="G27" s="7"/>
      <c r="H27" s="7" t="s">
        <v>40</v>
      </c>
      <c r="I27" s="40" t="s">
        <v>95</v>
      </c>
      <c r="J27" s="8"/>
      <c r="K27" s="9">
        <v>-215</v>
      </c>
      <c r="L27" s="10">
        <f>'10-08'!$K27+('10-08'!$J27/90)</f>
        <v>-215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1450</v>
      </c>
      <c r="D28" s="1"/>
      <c r="E28" s="1"/>
      <c r="F28" s="1"/>
      <c r="G28" s="1"/>
      <c r="H28" s="7" t="s">
        <v>6</v>
      </c>
      <c r="I28" s="2"/>
      <c r="J28" s="8">
        <v>150</v>
      </c>
      <c r="K28" s="9"/>
      <c r="L28" s="10">
        <f>'10-08'!$K28+('10-08'!$J28/90)</f>
        <v>1.6666666666666667</v>
      </c>
      <c r="M28" s="3"/>
      <c r="N28" s="12" t="s">
        <v>11</v>
      </c>
      <c r="O28" s="12"/>
      <c r="P28" s="6">
        <f>SUM(P22:P27)</f>
        <v>2365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-2445</v>
      </c>
      <c r="G29" s="1"/>
      <c r="H29" s="7" t="s">
        <v>6</v>
      </c>
      <c r="I29" s="2"/>
      <c r="J29" s="8"/>
      <c r="K29" s="9">
        <v>15</v>
      </c>
      <c r="L29" s="10">
        <f>'10-08'!$K29+('10-08'!$J29/90)</f>
        <v>15</v>
      </c>
      <c r="M29" s="3"/>
      <c r="N29" s="1"/>
      <c r="O29" s="1"/>
      <c r="P29" s="18"/>
      <c r="Q29" s="93" t="s">
        <v>21</v>
      </c>
      <c r="R29" s="94"/>
      <c r="S29" s="17">
        <f>SUM('10-08'!$J$22:$J$152)</f>
        <v>1250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1796</v>
      </c>
      <c r="I30" s="40" t="s">
        <v>64</v>
      </c>
      <c r="J30" s="8"/>
      <c r="K30" s="9">
        <v>150</v>
      </c>
      <c r="L30" s="10">
        <f>'10-08'!$K30+('10-08'!$J30/90)</f>
        <v>150</v>
      </c>
      <c r="M30" s="3"/>
      <c r="N30" s="93" t="s">
        <v>23</v>
      </c>
      <c r="O30" s="94"/>
      <c r="P30" s="6">
        <f>SUM('10-08'!$K$22:$K$152)</f>
        <v>-697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-150</v>
      </c>
      <c r="L31" s="10">
        <f>'10-08'!$K31+('10-08'!$J31/90)</f>
        <v>-150</v>
      </c>
      <c r="M31" s="3"/>
      <c r="N31" s="1"/>
      <c r="O31" s="1"/>
      <c r="P31" s="18"/>
      <c r="Q31" s="12" t="s">
        <v>25</v>
      </c>
      <c r="R31" s="12"/>
      <c r="S31" s="17">
        <f>S27-S29-F27</f>
        <v>-2540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5</v>
      </c>
      <c r="L32" s="10">
        <f>'10-08'!$K32+('10-08'!$J32/90)</f>
        <v>3.5555555555555554</v>
      </c>
      <c r="M32" s="3"/>
      <c r="N32" s="12" t="s">
        <v>25</v>
      </c>
      <c r="O32" s="12"/>
      <c r="P32" s="6">
        <f>P28-P30-C28</f>
        <v>1612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'10-08'!$K33+('10-08'!$J33/90)</f>
        <v>1.5555555555555556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-130</v>
      </c>
      <c r="K34" s="9">
        <v>15</v>
      </c>
      <c r="L34" s="10">
        <f>'10-08'!$K34+('10-08'!$J34/90)</f>
        <v>13.555555555555555</v>
      </c>
      <c r="M34" s="3"/>
      <c r="N34" s="45"/>
      <c r="O34" s="9"/>
      <c r="P34" s="84"/>
      <c r="Q34" s="45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300</v>
      </c>
      <c r="K35" s="9"/>
      <c r="L35" s="10">
        <f>'10-08'!$K35+('10-08'!$J35/90)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209</v>
      </c>
      <c r="J36" s="8"/>
      <c r="K36" s="9">
        <v>-70</v>
      </c>
      <c r="L36" s="10">
        <f>'10-08'!$K36+('10-08'!$J36/90)</f>
        <v>-70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2464</v>
      </c>
      <c r="J37" s="8">
        <v>-360</v>
      </c>
      <c r="K37" s="9">
        <v>-440</v>
      </c>
      <c r="L37" s="10">
        <f>'10-08'!$K37+('10-08'!$J37/90)</f>
        <v>-444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-270</v>
      </c>
      <c r="K38" s="9">
        <v>25</v>
      </c>
      <c r="L38" s="10">
        <f>'10-08'!$K38+('10-08'!$J38/90)</f>
        <v>22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-20</v>
      </c>
      <c r="K39" s="9">
        <v>1</v>
      </c>
      <c r="L39" s="10">
        <f>'10-08'!$K39+('10-08'!$J39/90)</f>
        <v>0.77777777777777779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110</v>
      </c>
      <c r="L40" s="10">
        <f>'10-08'!$K40+('10-08'!$J40/90)</f>
        <v>110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'10-08'!$K41+('10-08'!$J41/90)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65</v>
      </c>
      <c r="L42" s="10">
        <f>'10-08'!$K42+('10-08'!$J42/90)</f>
        <v>65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180</v>
      </c>
      <c r="K43" s="9"/>
      <c r="L43" s="10">
        <f>'10-08'!$K43+('10-08'!$J43/90)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90</v>
      </c>
      <c r="K44" s="9"/>
      <c r="L44" s="10">
        <f>'10-08'!$K44+('10-08'!$J44/90)</f>
        <v>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/>
      <c r="L45" s="10">
        <f>'10-08'!$K45+('10-08'!$J45/90)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4</v>
      </c>
      <c r="L46" s="10">
        <f>'10-08'!$K46+('10-08'!$J46/90)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1796</v>
      </c>
      <c r="I47" s="40" t="s">
        <v>2465</v>
      </c>
      <c r="J47" s="8">
        <v>550</v>
      </c>
      <c r="K47" s="9">
        <v>50</v>
      </c>
      <c r="L47" s="10">
        <f>'10-08'!$K47+('10-08'!$J47/90)</f>
        <v>56.111111111111114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55</v>
      </c>
      <c r="L48" s="10">
        <f>'10-08'!$K48+('10-08'!$J48/90)</f>
        <v>53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40</v>
      </c>
      <c r="L49" s="10">
        <f>'10-08'!$K49+('10-08'!$J49/90)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2466</v>
      </c>
      <c r="J50" s="8"/>
      <c r="K50" s="9">
        <v>100</v>
      </c>
      <c r="L50" s="10">
        <f>'10-08'!$K50+('10-08'!$J50/90)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'10-08'!$K51+('10-08'!$J51/90)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750</v>
      </c>
      <c r="J52" s="8"/>
      <c r="K52" s="9">
        <v>200</v>
      </c>
      <c r="L52" s="10">
        <f>'10-08'!$K52+('10-08'!$J52/90)</f>
        <v>200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120</v>
      </c>
      <c r="K53" s="9">
        <v>80</v>
      </c>
      <c r="L53" s="10">
        <f>'10-08'!$K53+('10-08'!$J53/90)</f>
        <v>81.333333333333329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23</v>
      </c>
      <c r="L54" s="10">
        <f>'10-08'!$K54+('10-08'!$J54/90)</f>
        <v>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800</v>
      </c>
      <c r="K55" s="9"/>
      <c r="L55" s="10">
        <f>'10-08'!$K55+('10-08'!$J55/90)</f>
        <v>8.8888888888888893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'10-08'!$K56+('10-08'!$J56/90)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50</v>
      </c>
      <c r="L57" s="10">
        <f>'10-08'!$K57+('10-08'!$J57/90)</f>
        <v>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120</v>
      </c>
      <c r="K58" s="9">
        <v>5</v>
      </c>
      <c r="L58" s="10">
        <f>'10-08'!$K58+('10-08'!$J58/90)</f>
        <v>6.333333333333333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</v>
      </c>
      <c r="K59" s="9"/>
      <c r="L59" s="10">
        <f>'10-08'!$K59+('10-08'!$J59/90)</f>
        <v>2.5555555555555554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'10-08'!$K60+('10-08'!$J60/90)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</v>
      </c>
      <c r="L61" s="10">
        <f>'10-08'!$K61+('10-08'!$J61/90)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</v>
      </c>
      <c r="L62" s="10">
        <f>'10-08'!$K62+('10-08'!$J62/90)</f>
        <v>11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2092</v>
      </c>
      <c r="J63" s="8"/>
      <c r="K63" s="9">
        <v>330</v>
      </c>
      <c r="L63" s="10">
        <f>'10-08'!$K63+('10-08'!$J63/90)</f>
        <v>330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>
        <v>15</v>
      </c>
      <c r="L64" s="10">
        <f>'10-08'!$K64+('10-08'!$J64/90)</f>
        <v>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'10-08'!$K65+('10-08'!$J65/90)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15</v>
      </c>
      <c r="L66" s="37">
        <f>'10-08'!$K66+('10-08'!$J66/90)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437</v>
      </c>
      <c r="J67" s="35">
        <v>-300</v>
      </c>
      <c r="K67" s="36"/>
      <c r="L67" s="37">
        <f>'10-08'!$K67+('10-08'!$J67/90)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60</v>
      </c>
      <c r="L68" s="37">
        <f>'10-08'!$K68+('10-08'!$J68/90)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'10-08'!$K69+('10-08'!$J69/90)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</v>
      </c>
      <c r="J70" s="35"/>
      <c r="K70" s="36">
        <v>-20</v>
      </c>
      <c r="L70" s="37">
        <f>'10-08'!$K70+('10-08'!$J70/90)</f>
        <v>-20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85</v>
      </c>
      <c r="L71" s="10">
        <f>'10-08'!$K71+('10-08'!$J71/90)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2467</v>
      </c>
      <c r="J72" s="8"/>
      <c r="K72" s="9">
        <v>-12</v>
      </c>
      <c r="L72" s="10">
        <f>'10-08'!$K72+('10-08'!$J72/90)</f>
        <v>-12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2468</v>
      </c>
      <c r="J73" s="8"/>
      <c r="K73" s="9">
        <v>-10</v>
      </c>
      <c r="L73" s="10">
        <f>'10-08'!$K73+('10-08'!$J73/90)</f>
        <v>-10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'10-08'!$K74+('10-08'!$J74/90)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50</v>
      </c>
      <c r="L75" s="10">
        <f>'10-08'!$K75+('10-08'!$J75/90)</f>
        <v>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'10-08'!$K76+('10-08'!$J76/90)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</v>
      </c>
      <c r="J77" s="8"/>
      <c r="K77" s="9">
        <v>20</v>
      </c>
      <c r="L77" s="10">
        <f>'10-08'!$K77+('10-08'!$J77/90)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69</v>
      </c>
      <c r="L78" s="10">
        <f>'10-08'!$K78+('10-08'!$J78/90)</f>
        <v>69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335</v>
      </c>
      <c r="J79" s="8">
        <v>-50</v>
      </c>
      <c r="K79" s="9"/>
      <c r="L79" s="10">
        <f>'10-08'!$K79+('10-08'!$J79/90)</f>
        <v>-0.55555555555555558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130</v>
      </c>
      <c r="J80" s="8"/>
      <c r="K80" s="9">
        <v>9</v>
      </c>
      <c r="L80" s="10">
        <f>'10-08'!$K80+('10-08'!$J80/90)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-8</v>
      </c>
      <c r="L81" s="10">
        <f>'10-08'!$K81+('10-08'!$J81/90)</f>
        <v>-8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-130</v>
      </c>
      <c r="K82" s="9">
        <v>5</v>
      </c>
      <c r="L82" s="10">
        <f>'10-08'!$K82+('10-08'!$J82/90)</f>
        <v>3.5555555555555554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100</v>
      </c>
      <c r="L83" s="10">
        <f>'10-08'!$K83+('10-08'!$J83/90)</f>
        <v>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750</v>
      </c>
      <c r="K84" s="9"/>
      <c r="L84" s="10">
        <f>'10-08'!$K84+('10-08'!$J84/90)</f>
        <v>8.3333333333333339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5</v>
      </c>
      <c r="L85" s="10">
        <f>'10-08'!$K85+('10-08'!$J85/90)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585</v>
      </c>
      <c r="K86" s="9"/>
      <c r="L86" s="10">
        <f>'10-08'!$K86+('10-08'!$J86/90)</f>
        <v>6.5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12</v>
      </c>
      <c r="L87" s="10">
        <f>'10-08'!$K87+('10-08'!$J87/90)</f>
        <v>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-360</v>
      </c>
      <c r="K88" s="9">
        <v>10</v>
      </c>
      <c r="L88" s="10">
        <f>'10-08'!$K88+('10-08'!$J88/90)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56</v>
      </c>
      <c r="J89" s="8">
        <v>10</v>
      </c>
      <c r="K89" s="9">
        <v>6</v>
      </c>
      <c r="L89" s="10">
        <f>'10-08'!$K89+('10-08'!$J89/90)</f>
        <v>6.1111111111111107</v>
      </c>
      <c r="M89" s="3"/>
      <c r="N89" s="45" t="s">
        <v>118</v>
      </c>
      <c r="O89" s="9"/>
      <c r="P89" s="84">
        <v>2663</v>
      </c>
      <c r="Q89" s="9"/>
      <c r="R89" s="9"/>
      <c r="S89" s="85">
        <v>5870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-300</v>
      </c>
      <c r="K90" s="9">
        <v>10</v>
      </c>
      <c r="L90" s="10">
        <f>'10-08'!$K90+('10-08'!$J90/90)</f>
        <v>6.6666666666666661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>
        <v>2</v>
      </c>
      <c r="L91" s="10">
        <f>'10-08'!$K91+('10-08'!$J91/90)</f>
        <v>3.1111111111111112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2" t="s">
        <v>2469</v>
      </c>
      <c r="J92" s="8">
        <v>-3000</v>
      </c>
      <c r="K92" s="9"/>
      <c r="L92" s="10">
        <f>'10-08'!$K92+('10-08'!$J92/90)</f>
        <v>-33.333333333333336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'10-08'!$K93+('10-08'!$J93/90)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'10-08'!$K94+('10-08'!$J94/90)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13</v>
      </c>
      <c r="L95" s="10">
        <f>'10-08'!$K95+('10-08'!$J95/90)</f>
        <v>13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5</v>
      </c>
      <c r="L96" s="10">
        <f>'10-08'!$K96+('10-08'!$J96/90)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'10-08'!$K97+('10-08'!$J97/90)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160</v>
      </c>
      <c r="K98" s="9">
        <v>1</v>
      </c>
      <c r="L98" s="10">
        <f>'10-08'!$K98+('10-08'!$J98/90)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7</v>
      </c>
      <c r="L99" s="10">
        <f>'10-08'!$K99+('10-08'!$J99/90)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-450</v>
      </c>
      <c r="K100" s="9">
        <v>20</v>
      </c>
      <c r="L100" s="10">
        <f>'10-08'!$K100+('10-08'!$J100/90)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-540</v>
      </c>
      <c r="K101" s="9">
        <v>10</v>
      </c>
      <c r="L101" s="10">
        <f>'10-08'!$K101+('10-08'!$J101/90)</f>
        <v>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>
        <v>50</v>
      </c>
      <c r="L102" s="10">
        <f>'10-08'!$K102+('10-08'!$J102/90)</f>
        <v>52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9</v>
      </c>
      <c r="L103" s="10">
        <f>'10-08'!$K103+('10-08'!$J103/90)</f>
        <v>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-7</v>
      </c>
      <c r="L104" s="10">
        <f>'10-08'!$K104+('10-08'!$J104/90)</f>
        <v>-7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20</v>
      </c>
      <c r="L105" s="10">
        <f>'10-08'!$K105+('10-08'!$J105/90)</f>
        <v>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150</v>
      </c>
      <c r="K106" s="9"/>
      <c r="L106" s="10">
        <f>'10-08'!$K106+('10-08'!$J106/90)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'10-08'!$K107+('10-08'!$J107/90)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80</v>
      </c>
      <c r="L108" s="10">
        <f>'10-08'!$K108+('10-08'!$J108/90)</f>
        <v>75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/>
      <c r="K109" s="9">
        <v>-14</v>
      </c>
      <c r="L109" s="10">
        <f>'10-08'!$K109+('10-08'!$J109/90)</f>
        <v>-14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316</v>
      </c>
      <c r="J110" s="8"/>
      <c r="K110" s="9">
        <v>10</v>
      </c>
      <c r="L110" s="10">
        <f>'10-08'!$K110+('10-08'!$J110/90)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937</v>
      </c>
      <c r="J111" s="8">
        <v>150</v>
      </c>
      <c r="K111" s="9"/>
      <c r="L111" s="10">
        <f>'10-08'!$K111+('10-08'!$J111/90)</f>
        <v>1.6666666666666667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'10-08'!$K112+('10-08'!$J112/90)</f>
        <v>1.6666666666666665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59</v>
      </c>
      <c r="L113" s="10">
        <f>'10-08'!$K113+('10-08'!$J113/90)</f>
        <v>59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2470</v>
      </c>
      <c r="J114" s="8"/>
      <c r="K114" s="9">
        <v>25</v>
      </c>
      <c r="L114" s="10">
        <f>'10-08'!$K114+('10-08'!$J114/90)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229</v>
      </c>
      <c r="J115" s="8">
        <v>-100</v>
      </c>
      <c r="K115" s="9"/>
      <c r="L115" s="10">
        <f>'10-08'!$K115+('10-08'!$J115/90)</f>
        <v>-1.1111111111111112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-120</v>
      </c>
      <c r="K116" s="9">
        <v>5</v>
      </c>
      <c r="L116" s="10">
        <f>'10-08'!$K116+('10-08'!$J116/90)</f>
        <v>3.666666666666667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7</v>
      </c>
      <c r="L117" s="10">
        <f>'10-08'!$K117+('10-08'!$J117/90)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-500</v>
      </c>
      <c r="K118" s="9">
        <v>10</v>
      </c>
      <c r="L118" s="10">
        <f>'10-08'!$K118+('10-08'!$J118/90)</f>
        <v>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-225</v>
      </c>
      <c r="K119" s="9">
        <v>15</v>
      </c>
      <c r="L119" s="10">
        <f>'10-08'!$K119+('10-08'!$J119/90)</f>
        <v>12.5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180</v>
      </c>
      <c r="K120" s="9">
        <v>20</v>
      </c>
      <c r="L120" s="10">
        <f>'10-08'!$K120+('10-08'!$J120/90)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'10-08'!$K121+('10-08'!$J121/90)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-10</v>
      </c>
      <c r="L122" s="10">
        <f>'10-08'!$K122+('10-08'!$J122/90)</f>
        <v>-11.111111111111111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1341</v>
      </c>
      <c r="J123" s="8"/>
      <c r="K123" s="9">
        <v>133</v>
      </c>
      <c r="L123" s="10">
        <f>'10-08'!$K123+('10-08'!$J123/90)</f>
        <v>133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2471</v>
      </c>
      <c r="J124" s="8"/>
      <c r="K124" s="9">
        <v>-1000</v>
      </c>
      <c r="L124" s="10">
        <f>'10-08'!$K124+('10-08'!$J124/90)</f>
        <v>-1000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'10-08'!$K125+('10-08'!$J125/90)</f>
        <v>3.8888888888888888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37</v>
      </c>
      <c r="L126" s="10">
        <f>'10-08'!$K126+('10-08'!$J126/90)</f>
        <v>37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90</v>
      </c>
      <c r="L127" s="10">
        <f>'10-08'!$K127+('10-08'!$J127/90)</f>
        <v>88.888888888888886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360</v>
      </c>
      <c r="K128" s="9"/>
      <c r="L128" s="10">
        <f>'10-08'!$K128+('10-08'!$J128/90)</f>
        <v>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'10-08'!$K129+('10-08'!$J129/90)</f>
        <v>1.1111111111111112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'10-08'!$K130+('10-08'!$J130/90)</f>
        <v>7.7777777777777777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-300</v>
      </c>
      <c r="K131" s="9">
        <v>80</v>
      </c>
      <c r="L131" s="10">
        <f>'10-08'!$K131+('10-08'!$J131/90)</f>
        <v>76.666666666666671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'10-08'!$K132+('10-08'!$J132/90)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1499</v>
      </c>
      <c r="J133" s="8">
        <v>350</v>
      </c>
      <c r="K133" s="9"/>
      <c r="L133" s="10">
        <f>'10-08'!$K133+('10-08'!$J133/90)</f>
        <v>3.8888888888888888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-180</v>
      </c>
      <c r="K134" s="9">
        <v>65</v>
      </c>
      <c r="L134" s="10">
        <f>'10-08'!$K134+('10-08'!$J134/90)</f>
        <v>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360</v>
      </c>
      <c r="K135" s="9">
        <v>10</v>
      </c>
      <c r="L135" s="10">
        <f>'10-08'!$K135+('10-08'!$J135/90)</f>
        <v>14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-380</v>
      </c>
      <c r="K136" s="9">
        <v>10</v>
      </c>
      <c r="L136" s="10">
        <f>'10-08'!$K136+('10-08'!$J136/90)</f>
        <v>5.7777777777777777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450</v>
      </c>
      <c r="K137" s="9"/>
      <c r="L137" s="10">
        <f>'10-08'!$K137+('10-08'!$J137/90)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363</v>
      </c>
      <c r="J138" s="8"/>
      <c r="K138" s="9">
        <v>250</v>
      </c>
      <c r="L138" s="10">
        <f>'10-08'!$K138+('10-08'!$J138/90)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-250</v>
      </c>
      <c r="L139" s="10">
        <f>'10-08'!$K139+('10-08'!$J139/90)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1350</v>
      </c>
      <c r="K140" s="9"/>
      <c r="L140" s="10">
        <f>'10-08'!$K140+('10-08'!$J140/90)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50</v>
      </c>
      <c r="K141" s="9"/>
      <c r="L141" s="10">
        <f>'10-08'!$K141+('10-08'!$J141/90)</f>
        <v>0.55555555555555558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1144</v>
      </c>
      <c r="J142" s="8">
        <v>-350</v>
      </c>
      <c r="K142" s="9">
        <v>50</v>
      </c>
      <c r="L142" s="10">
        <f>'10-08'!$K142+('10-08'!$J142/90)</f>
        <v>46.111111111111114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1144</v>
      </c>
      <c r="J143" s="8"/>
      <c r="K143" s="9">
        <v>20</v>
      </c>
      <c r="L143" s="10">
        <f>'10-08'!$K143+('10-08'!$J143/90)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95</v>
      </c>
      <c r="J144" s="8"/>
      <c r="K144" s="9">
        <v>-1800</v>
      </c>
      <c r="L144" s="10">
        <f>'10-08'!$K144+('10-08'!$J144/90)</f>
        <v>-1800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970</v>
      </c>
      <c r="J145" s="8">
        <v>-90</v>
      </c>
      <c r="K145" s="9"/>
      <c r="L145" s="10">
        <f>'10-08'!$K145+('10-08'!$J145/90)</f>
        <v>-1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849</v>
      </c>
      <c r="J146" s="8">
        <v>200</v>
      </c>
      <c r="K146" s="9"/>
      <c r="L146" s="10">
        <f>'10-08'!$K146+('10-08'!$J146/90)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350</v>
      </c>
      <c r="K147" s="9"/>
      <c r="L147" s="10">
        <f>'10-08'!$K147+('10-08'!$J147/90)</f>
        <v>3.8888888888888888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33</v>
      </c>
      <c r="L148" s="10">
        <f>'10-08'!$K148+('10-08'!$J148/90)</f>
        <v>33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30</v>
      </c>
      <c r="K149" s="9"/>
      <c r="L149" s="10">
        <f>'10-08'!$K149+('10-08'!$J149/90)</f>
        <v>0.33333333333333331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'10-08'!$K150+('10-08'!$J150/90)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'10-08'!$K151+('10-08'!$J151/90)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'10-08'!$K152+('10-08'!$J152/90)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940A668E-BAC9-4C87-92B5-066BB6ADAA1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B913E-0E7A-4E0C-868D-0BC98BD584BB}">
  <sheetPr>
    <pageSetUpPr fitToPage="1"/>
  </sheetPr>
  <dimension ref="A1:Z120"/>
  <sheetViews>
    <sheetView rightToLeft="1" topLeftCell="A108" workbookViewId="0">
      <selection activeCell="I119" sqref="I1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-1170</v>
      </c>
      <c r="K1" s="3">
        <f t="shared" si="0"/>
        <v>117</v>
      </c>
      <c r="L1" s="3">
        <f t="shared" si="0"/>
        <v>104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8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-500</v>
      </c>
      <c r="K4" s="9">
        <v>9</v>
      </c>
      <c r="L4" s="10">
        <f t="shared" si="1"/>
        <v>3.4444444444444446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1695</v>
      </c>
      <c r="J5" s="8">
        <v>60</v>
      </c>
      <c r="K5" s="9"/>
      <c r="L5" s="10">
        <f t="shared" si="1"/>
        <v>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2473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2474</v>
      </c>
      <c r="J7" s="8">
        <v>-720</v>
      </c>
      <c r="K7" s="9">
        <v>90</v>
      </c>
      <c r="L7" s="10">
        <f t="shared" si="1"/>
        <v>82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10</v>
      </c>
      <c r="L8" s="10">
        <f t="shared" si="1"/>
        <v>8.7777777777777786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SUM('11-08'!$J$22:$J$120)</f>
        <v>320</v>
      </c>
      <c r="K20" s="3">
        <f>SUM('11-08'!$K$22:$K$120)</f>
        <v>26</v>
      </c>
      <c r="L20" s="3">
        <f>SUM('11-08'!$L$22:$L$120)</f>
        <v>29.555555555555202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80</v>
      </c>
      <c r="L22" s="10">
        <f>'11-08'!$K22+('11-08'!$J22/90)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2"/>
      <c r="J23" s="8">
        <v>-270</v>
      </c>
      <c r="K23" s="9">
        <v>80</v>
      </c>
      <c r="L23" s="10">
        <f>'11-08'!$K23+('11-08'!$J23/90)</f>
        <v>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50</v>
      </c>
      <c r="S23" s="16">
        <f t="shared" si="5"/>
        <v>500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120</v>
      </c>
      <c r="K24" s="9"/>
      <c r="L24" s="10">
        <f>'11-08'!$K24+('11-08'!$J24/90)</f>
        <v>1.3333333333333333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-180</v>
      </c>
      <c r="K25" s="9">
        <v>10</v>
      </c>
      <c r="L25" s="10">
        <f>'11-08'!$K25+('11-08'!$J25/90)</f>
        <v>8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25</v>
      </c>
      <c r="F26" s="16">
        <f t="shared" si="3"/>
        <v>2500</v>
      </c>
      <c r="G26" s="7"/>
      <c r="H26" s="7" t="s">
        <v>6</v>
      </c>
      <c r="I26" s="2"/>
      <c r="J26" s="8">
        <v>-200</v>
      </c>
      <c r="K26" s="9">
        <v>10</v>
      </c>
      <c r="L26" s="10">
        <f>'11-08'!$K26+('11-08'!$J26/90)</f>
        <v>7.7777777777777777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3565</v>
      </c>
      <c r="G27" s="7"/>
      <c r="H27" s="7" t="s">
        <v>6</v>
      </c>
      <c r="I27" s="2"/>
      <c r="J27" s="8">
        <v>400</v>
      </c>
      <c r="K27" s="9"/>
      <c r="L27" s="10">
        <f>'11-08'!$K27+('11-08'!$J27/90)</f>
        <v>4.4444444444444446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43" t="s">
        <v>1796</v>
      </c>
      <c r="I28" s="40" t="s">
        <v>64</v>
      </c>
      <c r="J28" s="8"/>
      <c r="K28" s="9">
        <v>250</v>
      </c>
      <c r="L28" s="10">
        <f>'11-08'!$K28+('11-08'!$J28/90)</f>
        <v>250</v>
      </c>
      <c r="M28" s="3"/>
      <c r="N28" s="12" t="s">
        <v>11</v>
      </c>
      <c r="O28" s="12"/>
      <c r="P28" s="6">
        <f>SUM(P22:P27)</f>
        <v>3250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80</v>
      </c>
      <c r="G29" s="1"/>
      <c r="H29" s="7" t="s">
        <v>6</v>
      </c>
      <c r="I29" s="2"/>
      <c r="J29" s="8">
        <v>150</v>
      </c>
      <c r="K29" s="9"/>
      <c r="L29" s="10">
        <f>'11-08'!$K29+('11-08'!$J29/90)</f>
        <v>1.6666666666666667</v>
      </c>
      <c r="M29" s="3"/>
      <c r="N29" s="1"/>
      <c r="O29" s="1"/>
      <c r="P29" s="18"/>
      <c r="Q29" s="93" t="s">
        <v>21</v>
      </c>
      <c r="R29" s="94"/>
      <c r="S29" s="17">
        <f>SUM('11-08'!$J$22:$J$120)</f>
        <v>320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-580</v>
      </c>
      <c r="D30" s="1"/>
      <c r="E30" s="1"/>
      <c r="F30" s="8"/>
      <c r="G30" s="1"/>
      <c r="H30" s="7" t="s">
        <v>40</v>
      </c>
      <c r="I30" s="40" t="s">
        <v>57</v>
      </c>
      <c r="J30" s="8">
        <v>100</v>
      </c>
      <c r="K30" s="9"/>
      <c r="L30" s="10">
        <f>'11-08'!$K30+('11-08'!$J30/90)</f>
        <v>1.1111111111111112</v>
      </c>
      <c r="M30" s="3"/>
      <c r="N30" s="93" t="s">
        <v>23</v>
      </c>
      <c r="O30" s="94"/>
      <c r="P30" s="6">
        <f>SUM('11-08'!$K$22:$K$120)</f>
        <v>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>
        <v>-300</v>
      </c>
      <c r="K31" s="9">
        <v>110</v>
      </c>
      <c r="L31" s="10">
        <f>'11-08'!$K31+('11-08'!$J31/90)</f>
        <v>106.66666666666667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-980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170</v>
      </c>
      <c r="K32" s="9"/>
      <c r="L32" s="10">
        <f>'11-08'!$K32+('11-08'!$J32/90)</f>
        <v>1.8888888888888888</v>
      </c>
      <c r="M32" s="3"/>
      <c r="N32" s="12" t="s">
        <v>25</v>
      </c>
      <c r="O32" s="12"/>
      <c r="P32" s="6">
        <f>P28-P30-C28</f>
        <v>2354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437</v>
      </c>
      <c r="J33" s="8">
        <v>-300</v>
      </c>
      <c r="K33" s="9"/>
      <c r="L33" s="10">
        <f>'11-08'!$K33+('11-08'!$J33/90)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60</v>
      </c>
      <c r="K34" s="9"/>
      <c r="L34" s="10">
        <f>'11-08'!$K34+('11-08'!$J34/90)</f>
        <v>0.66666666666666663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-10</v>
      </c>
      <c r="L35" s="10">
        <f>'11-08'!$K35+('11-08'!$J35/90)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65</v>
      </c>
      <c r="L36" s="10">
        <f>'11-08'!$K36+('11-08'!$J36/90)</f>
        <v>62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250</v>
      </c>
      <c r="K37" s="9"/>
      <c r="L37" s="10">
        <f>'11-08'!$K37+('11-08'!$J37/90)</f>
        <v>2.7777777777777777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700</v>
      </c>
      <c r="K38" s="9"/>
      <c r="L38" s="10">
        <f>'11-08'!$K38+('11-08'!$J38/90)</f>
        <v>7.7777777777777777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120</v>
      </c>
      <c r="L39" s="10">
        <f>'11-08'!$K39+('11-08'!$J39/90)</f>
        <v>120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'11-08'!$K40+('11-08'!$J40/90)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135</v>
      </c>
      <c r="K41" s="9"/>
      <c r="L41" s="10">
        <f>'11-08'!$K41+('11-08'!$J41/90)</f>
        <v>1.5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'11-08'!$K42+('11-08'!$J42/90)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-500</v>
      </c>
      <c r="K43" s="9">
        <v>10</v>
      </c>
      <c r="L43" s="10">
        <f>'11-08'!$K43+('11-08'!$J43/90)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-360</v>
      </c>
      <c r="K44" s="9">
        <v>20</v>
      </c>
      <c r="L44" s="10">
        <f>'11-08'!$K44+('11-08'!$J44/90)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282</v>
      </c>
      <c r="J45" s="8"/>
      <c r="K45" s="9">
        <v>125</v>
      </c>
      <c r="L45" s="10">
        <f>'11-08'!$K45+('11-08'!$J45/90)</f>
        <v>125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160</v>
      </c>
      <c r="K46" s="9">
        <v>1</v>
      </c>
      <c r="L46" s="10">
        <f>'11-08'!$K46+('11-08'!$J46/90)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-2000</v>
      </c>
      <c r="K47" s="9"/>
      <c r="L47" s="10">
        <f>'11-08'!$K47+('11-08'!$J47/90)</f>
        <v>-22.222222222222221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'11-08'!$K48+('11-08'!$J48/90)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-630</v>
      </c>
      <c r="K49" s="9">
        <v>20</v>
      </c>
      <c r="L49" s="10">
        <f>'11-08'!$K49+('11-08'!$J49/90)</f>
        <v>13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</v>
      </c>
      <c r="K50" s="9">
        <v>5</v>
      </c>
      <c r="L50" s="10">
        <f>'11-08'!$K50+('11-08'!$J50/90)</f>
        <v>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-360</v>
      </c>
      <c r="K51" s="9">
        <v>10</v>
      </c>
      <c r="L51" s="10">
        <f>'11-08'!$K51+('11-08'!$J51/90)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2318</v>
      </c>
      <c r="J52" s="8"/>
      <c r="K52" s="9">
        <v>390</v>
      </c>
      <c r="L52" s="10">
        <f>'11-08'!$K52+('11-08'!$J52/90)</f>
        <v>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'11-08'!$K53+('11-08'!$J53/90)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'11-08'!$K54+('11-08'!$J54/90)</f>
        <v>30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'11-08'!$K55+('11-08'!$J55/90)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139</v>
      </c>
      <c r="L56" s="10">
        <f>'11-08'!$K56+('11-08'!$J56/90)</f>
        <v>139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5</v>
      </c>
      <c r="L57" s="10">
        <f>'11-08'!$K57+('11-08'!$J57/90)</f>
        <v>1.6666666666666665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120</v>
      </c>
      <c r="L58" s="10">
        <f>'11-08'!$K58+('11-08'!$J58/90)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56</v>
      </c>
      <c r="J59" s="8">
        <v>300</v>
      </c>
      <c r="K59" s="9">
        <v>25</v>
      </c>
      <c r="L59" s="10">
        <f>'11-08'!$K59+('11-08'!$J59/90)</f>
        <v>28.333333333333332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500</v>
      </c>
      <c r="K60" s="9"/>
      <c r="L60" s="10">
        <f>'11-08'!$K60+('11-08'!$J60/90)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</v>
      </c>
      <c r="K61" s="9">
        <v>75</v>
      </c>
      <c r="L61" s="10">
        <f>'11-08'!$K61+('11-08'!$J61/90)</f>
        <v>74.888888888888886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713</v>
      </c>
      <c r="J62" s="8">
        <v>450</v>
      </c>
      <c r="K62" s="9">
        <v>530</v>
      </c>
      <c r="L62" s="10">
        <f>'11-08'!$K62+('11-08'!$J62/90)</f>
        <v>535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'11-08'!$K63+('11-08'!$J63/90)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-130</v>
      </c>
      <c r="K64" s="9">
        <v>5</v>
      </c>
      <c r="L64" s="10">
        <f>'11-08'!$K64+('11-08'!$J64/90)</f>
        <v>3.5555555555555554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'11-08'!$K65+('11-08'!$J65/90)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'11-08'!$K66+('11-08'!$J66/90)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'11-08'!$K67+('11-08'!$J67/90)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-200</v>
      </c>
      <c r="K68" s="39">
        <v>75</v>
      </c>
      <c r="L68" s="37">
        <f>'11-08'!$K68+('11-08'!$J68/90)</f>
        <v>72.777777777777771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'11-08'!$K69+('11-08'!$J69/90)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-360</v>
      </c>
      <c r="K70" s="36">
        <v>30</v>
      </c>
      <c r="L70" s="37">
        <f>'11-08'!$K70+('11-08'!$J70/90)</f>
        <v>26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'11-08'!$K71+('11-08'!$J71/90)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-270</v>
      </c>
      <c r="K72" s="9">
        <v>60</v>
      </c>
      <c r="L72" s="10">
        <f>'11-08'!$K72+('11-08'!$J72/90)</f>
        <v>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2310</v>
      </c>
      <c r="J73" s="8"/>
      <c r="K73" s="9">
        <v>-300</v>
      </c>
      <c r="L73" s="10">
        <f>'11-08'!$K73+('11-08'!$J73/90)</f>
        <v>-300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/>
      <c r="L74" s="10">
        <f>'11-08'!$K74+('11-08'!$J74/90)</f>
        <v>0.55555555555555558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9</v>
      </c>
      <c r="L75" s="10">
        <f>'11-08'!$K75+('11-08'!$J75/90)</f>
        <v>7.8888888888888893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1780</v>
      </c>
      <c r="K76" s="9">
        <v>-20</v>
      </c>
      <c r="L76" s="10">
        <f>'11-08'!$K76+('11-08'!$J76/90)</f>
        <v>-0.22222222222222143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849</v>
      </c>
      <c r="J77" s="8">
        <v>1760</v>
      </c>
      <c r="K77" s="9"/>
      <c r="L77" s="10">
        <f>'11-08'!$K77+('11-08'!$J77/90)</f>
        <v>19.555555555555557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-135</v>
      </c>
      <c r="K78" s="9">
        <v>10</v>
      </c>
      <c r="L78" s="10">
        <f>'11-08'!$K78+('11-08'!$J78/90)</f>
        <v>8.5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/>
      <c r="K79" s="9">
        <v>60</v>
      </c>
      <c r="L79" s="10">
        <f>'11-08'!$K79+('11-08'!$J79/90)</f>
        <v>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-50</v>
      </c>
      <c r="K80" s="9">
        <v>5</v>
      </c>
      <c r="L80" s="10">
        <f>'11-08'!$K80+('11-08'!$J80/90)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5</v>
      </c>
      <c r="L81" s="10">
        <f>'11-08'!$K81+('11-08'!$J81/90)</f>
        <v>1.6666666666666665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'11-08'!$K82+('11-08'!$J82/90)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25</v>
      </c>
      <c r="L83" s="10">
        <f>'11-08'!$K83+('11-08'!$J83/90)</f>
        <v>25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'11-08'!$K84+('11-08'!$J84/90)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1543</v>
      </c>
      <c r="J85" s="8">
        <v>-180</v>
      </c>
      <c r="K85" s="9">
        <v>35</v>
      </c>
      <c r="L85" s="10">
        <f>'11-08'!$K85+('11-08'!$J85/90)</f>
        <v>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335</v>
      </c>
      <c r="J86" s="8">
        <v>-50</v>
      </c>
      <c r="K86" s="9"/>
      <c r="L86" s="10">
        <f>'11-08'!$K86+('11-08'!$J86/90)</f>
        <v>-0.55555555555555558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7</v>
      </c>
      <c r="L87" s="10">
        <f>'11-08'!$K87+('11-08'!$J87/90)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-675</v>
      </c>
      <c r="K88" s="9">
        <v>10</v>
      </c>
      <c r="L88" s="10">
        <f>'11-08'!$K88+('11-08'!$J88/90)</f>
        <v>2.5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60</v>
      </c>
      <c r="L89" s="10">
        <f>'11-08'!$K89+('11-08'!$J89/90)</f>
        <v>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-60</v>
      </c>
      <c r="L90" s="10">
        <f>'11-08'!$K90+('11-08'!$J90/90)</f>
        <v>-60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-45</v>
      </c>
      <c r="K91" s="9">
        <v>-21</v>
      </c>
      <c r="L91" s="10">
        <f>'11-08'!$K91+('11-08'!$J91/90)</f>
        <v>-21.5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'11-08'!$K92+('11-08'!$J92/90)</f>
        <v>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2475</v>
      </c>
      <c r="J93" s="8"/>
      <c r="K93" s="9">
        <v>20</v>
      </c>
      <c r="L93" s="10">
        <f>'11-08'!$K93+('11-08'!$J93/90)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-270</v>
      </c>
      <c r="K94" s="9">
        <v>10</v>
      </c>
      <c r="L94" s="10">
        <f>'11-08'!$K94+('11-08'!$J94/90)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'11-08'!$K95+('11-08'!$J95/90)</f>
        <v>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</v>
      </c>
      <c r="L96" s="10">
        <f>'11-08'!$K96+('11-08'!$J96/90)</f>
        <v>10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60</v>
      </c>
      <c r="K97" s="9"/>
      <c r="L97" s="10">
        <f>'11-08'!$K97+('11-08'!$J97/90)</f>
        <v>0.66666666666666663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250</v>
      </c>
      <c r="K98" s="9"/>
      <c r="L98" s="10">
        <f>'11-08'!$K98+('11-08'!$J98/90)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>
        <v>55</v>
      </c>
      <c r="L99" s="10">
        <f>'11-08'!$K99+('11-08'!$J99/90)</f>
        <v>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-720</v>
      </c>
      <c r="K100" s="9">
        <v>10</v>
      </c>
      <c r="L100" s="10">
        <f>'11-08'!$K100+('11-08'!$J100/90)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8">
        <v>290</v>
      </c>
      <c r="K101" s="9">
        <v>-5</v>
      </c>
      <c r="L101" s="10">
        <f>'11-08'!$K101+('11-08'!$J101/90)</f>
        <v>-1.7777777777777777</v>
      </c>
      <c r="M101" s="3"/>
      <c r="N101" s="45" t="s">
        <v>118</v>
      </c>
      <c r="O101" s="9"/>
      <c r="P101" s="84">
        <v>3250</v>
      </c>
      <c r="Q101" s="9"/>
      <c r="R101" s="9"/>
      <c r="S101" s="85">
        <v>2905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2029</v>
      </c>
      <c r="J102" s="8"/>
      <c r="K102" s="9">
        <v>140</v>
      </c>
      <c r="L102" s="10">
        <f>'11-08'!$K102+('11-08'!$J102/90)</f>
        <v>140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60</v>
      </c>
      <c r="K103" s="9"/>
      <c r="L103" s="10">
        <f>'11-08'!$K103+('11-08'!$J103/90)</f>
        <v>0.66666666666666663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553</v>
      </c>
      <c r="J104" s="8"/>
      <c r="K104" s="9">
        <v>300</v>
      </c>
      <c r="L104" s="10">
        <f>'11-08'!$K104+('11-08'!$J104/90)</f>
        <v>300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>
        <v>30</v>
      </c>
      <c r="L105" s="10">
        <f>'11-08'!$K105+('11-08'!$J105/90)</f>
        <v>28.888888888888889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'11-08'!$K106+('11-08'!$J106/90)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/>
      <c r="L107" s="10">
        <f>'11-08'!$K107+('11-08'!$J107/90)</f>
        <v>-1.1111111111111112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'11-08'!$K108+('11-08'!$J108/90)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>
        <v>1</v>
      </c>
      <c r="L109" s="10">
        <f>'11-08'!$K109+('11-08'!$J109/90)</f>
        <v>2.1111111111111112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'11-08'!$K110+('11-08'!$J110/90)</f>
        <v>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450</v>
      </c>
      <c r="K111" s="9"/>
      <c r="L111" s="10">
        <f>'11-08'!$K111+('11-08'!$J111/90)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50</v>
      </c>
      <c r="L112" s="10">
        <f>'11-08'!$K112+('11-08'!$J112/90)</f>
        <v>48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'11-08'!$K113+('11-08'!$J113/90)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'11-08'!$K114+('11-08'!$J114/90)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2477</v>
      </c>
      <c r="J115" s="8"/>
      <c r="K115" s="9">
        <v>1000</v>
      </c>
      <c r="L115" s="10">
        <f>'11-08'!$K115+('11-08'!$J115/90)</f>
        <v>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2476</v>
      </c>
      <c r="J116" s="8"/>
      <c r="K116" s="9">
        <v>-400</v>
      </c>
      <c r="L116" s="10">
        <f>'11-08'!$K116+('11-08'!$J116/90)</f>
        <v>-400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-3500</v>
      </c>
      <c r="L117" s="10">
        <f>'11-08'!$K117+('11-08'!$J117/90)</f>
        <v>-3500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57</v>
      </c>
      <c r="J118" s="8">
        <v>2000</v>
      </c>
      <c r="K118" s="9"/>
      <c r="L118" s="10">
        <f>'11-08'!$K118+('11-08'!$J118/90)</f>
        <v>22.222222222222221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43</v>
      </c>
      <c r="J119" s="8">
        <v>-2000</v>
      </c>
      <c r="K119" s="9"/>
      <c r="L119" s="10">
        <f>'11-08'!$K119+('11-08'!$J119/90)</f>
        <v>-22.222222222222221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'11-08'!$K120+('11-08'!$J120/90)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501827-7D39-4BB4-8F29-1FF56EB2E57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EC8A-350F-4ECF-95E6-F63F9081DBC9}">
  <sheetPr>
    <pageSetUpPr fitToPage="1"/>
  </sheetPr>
  <dimension ref="A1:Z124"/>
  <sheetViews>
    <sheetView rightToLeft="1" topLeftCell="A112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-410</v>
      </c>
      <c r="K1" s="3">
        <f t="shared" si="0"/>
        <v>205</v>
      </c>
      <c r="L1" s="3">
        <f t="shared" si="0"/>
        <v>200.44444444444446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8"/>
      <c r="K4" s="9">
        <v>100</v>
      </c>
      <c r="L4" s="10">
        <f t="shared" si="1"/>
        <v>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40</v>
      </c>
      <c r="L7" s="10">
        <f t="shared" si="1"/>
        <v>37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-350</v>
      </c>
      <c r="K8" s="9">
        <v>5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112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75</v>
      </c>
      <c r="J10" s="8"/>
      <c r="K10" s="9">
        <v>60</v>
      </c>
      <c r="L10" s="10">
        <f t="shared" si="1"/>
        <v>60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SUM('12-08'!$J$22:$J$124)</f>
        <v>2035</v>
      </c>
      <c r="K20" s="3">
        <f>SUM('12-08'!$K$22:$K$124)</f>
        <v>3985</v>
      </c>
      <c r="L20" s="3">
        <f>SUM('12-08'!$L$22:$L$124)</f>
        <v>4007.6111111111113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19</v>
      </c>
      <c r="F22" s="16">
        <f t="shared" ref="F22:F26" si="3">D22*E22</f>
        <v>95</v>
      </c>
      <c r="G22" s="7"/>
      <c r="H22" s="7" t="s">
        <v>6</v>
      </c>
      <c r="I22" s="2"/>
      <c r="J22" s="8">
        <v>-360</v>
      </c>
      <c r="K22" s="9">
        <v>10</v>
      </c>
      <c r="L22" s="10">
        <f>'12-08'!$K22+('12-08'!$J22/90)</f>
        <v>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40</v>
      </c>
      <c r="I23" s="2" t="s">
        <v>57</v>
      </c>
      <c r="J23" s="8">
        <v>2500</v>
      </c>
      <c r="K23" s="9"/>
      <c r="L23" s="10">
        <f>'12-08'!$K23+('12-08'!$J23/90)</f>
        <v>27.777777777777779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37</v>
      </c>
      <c r="S23" s="16">
        <f t="shared" si="5"/>
        <v>370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78</v>
      </c>
      <c r="F24" s="16">
        <f t="shared" si="3"/>
        <v>1560</v>
      </c>
      <c r="G24" s="7"/>
      <c r="H24" s="7" t="s">
        <v>28</v>
      </c>
      <c r="I24" s="2" t="s">
        <v>648</v>
      </c>
      <c r="J24" s="8">
        <v>-2500</v>
      </c>
      <c r="K24" s="9"/>
      <c r="L24" s="10">
        <f>'12-08'!$K24+('12-08'!$J24/90)</f>
        <v>-27.777777777777779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76</v>
      </c>
      <c r="S24" s="16">
        <f t="shared" si="5"/>
        <v>1520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325</v>
      </c>
      <c r="K25" s="9">
        <v>5</v>
      </c>
      <c r="L25" s="10">
        <f>'12-08'!$K25+('12-08'!$J25/90)</f>
        <v>8.6111111111111107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</v>
      </c>
      <c r="F26" s="16">
        <f t="shared" si="3"/>
        <v>700</v>
      </c>
      <c r="G26" s="7"/>
      <c r="H26" s="7" t="s">
        <v>1796</v>
      </c>
      <c r="I26" s="40" t="s">
        <v>75</v>
      </c>
      <c r="J26" s="71"/>
      <c r="K26" s="9">
        <v>110</v>
      </c>
      <c r="L26" s="10">
        <f>'12-08'!$K26+('12-08'!$J26/90)</f>
        <v>110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3035</v>
      </c>
      <c r="G27" s="7"/>
      <c r="H27" s="7" t="s">
        <v>6</v>
      </c>
      <c r="I27" s="2"/>
      <c r="J27" s="8"/>
      <c r="K27" s="9">
        <v>2</v>
      </c>
      <c r="L27" s="10">
        <f>'12-08'!$K27+('12-08'!$J27/90)</f>
        <v>2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5070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1106</v>
      </c>
      <c r="D28" s="1"/>
      <c r="E28" s="1"/>
      <c r="F28" s="1"/>
      <c r="G28" s="1"/>
      <c r="H28" s="7" t="s">
        <v>6</v>
      </c>
      <c r="I28" s="40" t="s">
        <v>2479</v>
      </c>
      <c r="J28" s="8"/>
      <c r="K28" s="9">
        <v>178</v>
      </c>
      <c r="L28" s="10">
        <f>'12-08'!$K28+('12-08'!$J28/90)</f>
        <v>178</v>
      </c>
      <c r="M28" s="3"/>
      <c r="N28" s="12" t="s">
        <v>11</v>
      </c>
      <c r="O28" s="12"/>
      <c r="P28" s="6">
        <f>SUM(P22:P27)</f>
        <v>5091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-90</v>
      </c>
      <c r="G29" s="1"/>
      <c r="H29" s="7" t="s">
        <v>6</v>
      </c>
      <c r="I29" s="2"/>
      <c r="J29" s="8"/>
      <c r="K29" s="9">
        <v>2</v>
      </c>
      <c r="L29" s="10">
        <f>'12-08'!$K29+('12-08'!$J29/90)</f>
        <v>2</v>
      </c>
      <c r="M29" s="3"/>
      <c r="N29" s="1"/>
      <c r="O29" s="1"/>
      <c r="P29" s="18"/>
      <c r="Q29" s="93" t="s">
        <v>21</v>
      </c>
      <c r="R29" s="94"/>
      <c r="S29" s="17">
        <f>SUM('12-08'!$J$22:$J$124)</f>
        <v>2035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231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'12-08'!$K30+('12-08'!$J30/90)</f>
        <v>2.7777777777777777</v>
      </c>
      <c r="M30" s="3"/>
      <c r="N30" s="93" t="s">
        <v>23</v>
      </c>
      <c r="O30" s="94"/>
      <c r="P30" s="6">
        <f>SUM('12-08'!$K$22:$K$124)</f>
        <v>3985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-440</v>
      </c>
      <c r="G31" s="1"/>
      <c r="H31" s="7" t="s">
        <v>1796</v>
      </c>
      <c r="I31" s="40" t="s">
        <v>64</v>
      </c>
      <c r="J31" s="8"/>
      <c r="K31" s="9">
        <v>150</v>
      </c>
      <c r="L31" s="10">
        <f>'12-08'!$K31+('12-08'!$J31/90)</f>
        <v>150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</v>
      </c>
      <c r="D32" s="1"/>
      <c r="E32" s="1"/>
      <c r="F32" s="1"/>
      <c r="G32" s="1"/>
      <c r="H32" s="7" t="s">
        <v>6</v>
      </c>
      <c r="I32" s="2"/>
      <c r="J32" s="8"/>
      <c r="K32" s="9">
        <v>100</v>
      </c>
      <c r="L32" s="10">
        <f>'12-08'!$K32+('12-08'!$J32/90)</f>
        <v>100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/>
      <c r="L33" s="10">
        <f>'12-08'!$K33+('12-08'!$J33/90)</f>
        <v>1.1111111111111112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2401</v>
      </c>
      <c r="J34" s="8">
        <v>300</v>
      </c>
      <c r="K34" s="9">
        <v>110</v>
      </c>
      <c r="L34" s="10">
        <f>'12-08'!$K34+('12-08'!$J34/90)</f>
        <v>113.33333333333333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'12-08'!$K35+('12-08'!$J35/90)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-50</v>
      </c>
      <c r="K36" s="9">
        <v>4</v>
      </c>
      <c r="L36" s="10">
        <f>'12-08'!$K36+('12-08'!$J36/90)</f>
        <v>3.4444444444444446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-270</v>
      </c>
      <c r="K37" s="9">
        <v>10</v>
      </c>
      <c r="L37" s="10">
        <f>'12-08'!$K37+('12-08'!$J37/90)</f>
        <v>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'12-08'!$K38+('12-08'!$J38/90)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43</v>
      </c>
      <c r="J39" s="8"/>
      <c r="K39" s="9">
        <v>-20</v>
      </c>
      <c r="L39" s="10">
        <f>'12-08'!$K39+('12-08'!$J39/90)</f>
        <v>-20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-700</v>
      </c>
      <c r="K40" s="9">
        <v>10</v>
      </c>
      <c r="L40" s="10">
        <f>'12-08'!$K40+('12-08'!$J40/90)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'12-08'!$K41+('12-08'!$J41/90)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30</v>
      </c>
      <c r="L42" s="10">
        <f>'12-08'!$K42+('12-08'!$J42/90)</f>
        <v>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40</v>
      </c>
      <c r="L43" s="10">
        <f>'12-08'!$K43+('12-08'!$J43/90)</f>
        <v>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599</v>
      </c>
      <c r="J44" s="8">
        <v>-360</v>
      </c>
      <c r="K44" s="9">
        <v>20</v>
      </c>
      <c r="L44" s="10">
        <f>'12-08'!$K44+('12-08'!$J44/90)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'12-08'!$K45+('12-08'!$J45/90)</f>
        <v>1.1111111111111112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2480</v>
      </c>
      <c r="J46" s="8">
        <v>-100</v>
      </c>
      <c r="K46" s="9"/>
      <c r="L46" s="10">
        <f>'12-08'!$K46+('12-08'!$J46/90)</f>
        <v>-1.1111111111111112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'12-08'!$K47+('12-08'!$J47/90)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45</v>
      </c>
      <c r="L48" s="10">
        <f>'12-08'!$K48+('12-08'!$J48/90)</f>
        <v>45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-10</v>
      </c>
      <c r="L49" s="10">
        <f>'12-08'!$K49+('12-08'!$J49/90)</f>
        <v>-10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150</v>
      </c>
      <c r="K50" s="9"/>
      <c r="L50" s="10">
        <f>'12-08'!$K50+('12-08'!$J50/90)</f>
        <v>1.6666666666666667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'12-08'!$K51+('12-08'!$J51/90)</f>
        <v>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-220</v>
      </c>
      <c r="K52" s="9">
        <v>40</v>
      </c>
      <c r="L52" s="10">
        <f>'12-08'!$K52+('12-08'!$J52/90)</f>
        <v>37.555555555555557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</v>
      </c>
      <c r="J53" s="8"/>
      <c r="K53" s="9">
        <v>10</v>
      </c>
      <c r="L53" s="10">
        <f>'12-08'!$K53+('12-08'!$J53/90)</f>
        <v>10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-20</v>
      </c>
      <c r="L54" s="10">
        <f>'12-08'!$K54+('12-08'!$J54/90)</f>
        <v>-20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1552</v>
      </c>
      <c r="J55" s="8">
        <v>300</v>
      </c>
      <c r="K55" s="9"/>
      <c r="L55" s="10">
        <f>'12-08'!$K55+('12-08'!$J55/90)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172</v>
      </c>
      <c r="J56" s="8"/>
      <c r="K56" s="9">
        <v>5</v>
      </c>
      <c r="L56" s="10">
        <f>'12-08'!$K56+('12-08'!$J56/90)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'12-08'!$K57+('12-08'!$J57/90)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600</v>
      </c>
      <c r="K58" s="9"/>
      <c r="L58" s="10">
        <f>'12-08'!$K58+('12-08'!$J58/90)</f>
        <v>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35</v>
      </c>
      <c r="J59" s="8">
        <v>-300</v>
      </c>
      <c r="K59" s="9"/>
      <c r="L59" s="10">
        <f>'12-08'!$K59+('12-08'!$J59/90)</f>
        <v>-3.3333333333333335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56</v>
      </c>
      <c r="J60" s="8">
        <v>330</v>
      </c>
      <c r="K60" s="9"/>
      <c r="L60" s="10">
        <f>'12-08'!$K60+('12-08'!$J60/90)</f>
        <v>3.6666666666666665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2033</v>
      </c>
      <c r="J61" s="8"/>
      <c r="K61" s="9">
        <v>200</v>
      </c>
      <c r="L61" s="10">
        <f>'12-08'!$K61+('12-08'!$J61/90)</f>
        <v>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450</v>
      </c>
      <c r="K62" s="9"/>
      <c r="L62" s="10">
        <f>'12-08'!$K62+('12-08'!$J62/90)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150</v>
      </c>
      <c r="K63" s="9"/>
      <c r="L63" s="10">
        <f>'12-08'!$K63+('12-08'!$J63/90)</f>
        <v>1.6666666666666667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1226</v>
      </c>
      <c r="J64" s="8">
        <v>-100</v>
      </c>
      <c r="K64" s="9">
        <v>398</v>
      </c>
      <c r="L64" s="10">
        <f>'12-08'!$K64+('12-08'!$J64/90)</f>
        <v>396.88888888888891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'12-08'!$K65+('12-08'!$J65/90)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450</v>
      </c>
      <c r="K66" s="39"/>
      <c r="L66" s="37">
        <f>'12-08'!$K66+('12-08'!$J66/90)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2418</v>
      </c>
      <c r="J67" s="35">
        <v>-225</v>
      </c>
      <c r="K67" s="36">
        <v>40</v>
      </c>
      <c r="L67" s="37">
        <f>'12-08'!$K67+('12-08'!$J67/90)</f>
        <v>37.5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-135</v>
      </c>
      <c r="K68" s="39">
        <v>5</v>
      </c>
      <c r="L68" s="37">
        <f>'12-08'!$K68+('12-08'!$J68/90)</f>
        <v>3.5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'12-08'!$K69+('12-08'!$J69/90)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2481</v>
      </c>
      <c r="J70" s="35"/>
      <c r="K70" s="36">
        <v>500</v>
      </c>
      <c r="L70" s="37">
        <f>'12-08'!$K70+('12-08'!$J70/90)</f>
        <v>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56</v>
      </c>
      <c r="J71" s="8">
        <v>-155</v>
      </c>
      <c r="K71" s="9">
        <v>10</v>
      </c>
      <c r="L71" s="10">
        <f>'12-08'!$K71+('12-08'!$J71/90)</f>
        <v>8.2777777777777786</v>
      </c>
      <c r="M71" s="3"/>
      <c r="N71" s="45" t="s">
        <v>118</v>
      </c>
      <c r="O71" s="9"/>
      <c r="P71" s="84">
        <v>3120</v>
      </c>
      <c r="Q71" s="9"/>
      <c r="R71" s="9"/>
      <c r="S71" s="85">
        <v>3525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1543</v>
      </c>
      <c r="J72" s="8">
        <v>-360</v>
      </c>
      <c r="K72" s="9">
        <v>90</v>
      </c>
      <c r="L72" s="10">
        <f>'12-08'!$K72+('12-08'!$J72/90)</f>
        <v>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10</v>
      </c>
      <c r="L73" s="10">
        <f>'12-08'!$K73+('12-08'!$J73/90)</f>
        <v>7.7777777777777777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'12-08'!$K74+('12-08'!$J74/90)</f>
        <v>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'12-08'!$K75+('12-08'!$J75/90)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</v>
      </c>
      <c r="K76" s="9"/>
      <c r="L76" s="10">
        <f>'12-08'!$K76+('12-08'!$J76/90)</f>
        <v>0.22222222222222221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'12-08'!$K77+('12-08'!$J77/90)</f>
        <v>7.5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'12-08'!$K78+('12-08'!$J78/90)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400</v>
      </c>
      <c r="K79" s="9"/>
      <c r="L79" s="10">
        <f>'12-08'!$K79+('12-08'!$J79/90)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'12-08'!$K80+('12-08'!$J80/90)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-40</v>
      </c>
      <c r="L81" s="10">
        <f>'12-08'!$K81+('12-08'!$J81/90)</f>
        <v>-40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'12-08'!$K82+('12-08'!$J82/90)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2482</v>
      </c>
      <c r="J83" s="8">
        <v>-500</v>
      </c>
      <c r="K83" s="9">
        <v>160</v>
      </c>
      <c r="L83" s="10">
        <f>'12-08'!$K83+('12-08'!$J83/90)</f>
        <v>154.44444444444446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'12-08'!$K84+('12-08'!$J84/90)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1796</v>
      </c>
      <c r="I85" s="40" t="s">
        <v>292</v>
      </c>
      <c r="J85" s="8"/>
      <c r="K85" s="9">
        <v>300</v>
      </c>
      <c r="L85" s="10">
        <f>'12-08'!$K85+('12-08'!$J85/90)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'12-08'!$K86+('12-08'!$J86/90)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/>
      <c r="L87" s="10">
        <f>'12-08'!$K87+('12-08'!$J87/90)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500</v>
      </c>
      <c r="K88" s="9"/>
      <c r="L88" s="10">
        <f>'12-08'!$K88+('12-08'!$J88/90)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2483</v>
      </c>
      <c r="J89" s="8"/>
      <c r="K89" s="9">
        <v>1320</v>
      </c>
      <c r="L89" s="10">
        <f>'12-08'!$K89+('12-08'!$J89/90)</f>
        <v>1320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</v>
      </c>
      <c r="K90" s="9">
        <v>150</v>
      </c>
      <c r="L90" s="10">
        <f>'12-08'!$K90+('12-08'!$J90/90)</f>
        <v>149.44444444444446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>
        <v>20</v>
      </c>
      <c r="L91" s="10">
        <f>'12-08'!$K91+('12-08'!$J91/90)</f>
        <v>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16</v>
      </c>
      <c r="L92" s="10">
        <f>'12-08'!$K92+('12-08'!$J92/90)</f>
        <v>16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-310</v>
      </c>
      <c r="K93" s="9">
        <v>10</v>
      </c>
      <c r="L93" s="10">
        <f>'12-08'!$K93+('12-08'!$J93/90)</f>
        <v>6.5555555555555554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140</v>
      </c>
      <c r="K94" s="9"/>
      <c r="L94" s="10">
        <f>'12-08'!$K94+('12-08'!$J94/90)</f>
        <v>1.5555555555555556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25</v>
      </c>
      <c r="L95" s="10">
        <f>'12-08'!$K95+('12-08'!$J95/90)</f>
        <v>25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43" t="s">
        <v>28</v>
      </c>
      <c r="I96" s="40" t="s">
        <v>437</v>
      </c>
      <c r="J96" s="8">
        <v>-300</v>
      </c>
      <c r="K96" s="9"/>
      <c r="L96" s="10">
        <f>'12-08'!$K96+('12-08'!$J96/90)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69</v>
      </c>
      <c r="L97" s="10">
        <f>'12-08'!$K97+('12-08'!$J97/90)</f>
        <v>69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</v>
      </c>
      <c r="L98" s="10">
        <f>'12-08'!$K98+('12-08'!$J98/90)</f>
        <v>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-400</v>
      </c>
      <c r="K99" s="9"/>
      <c r="L99" s="10">
        <f>'12-08'!$K99+('12-08'!$J99/90)</f>
        <v>-4.4444444444444446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'12-08'!$K100+('12-08'!$J100/90)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'12-08'!$K101+('12-08'!$J101/90)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>
        <v>1</v>
      </c>
      <c r="L102" s="10">
        <f>'12-08'!$K102+('12-08'!$J102/90)</f>
        <v>4.3333333333333339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10</v>
      </c>
      <c r="L103" s="10">
        <f>'12-08'!$K103+('12-08'!$J103/90)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</v>
      </c>
      <c r="L104" s="10">
        <f>'12-08'!$K104+('12-08'!$J104/90)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270</v>
      </c>
      <c r="K105" s="9"/>
      <c r="L105" s="10">
        <f>'12-08'!$K105+('12-08'!$J105/90)</f>
        <v>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70</v>
      </c>
      <c r="K106" s="9"/>
      <c r="L106" s="10">
        <f>'12-08'!$K106+('12-08'!$J106/90)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'12-08'!$K107+('12-08'!$J107/90)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560</v>
      </c>
      <c r="K108" s="9">
        <v>10</v>
      </c>
      <c r="L108" s="10">
        <f>'12-08'!$K108+('12-08'!$J108/90)</f>
        <v>16.222222222222221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-250</v>
      </c>
      <c r="K109" s="9">
        <v>20</v>
      </c>
      <c r="L109" s="10">
        <f>'12-08'!$K109+('12-08'!$J109/90)</f>
        <v>17.222222222222221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270</v>
      </c>
      <c r="K110" s="9"/>
      <c r="L110" s="10">
        <f>'12-08'!$K110+('12-08'!$J110/90)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</v>
      </c>
      <c r="K111" s="9"/>
      <c r="L111" s="10">
        <f>'12-08'!$K111+('12-08'!$J111/90)</f>
        <v>0.22222222222222221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360</v>
      </c>
      <c r="K112" s="9"/>
      <c r="L112" s="10">
        <f>'12-08'!$K112+('12-08'!$J112/90)</f>
        <v>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-580</v>
      </c>
      <c r="K113" s="9">
        <v>20</v>
      </c>
      <c r="L113" s="10">
        <f>'12-08'!$K113+('12-08'!$J113/90)</f>
        <v>13.555555555555555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140</v>
      </c>
      <c r="K114" s="9"/>
      <c r="L114" s="10">
        <f>'12-08'!$K114+('12-08'!$J114/90)</f>
        <v>1.5555555555555556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8</v>
      </c>
      <c r="L115" s="10">
        <f>'12-08'!$K115+('12-08'!$J115/90)</f>
        <v>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75</v>
      </c>
      <c r="K116" s="9"/>
      <c r="L116" s="10">
        <f>'12-08'!$K116+('12-08'!$J116/90)</f>
        <v>0.83333333333333337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24</v>
      </c>
      <c r="L117" s="10">
        <f>'12-08'!$K117+('12-08'!$J117/90)</f>
        <v>24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28</v>
      </c>
      <c r="I118" s="40" t="s">
        <v>2484</v>
      </c>
      <c r="J118" s="8"/>
      <c r="K118" s="9">
        <v>-15</v>
      </c>
      <c r="L118" s="10">
        <f>'12-08'!$K118+('12-08'!$J118/90)</f>
        <v>-15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'12-08'!$K119+('12-08'!$J119/90)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'12-08'!$K120+('12-08'!$J120/90)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520</v>
      </c>
      <c r="K121" s="9">
        <v>5</v>
      </c>
      <c r="L121" s="10">
        <f>'12-08'!$K121+('12-08'!$J121/90)</f>
        <v>10.777777777777779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'12-08'!$K122+('12-08'!$J122/90)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'12-08'!$K123+('12-08'!$J123/90)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'12-08'!$K124+('12-08'!$J124/90)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36E0A339-66D8-4EC0-A512-BE4E2715B1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6276-0585-44B9-8367-E196E44E34DD}">
  <sheetPr>
    <pageSetUpPr fitToPage="1"/>
  </sheetPr>
  <dimension ref="A1:Z113"/>
  <sheetViews>
    <sheetView rightToLeft="1" topLeftCell="A101" workbookViewId="0">
      <selection activeCell="J111" sqref="J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-1330</v>
      </c>
      <c r="K1" s="3">
        <f t="shared" si="0"/>
        <v>254</v>
      </c>
      <c r="L1" s="3">
        <f t="shared" si="0"/>
        <v>239.2222222222222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-5</v>
      </c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8">
        <v>-270</v>
      </c>
      <c r="K4" s="9">
        <v>-5</v>
      </c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35</v>
      </c>
      <c r="L5" s="10">
        <f t="shared" si="1"/>
        <v>32.777777777777779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104</v>
      </c>
      <c r="L7" s="10">
        <f t="shared" si="1"/>
        <v>104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120</v>
      </c>
      <c r="L8" s="10">
        <f t="shared" si="1"/>
        <v>120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335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35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-660</v>
      </c>
      <c r="K12" s="9"/>
      <c r="L12" s="10">
        <f t="shared" si="1"/>
        <v>-7.333333333333333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SUM('13-08'!$J$22:$J$113)</f>
        <v>1415</v>
      </c>
      <c r="K20" s="3">
        <f>SUM('13-08'!$K$22:$K$113)</f>
        <v>-4645</v>
      </c>
      <c r="L20" s="3">
        <f>SUM('13-08'!$L$22:$L$113)</f>
        <v>-4629.2777777777765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90</v>
      </c>
      <c r="K22" s="9">
        <v>5</v>
      </c>
      <c r="L22" s="10">
        <f>'13-08'!$K22+('13-08'!$J22/90)</f>
        <v>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34</v>
      </c>
      <c r="F23" s="16">
        <f t="shared" si="3"/>
        <v>340</v>
      </c>
      <c r="G23" s="7"/>
      <c r="H23" s="43" t="s">
        <v>1796</v>
      </c>
      <c r="I23" s="40" t="s">
        <v>95</v>
      </c>
      <c r="J23" s="8"/>
      <c r="K23" s="9">
        <v>200</v>
      </c>
      <c r="L23" s="10">
        <f>'13-08'!$K23+('13-08'!$J23/90)</f>
        <v>200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25</v>
      </c>
      <c r="S23" s="16">
        <f t="shared" si="5"/>
        <v>250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36</v>
      </c>
      <c r="F24" s="16">
        <f t="shared" si="3"/>
        <v>720</v>
      </c>
      <c r="G24" s="7"/>
      <c r="H24" s="7" t="s">
        <v>40</v>
      </c>
      <c r="I24" s="40" t="s">
        <v>95</v>
      </c>
      <c r="J24" s="8"/>
      <c r="K24" s="9">
        <v>-200</v>
      </c>
      <c r="L24" s="10">
        <f>'13-08'!$K24+('13-08'!$J24/90)</f>
        <v>-200</v>
      </c>
      <c r="M24" s="3"/>
      <c r="N24" s="13">
        <v>10</v>
      </c>
      <c r="O24" s="1">
        <v>61</v>
      </c>
      <c r="P24" s="14">
        <f t="shared" si="4"/>
        <v>610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-640</v>
      </c>
      <c r="K25" s="9">
        <v>10</v>
      </c>
      <c r="L25" s="10">
        <f>'13-08'!$K25+('13-08'!$J25/90)</f>
        <v>2.8888888888888893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26</v>
      </c>
      <c r="F26" s="16">
        <f t="shared" si="3"/>
        <v>2600</v>
      </c>
      <c r="G26" s="7"/>
      <c r="H26" s="43" t="s">
        <v>1796</v>
      </c>
      <c r="I26" s="40" t="s">
        <v>64</v>
      </c>
      <c r="J26" s="8"/>
      <c r="K26" s="9">
        <v>200</v>
      </c>
      <c r="L26" s="10">
        <f>'13-08'!$K26+('13-08'!$J26/90)</f>
        <v>200</v>
      </c>
      <c r="M26" s="3"/>
      <c r="N26" s="13">
        <v>50</v>
      </c>
      <c r="O26" s="1">
        <v>17</v>
      </c>
      <c r="P26" s="14">
        <f t="shared" si="4"/>
        <v>850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37</v>
      </c>
      <c r="C27" s="14">
        <f t="shared" si="2"/>
        <v>3700</v>
      </c>
      <c r="D27" s="12" t="s">
        <v>11</v>
      </c>
      <c r="E27" s="12"/>
      <c r="F27" s="17">
        <f>SUM(F22:F26)</f>
        <v>3740</v>
      </c>
      <c r="G27" s="7"/>
      <c r="H27" s="7" t="s">
        <v>6</v>
      </c>
      <c r="I27" s="40" t="s">
        <v>1924</v>
      </c>
      <c r="J27" s="8"/>
      <c r="K27" s="9">
        <v>50</v>
      </c>
      <c r="L27" s="10">
        <f>'13-08'!$K27+('13-08'!$J27/90)</f>
        <v>50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4520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5345</v>
      </c>
      <c r="D28" s="1"/>
      <c r="E28" s="1"/>
      <c r="F28" s="1"/>
      <c r="G28" s="1"/>
      <c r="H28" s="43" t="s">
        <v>40</v>
      </c>
      <c r="I28" s="40" t="s">
        <v>95</v>
      </c>
      <c r="J28" s="8"/>
      <c r="K28" s="9">
        <v>-50</v>
      </c>
      <c r="L28" s="10">
        <f>'13-08'!$K28+('13-08'!$J28/90)</f>
        <v>-50</v>
      </c>
      <c r="M28" s="3"/>
      <c r="N28" s="12" t="s">
        <v>11</v>
      </c>
      <c r="O28" s="12"/>
      <c r="P28" s="6">
        <f>SUM(P22:P27)</f>
        <v>3345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705</v>
      </c>
      <c r="G29" s="1"/>
      <c r="H29" s="7" t="s">
        <v>6</v>
      </c>
      <c r="I29" s="2"/>
      <c r="J29" s="8">
        <v>-600</v>
      </c>
      <c r="K29" s="9">
        <v>10</v>
      </c>
      <c r="L29" s="10">
        <f>'13-08'!$K29+('13-08'!$J29/90)</f>
        <v>3.333333333333333</v>
      </c>
      <c r="M29" s="3"/>
      <c r="N29" s="1"/>
      <c r="O29" s="1"/>
      <c r="P29" s="18"/>
      <c r="Q29" s="93" t="s">
        <v>21</v>
      </c>
      <c r="R29" s="94"/>
      <c r="S29" s="17">
        <f>SUM('13-08'!$J$22:$J$113)</f>
        <v>1415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4239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500</v>
      </c>
      <c r="L30" s="10">
        <f>'13-08'!$K30+('13-08'!$J30/90)</f>
        <v>500</v>
      </c>
      <c r="M30" s="3"/>
      <c r="N30" s="93" t="s">
        <v>23</v>
      </c>
      <c r="O30" s="94"/>
      <c r="P30" s="6">
        <f>SUM('13-08'!$K$22:$K$113)</f>
        <v>-4645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-500</v>
      </c>
      <c r="L31" s="10">
        <f>'13-08'!$K31+('13-08'!$J31/90)</f>
        <v>-500</v>
      </c>
      <c r="M31" s="3"/>
      <c r="N31" s="1"/>
      <c r="O31" s="1"/>
      <c r="P31" s="18"/>
      <c r="Q31" s="12" t="s">
        <v>25</v>
      </c>
      <c r="R31" s="12"/>
      <c r="S31" s="17">
        <f>S27-S29-F27</f>
        <v>-635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437</v>
      </c>
      <c r="J32" s="8">
        <v>-300</v>
      </c>
      <c r="K32" s="9"/>
      <c r="L32" s="10">
        <f>'13-08'!$K32+('13-08'!$J32/90)</f>
        <v>-3.3333333333333335</v>
      </c>
      <c r="M32" s="3"/>
      <c r="N32" s="12" t="s">
        <v>25</v>
      </c>
      <c r="O32" s="12"/>
      <c r="P32" s="6">
        <f>P28-P30-C28</f>
        <v>2645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-540</v>
      </c>
      <c r="K33" s="9">
        <v>20</v>
      </c>
      <c r="L33" s="10">
        <f>'13-08'!$K33+('13-08'!$J33/90)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'13-08'!$K34+('13-08'!$J34/90)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43</v>
      </c>
      <c r="J35" s="8"/>
      <c r="K35" s="9">
        <v>-20</v>
      </c>
      <c r="L35" s="10">
        <f>'13-08'!$K35+('13-08'!$J35/90)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-450</v>
      </c>
      <c r="K36" s="9">
        <v>10</v>
      </c>
      <c r="L36" s="10">
        <f>'13-08'!$K36+('13-08'!$J36/90)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2486</v>
      </c>
      <c r="J37" s="8"/>
      <c r="K37" s="9">
        <v>400</v>
      </c>
      <c r="L37" s="10">
        <f>'13-08'!$K37+('13-08'!$J37/90)</f>
        <v>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-110</v>
      </c>
      <c r="K38" s="9">
        <v>5</v>
      </c>
      <c r="L38" s="10">
        <f>'13-08'!$K38+('13-08'!$J38/90)</f>
        <v>3.7777777777777777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698</v>
      </c>
      <c r="J39" s="8"/>
      <c r="K39" s="9">
        <v>5</v>
      </c>
      <c r="L39" s="10">
        <f>'13-08'!$K39+('13-08'!$J39/90)</f>
        <v>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1796</v>
      </c>
      <c r="I40" s="40" t="s">
        <v>1520</v>
      </c>
      <c r="J40" s="8">
        <v>1350</v>
      </c>
      <c r="K40" s="9"/>
      <c r="L40" s="10">
        <f>'13-08'!$K40+('13-08'!$J40/90)</f>
        <v>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200</v>
      </c>
      <c r="K41" s="9"/>
      <c r="L41" s="10">
        <f>'13-08'!$K41+('13-08'!$J41/90)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-180</v>
      </c>
      <c r="K42" s="9">
        <v>60</v>
      </c>
      <c r="L42" s="10">
        <f>'13-08'!$K42+('13-08'!$J42/90)</f>
        <v>58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30</v>
      </c>
      <c r="L43" s="10">
        <f>'13-08'!$K43+('13-08'!$J43/90)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'13-08'!$K44+('13-08'!$J44/90)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60</v>
      </c>
      <c r="L45" s="10">
        <f>'13-08'!$K45+('13-08'!$J45/90)</f>
        <v>60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200</v>
      </c>
      <c r="L46" s="10">
        <f>'13-08'!$K46+('13-08'!$J46/90)</f>
        <v>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-200</v>
      </c>
      <c r="L47" s="10">
        <f>'13-08'!$K47+('13-08'!$J47/90)</f>
        <v>-200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'13-08'!$K48+('13-08'!$J48/90)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'13-08'!$K49+('13-08'!$J49/90)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'13-08'!$K50+('13-08'!$J50/90)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'13-08'!$K51+('13-08'!$J51/90)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8">
        <v>-200</v>
      </c>
      <c r="K52" s="9">
        <v>85</v>
      </c>
      <c r="L52" s="10">
        <f>'13-08'!$K52+('13-08'!$J52/90)</f>
        <v>82.777777777777771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2487</v>
      </c>
      <c r="J53" s="8"/>
      <c r="K53" s="9">
        <v>-3000</v>
      </c>
      <c r="L53" s="10">
        <f>'13-08'!$K53+('13-08'!$J53/90)</f>
        <v>-3000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-500</v>
      </c>
      <c r="K54" s="9">
        <v>10</v>
      </c>
      <c r="L54" s="10">
        <f>'13-08'!$K54+('13-08'!$J54/90)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'13-08'!$K55+('13-08'!$J55/90)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-310</v>
      </c>
      <c r="K56" s="9">
        <v>10</v>
      </c>
      <c r="L56" s="10">
        <f>'13-08'!$K56+('13-08'!$J56/90)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930</v>
      </c>
      <c r="K57" s="9">
        <v>10</v>
      </c>
      <c r="L57" s="10">
        <f>'13-08'!$K57+('13-08'!$J57/90)</f>
        <v>20.333333333333336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373</v>
      </c>
      <c r="J58" s="8"/>
      <c r="K58" s="9">
        <v>500</v>
      </c>
      <c r="L58" s="10">
        <f>'13-08'!$K58+('13-08'!$J58/90)</f>
        <v>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-500</v>
      </c>
      <c r="L59" s="10">
        <f>'13-08'!$K59+('13-08'!$J59/90)</f>
        <v>-500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'13-08'!$K60+('13-08'!$J60/90)</f>
        <v>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200</v>
      </c>
      <c r="K61" s="9"/>
      <c r="L61" s="10">
        <f>'13-08'!$K61+('13-08'!$J61/90)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</v>
      </c>
      <c r="L62" s="10">
        <f>'13-08'!$K62+('13-08'!$J62/90)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1014</v>
      </c>
      <c r="J63" s="8">
        <v>630</v>
      </c>
      <c r="K63" s="9"/>
      <c r="L63" s="10">
        <f>'13-08'!$K63+('13-08'!$J63/90)</f>
        <v>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>
        <v>15</v>
      </c>
      <c r="L64" s="10">
        <f>'13-08'!$K64+('13-08'!$J64/90)</f>
        <v>17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2488</v>
      </c>
      <c r="J65" s="35">
        <v>-180</v>
      </c>
      <c r="K65" s="36">
        <v>-225</v>
      </c>
      <c r="L65" s="37">
        <f>'13-08'!$K65+('13-08'!$J65/90)</f>
        <v>-227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'13-08'!$K66+('13-08'!$J66/90)</f>
        <v>11.111111111111111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-720</v>
      </c>
      <c r="K67" s="36">
        <v>10</v>
      </c>
      <c r="L67" s="37">
        <f>'13-08'!$K67+('13-08'!$J67/90)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750</v>
      </c>
      <c r="K68" s="39"/>
      <c r="L68" s="37">
        <f>'13-08'!$K68+('13-08'!$J68/90)</f>
        <v>8.3333333333333339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/>
      <c r="L69" s="37">
        <f>'13-08'!$K69+('13-08'!$J69/90)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25</v>
      </c>
      <c r="L70" s="37">
        <f>'13-08'!$K70+('13-08'!$J70/90)</f>
        <v>25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'13-08'!$K71+('13-08'!$J71/90)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-550</v>
      </c>
      <c r="K72" s="9">
        <v>10</v>
      </c>
      <c r="L72" s="10">
        <f>'13-08'!$K72+('13-08'!$J72/90)</f>
        <v>3.8888888888888893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1000</v>
      </c>
      <c r="K73" s="9">
        <v>240</v>
      </c>
      <c r="L73" s="10">
        <f>'13-08'!$K73+('13-08'!$J73/90)</f>
        <v>251.11111111111111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5</v>
      </c>
      <c r="L74" s="10">
        <f>'13-08'!$K74+('13-08'!$J74/90)</f>
        <v>1.6666666666666665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350</v>
      </c>
      <c r="K75" s="9">
        <v>-20</v>
      </c>
      <c r="L75" s="10">
        <f>'13-08'!$K75+('13-08'!$J75/90)</f>
        <v>-16.111111111111111</v>
      </c>
      <c r="M75" s="3"/>
      <c r="N75" s="45" t="s">
        <v>118</v>
      </c>
      <c r="O75" s="9"/>
      <c r="P75" s="84">
        <v>3345</v>
      </c>
      <c r="Q75" s="9"/>
      <c r="R75" s="9"/>
      <c r="S75" s="85">
        <v>4520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45</v>
      </c>
      <c r="L76" s="10">
        <f>'13-08'!$K76+('13-08'!$J76/90)</f>
        <v>42.777777777777779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'13-08'!$K77+('13-08'!$J77/90)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320</v>
      </c>
      <c r="K78" s="9"/>
      <c r="L78" s="10">
        <f>'13-08'!$K78+('13-08'!$J78/90)</f>
        <v>3.5555555555555554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>
        <v>20</v>
      </c>
      <c r="L79" s="10">
        <f>'13-08'!$K79+('13-08'!$J79/90)</f>
        <v>22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2489</v>
      </c>
      <c r="J80" s="8"/>
      <c r="K80" s="9">
        <v>-490</v>
      </c>
      <c r="L80" s="10">
        <f>'13-08'!$K80+('13-08'!$J80/90)</f>
        <v>-490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100</v>
      </c>
      <c r="K81" s="9"/>
      <c r="L81" s="10">
        <f>'13-08'!$K81+('13-08'!$J81/90)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-360</v>
      </c>
      <c r="K82" s="9">
        <v>70</v>
      </c>
      <c r="L82" s="10">
        <f>'13-08'!$K82+('13-08'!$J82/90)</f>
        <v>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2490</v>
      </c>
      <c r="J83" s="8"/>
      <c r="K83" s="9">
        <v>105</v>
      </c>
      <c r="L83" s="10">
        <f>'13-08'!$K83+('13-08'!$J83/90)</f>
        <v>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>
        <v>10</v>
      </c>
      <c r="L84" s="10">
        <f>'13-08'!$K84+('13-08'!$J84/90)</f>
        <v>10.555555555555555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229</v>
      </c>
      <c r="J85" s="8">
        <v>-360</v>
      </c>
      <c r="K85" s="9"/>
      <c r="L85" s="10">
        <f>'13-08'!$K85+('13-08'!$J85/90)</f>
        <v>-4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150</v>
      </c>
      <c r="L86" s="10">
        <f>'13-08'!$K86+('13-08'!$J86/90)</f>
        <v>150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'13-08'!$K87+('13-08'!$J87/90)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250</v>
      </c>
      <c r="K88" s="9"/>
      <c r="L88" s="10">
        <f>'13-08'!$K88+('13-08'!$J88/90)</f>
        <v>2.7777777777777777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'13-08'!$K89+('13-08'!$J89/90)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2491</v>
      </c>
      <c r="J90" s="8"/>
      <c r="K90" s="9">
        <v>-350</v>
      </c>
      <c r="L90" s="10">
        <f>'13-08'!$K90+('13-08'!$J90/90)</f>
        <v>-350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'13-08'!$K91+('13-08'!$J91/90)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2492</v>
      </c>
      <c r="J92" s="8">
        <v>-630</v>
      </c>
      <c r="K92" s="9">
        <v>-70</v>
      </c>
      <c r="L92" s="10">
        <f>'13-08'!$K92+('13-08'!$J92/90)</f>
        <v>-77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/>
      <c r="K93" s="9">
        <v>-140</v>
      </c>
      <c r="L93" s="10">
        <f>'13-08'!$K93+('13-08'!$J93/90)</f>
        <v>-140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'13-08'!$K94+('13-08'!$J94/90)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2493</v>
      </c>
      <c r="J95" s="8"/>
      <c r="K95" s="9">
        <v>100</v>
      </c>
      <c r="L95" s="10">
        <f>'13-08'!$K95+('13-08'!$J95/90)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</v>
      </c>
      <c r="K96" s="9"/>
      <c r="L96" s="10">
        <f>'13-08'!$K96+('13-08'!$J96/90)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</v>
      </c>
      <c r="K97" s="9"/>
      <c r="L97" s="10">
        <f>'13-08'!$K97+('13-08'!$J97/90)</f>
        <v>0.33333333333333331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110</v>
      </c>
      <c r="K98" s="9"/>
      <c r="L98" s="10">
        <f>'13-08'!$K98+('13-08'!$J98/90)</f>
        <v>1.2222222222222223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20</v>
      </c>
      <c r="L99" s="10">
        <f>'13-08'!$K99+('13-08'!$J99/90)</f>
        <v>21.111111111111111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490</v>
      </c>
      <c r="L100" s="10">
        <f>'13-08'!$K100+('13-08'!$J100/90)</f>
        <v>488.88888888888891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-600</v>
      </c>
      <c r="K101" s="9">
        <v>40</v>
      </c>
      <c r="L101" s="10">
        <f>'13-08'!$K101+('13-08'!$J101/90)</f>
        <v>33.333333333333336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540</v>
      </c>
      <c r="K102" s="9"/>
      <c r="L102" s="10">
        <f>'13-08'!$K102+('13-08'!$J102/90)</f>
        <v>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95</v>
      </c>
      <c r="K103" s="9"/>
      <c r="L103" s="10">
        <f>'13-08'!$K103+('13-08'!$J103/90)</f>
        <v>1.0555555555555556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'13-08'!$K104+('13-08'!$J104/90)</f>
        <v>1.6666666666666667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10</v>
      </c>
      <c r="L105" s="10">
        <f>'13-08'!$K105+('13-08'!$J105/90)</f>
        <v>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350</v>
      </c>
      <c r="K106" s="9"/>
      <c r="L106" s="10">
        <f>'13-08'!$K106+('13-08'!$J106/90)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150</v>
      </c>
      <c r="K107" s="9"/>
      <c r="L107" s="10">
        <f>'13-08'!$K107+('13-08'!$J107/90)</f>
        <v>1.6666666666666667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-170</v>
      </c>
      <c r="L108" s="10">
        <f>'13-08'!$K108+('13-08'!$J108/90)</f>
        <v>-170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8"/>
      <c r="K109" s="9">
        <v>-2500</v>
      </c>
      <c r="L109" s="10">
        <f>'13-08'!$K109+('13-08'!$J109/90)</f>
        <v>-2500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-200</v>
      </c>
      <c r="K110" s="9">
        <v>10</v>
      </c>
      <c r="L110" s="10">
        <f>'13-08'!$K110+('13-08'!$J110/90)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'13-08'!$K111+('13-08'!$J111/90)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'13-08'!$K112+('13-08'!$J112/90)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'13-08'!$K113+('13-08'!$J113/90)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960E808B-638B-417D-9306-99819693A7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6373-1EAD-4B7E-B14E-C4EA511F1F2D}">
  <sheetPr>
    <pageSetUpPr fitToPage="1"/>
  </sheetPr>
  <dimension ref="A1:Z144"/>
  <sheetViews>
    <sheetView rightToLeft="1" tabSelected="1" topLeftCell="A132" zoomScaleNormal="100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-50</v>
      </c>
      <c r="K1" s="3">
        <f t="shared" si="0"/>
        <v>-10</v>
      </c>
      <c r="L1" s="3">
        <f t="shared" si="0"/>
        <v>-10.555555555555557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2495</v>
      </c>
      <c r="J3" s="8"/>
      <c r="K3" s="9">
        <v>-20</v>
      </c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-450</v>
      </c>
      <c r="K6" s="9">
        <v>10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209</v>
      </c>
      <c r="J7" s="8">
        <v>20</v>
      </c>
      <c r="K7" s="9"/>
      <c r="L7" s="10">
        <f t="shared" si="1"/>
        <v>0.22222222222222221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20</v>
      </c>
      <c r="L9" s="10">
        <f t="shared" si="1"/>
        <v>21.111111111111111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80</v>
      </c>
      <c r="K10" s="9"/>
      <c r="L10" s="10">
        <f t="shared" si="1"/>
        <v>0.88888888888888884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SUM('14-08'!$J$22:$J$144)</f>
        <v>-2820</v>
      </c>
      <c r="K20" s="3">
        <f>SUM('14-08'!$K$22:$K$144)</f>
        <v>186</v>
      </c>
      <c r="L20" s="3">
        <f>SUM('14-08'!$L$22:$L$144)</f>
        <v>154.66666666666652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17</v>
      </c>
      <c r="F22" s="16">
        <f t="shared" ref="F22:F26" si="3">D22*E22</f>
        <v>85</v>
      </c>
      <c r="G22" s="7"/>
      <c r="H22" s="7" t="s">
        <v>6</v>
      </c>
      <c r="I22" s="2"/>
      <c r="J22" s="8">
        <v>-450</v>
      </c>
      <c r="K22" s="9">
        <v>10</v>
      </c>
      <c r="L22" s="10">
        <f>'14-08'!$K22+('14-08'!$J22/90)</f>
        <v>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28</v>
      </c>
      <c r="I23" s="2" t="s">
        <v>456</v>
      </c>
      <c r="J23" s="8">
        <v>-100</v>
      </c>
      <c r="K23" s="9"/>
      <c r="L23" s="10">
        <f>'14-08'!$K23+('14-08'!$J23/90)</f>
        <v>-1.1111111111111112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72</v>
      </c>
      <c r="S23" s="16">
        <f t="shared" si="5"/>
        <v>720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16</v>
      </c>
      <c r="F24" s="16">
        <f t="shared" si="3"/>
        <v>320</v>
      </c>
      <c r="G24" s="7"/>
      <c r="H24" s="7" t="s">
        <v>28</v>
      </c>
      <c r="I24" s="2" t="s">
        <v>437</v>
      </c>
      <c r="J24" s="8">
        <v>-300</v>
      </c>
      <c r="K24" s="9"/>
      <c r="L24" s="10">
        <f>'14-08'!$K24+('14-08'!$J24/90)</f>
        <v>-3.3333333333333335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49</v>
      </c>
      <c r="S24" s="16">
        <f t="shared" si="5"/>
        <v>980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8">
        <v>320</v>
      </c>
      <c r="K25" s="9"/>
      <c r="L25" s="10">
        <f>'14-08'!$K25+('14-08'!$J25/90)</f>
        <v>3.5555555555555554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540</v>
      </c>
      <c r="K26" s="9"/>
      <c r="L26" s="10">
        <f>'14-08'!$K26+('14-08'!$J26/90)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5105</v>
      </c>
      <c r="G27" s="7"/>
      <c r="H27" s="7" t="s">
        <v>6</v>
      </c>
      <c r="I27" s="2"/>
      <c r="J27" s="8">
        <v>90</v>
      </c>
      <c r="K27" s="9"/>
      <c r="L27" s="10">
        <f>'14-08'!$K27+('14-08'!$J27/90)</f>
        <v>1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690</v>
      </c>
      <c r="D28" s="1"/>
      <c r="E28" s="1"/>
      <c r="F28" s="1"/>
      <c r="G28" s="1"/>
      <c r="H28" s="7" t="s">
        <v>1796</v>
      </c>
      <c r="I28" s="2" t="s">
        <v>95</v>
      </c>
      <c r="J28" s="8"/>
      <c r="K28" s="9">
        <v>100</v>
      </c>
      <c r="L28" s="10">
        <f>'14-08'!$K28+('14-08'!$J28/90)</f>
        <v>100</v>
      </c>
      <c r="M28" s="3"/>
      <c r="N28" s="12" t="s">
        <v>11</v>
      </c>
      <c r="O28" s="12"/>
      <c r="P28" s="6">
        <f>SUM(P22:P27)</f>
        <v>3314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1365</v>
      </c>
      <c r="G29" s="1"/>
      <c r="H29" s="7" t="s">
        <v>6</v>
      </c>
      <c r="I29" s="2" t="s">
        <v>95</v>
      </c>
      <c r="J29" s="8"/>
      <c r="K29" s="9">
        <v>420</v>
      </c>
      <c r="L29" s="10">
        <f>'14-08'!$K29+('14-08'!$J29/90)</f>
        <v>420</v>
      </c>
      <c r="M29" s="3"/>
      <c r="N29" s="1"/>
      <c r="O29" s="1"/>
      <c r="P29" s="18"/>
      <c r="Q29" s="93" t="s">
        <v>21</v>
      </c>
      <c r="R29" s="94"/>
      <c r="S29" s="17">
        <f>SUM('14-08'!$J$22:$J$144)</f>
        <v>-2820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-4655</v>
      </c>
      <c r="D30" s="1"/>
      <c r="E30" s="1"/>
      <c r="F30" s="8"/>
      <c r="G30" s="1"/>
      <c r="H30" s="7" t="s">
        <v>40</v>
      </c>
      <c r="I30" s="2" t="s">
        <v>95</v>
      </c>
      <c r="J30" s="8"/>
      <c r="K30" s="9">
        <v>-520</v>
      </c>
      <c r="L30" s="10">
        <f>'14-08'!$K30+('14-08'!$J30/90)</f>
        <v>-520</v>
      </c>
      <c r="M30" s="3"/>
      <c r="N30" s="93" t="s">
        <v>23</v>
      </c>
      <c r="O30" s="94"/>
      <c r="P30" s="6">
        <f>SUM('14-08'!$K$22:$K$144)</f>
        <v>186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42</v>
      </c>
      <c r="L31" s="10">
        <f>'14-08'!$K31+('14-08'!$J31/90)</f>
        <v>42</v>
      </c>
      <c r="M31" s="3"/>
      <c r="N31" s="1"/>
      <c r="O31" s="1"/>
      <c r="P31" s="18"/>
      <c r="Q31" s="12" t="s">
        <v>25</v>
      </c>
      <c r="R31" s="12"/>
      <c r="S31" s="17">
        <f>S27-S29-F27</f>
        <v>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-42</v>
      </c>
      <c r="L32" s="10">
        <f>'14-08'!$K32+('14-08'!$J32/90)</f>
        <v>-42</v>
      </c>
      <c r="M32" s="3"/>
      <c r="N32" s="12" t="s">
        <v>25</v>
      </c>
      <c r="O32" s="12"/>
      <c r="P32" s="6">
        <f>P28-P30-C28</f>
        <v>2438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95</v>
      </c>
      <c r="J33" s="8"/>
      <c r="K33" s="9">
        <v>115</v>
      </c>
      <c r="L33" s="10">
        <f>'14-08'!$K33+('14-08'!$J33/90)</f>
        <v>115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-115</v>
      </c>
      <c r="L34" s="10">
        <f>'14-08'!$K34+('14-08'!$J34/90)</f>
        <v>-115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957</v>
      </c>
      <c r="J35" s="8"/>
      <c r="K35" s="9">
        <v>50</v>
      </c>
      <c r="L35" s="10">
        <f>'14-08'!$K35+('14-08'!$J35/90)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76</v>
      </c>
      <c r="J36" s="8">
        <v>360</v>
      </c>
      <c r="K36" s="9"/>
      <c r="L36" s="10">
        <f>'14-08'!$K36+('14-08'!$J36/90)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8">
        <v>-310</v>
      </c>
      <c r="K37" s="9">
        <v>20</v>
      </c>
      <c r="L37" s="10">
        <f>'14-08'!$K37+('14-08'!$J37/90)</f>
        <v>16.555555555555557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</v>
      </c>
      <c r="J38" s="8"/>
      <c r="K38" s="9">
        <v>55</v>
      </c>
      <c r="L38" s="10">
        <f>'14-08'!$K38+('14-08'!$J38/90)</f>
        <v>55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95</v>
      </c>
      <c r="J39" s="8"/>
      <c r="K39" s="9">
        <v>-55</v>
      </c>
      <c r="L39" s="10">
        <f>'14-08'!$K39+('14-08'!$J39/90)</f>
        <v>-55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320</v>
      </c>
      <c r="L40" s="10">
        <f>'14-08'!$K40+('14-08'!$J40/90)</f>
        <v>318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-350</v>
      </c>
      <c r="K41" s="9">
        <v>70</v>
      </c>
      <c r="L41" s="10">
        <f>'14-08'!$K41+('14-08'!$J41/90)</f>
        <v>66.111111111111114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953</v>
      </c>
      <c r="J42" s="8">
        <v>-900</v>
      </c>
      <c r="K42" s="9">
        <v>10</v>
      </c>
      <c r="L42" s="10">
        <f>'14-08'!$K42+('14-08'!$J42/90)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50</v>
      </c>
      <c r="L43" s="10">
        <f>'14-08'!$K43+('14-08'!$J43/90)</f>
        <v>45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2164</v>
      </c>
      <c r="J44" s="8"/>
      <c r="K44" s="9">
        <v>100</v>
      </c>
      <c r="L44" s="10">
        <f>'14-08'!$K44+('14-08'!$J44/90)</f>
        <v>100</v>
      </c>
      <c r="M44" s="3"/>
      <c r="N44" s="45" t="s">
        <v>2496</v>
      </c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'14-08'!$K45+('14-08'!$J45/90)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95</v>
      </c>
      <c r="J46" s="8"/>
      <c r="K46" s="9">
        <v>14</v>
      </c>
      <c r="L46" s="10">
        <f>'14-08'!$K46+('14-08'!$J46/90)</f>
        <v>14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-14</v>
      </c>
      <c r="L47" s="10">
        <f>'14-08'!$K47+('14-08'!$J47/90)</f>
        <v>-14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280</v>
      </c>
      <c r="K48" s="9"/>
      <c r="L48" s="10">
        <f>'14-08'!$K48+('14-08'!$J48/90)</f>
        <v>3.1111111111111112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-600</v>
      </c>
      <c r="K49" s="9">
        <v>20</v>
      </c>
      <c r="L49" s="10">
        <f>'14-08'!$K49+('14-08'!$J49/90)</f>
        <v>13.333333333333332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95</v>
      </c>
      <c r="J50" s="8"/>
      <c r="K50" s="9">
        <v>327</v>
      </c>
      <c r="L50" s="10">
        <f>'14-08'!$K50+('14-08'!$J50/90)</f>
        <v>327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-327</v>
      </c>
      <c r="L51" s="10">
        <f>'14-08'!$K51+('14-08'!$J51/90)</f>
        <v>-327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'14-08'!$K52+('14-08'!$J52/90)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/>
      <c r="L53" s="10">
        <f>'14-08'!$K53+('14-08'!$J53/90)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2202</v>
      </c>
      <c r="J54" s="8">
        <v>-450</v>
      </c>
      <c r="K54" s="9">
        <v>90</v>
      </c>
      <c r="L54" s="10">
        <f>'14-08'!$K54+('14-08'!$J54/90)</f>
        <v>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2202</v>
      </c>
      <c r="J55" s="8"/>
      <c r="K55" s="9">
        <v>560</v>
      </c>
      <c r="L55" s="10">
        <f>'14-08'!$K55+('14-08'!$J55/90)</f>
        <v>560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82</v>
      </c>
      <c r="L56" s="10">
        <f>'14-08'!$K56+('14-08'!$J56/90)</f>
        <v>82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'14-08'!$K57+('14-08'!$J57/90)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'14-08'!$K58+('14-08'!$J58/90)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'14-08'!$K59+('14-08'!$J59/90)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10</v>
      </c>
      <c r="L60" s="10">
        <f>'14-08'!$K60+('14-08'!$J60/90)</f>
        <v>8.3333333333333339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'14-08'!$K61+('14-08'!$J61/90)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2138</v>
      </c>
      <c r="J62" s="8"/>
      <c r="K62" s="9">
        <v>-120</v>
      </c>
      <c r="L62" s="10">
        <f>'14-08'!$K62+('14-08'!$J62/90)</f>
        <v>-120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8"/>
      <c r="K63" s="9">
        <v>1620</v>
      </c>
      <c r="L63" s="10">
        <f>'14-08'!$K63+('14-08'!$J63/90)</f>
        <v>1620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-1620</v>
      </c>
      <c r="L64" s="10">
        <f>'14-08'!$K64+('14-08'!$J64/90)</f>
        <v>-1620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20</v>
      </c>
      <c r="L65" s="37">
        <f>'14-08'!$K65+('14-08'!$J65/90)</f>
        <v>15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250</v>
      </c>
      <c r="K66" s="39"/>
      <c r="L66" s="37">
        <f>'14-08'!$K66+('14-08'!$J66/90)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'14-08'!$K67+('14-08'!$J67/90)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'14-08'!$K68+('14-08'!$J68/90)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'14-08'!$K69+('14-08'!$J69/90)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0" t="s">
        <v>95</v>
      </c>
      <c r="J70" s="35"/>
      <c r="K70" s="36">
        <v>200</v>
      </c>
      <c r="L70" s="37">
        <f>'14-08'!$K70+('14-08'!$J70/90)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95</v>
      </c>
      <c r="J71" s="8"/>
      <c r="K71" s="9">
        <v>421</v>
      </c>
      <c r="L71" s="10">
        <f>'14-08'!$K71+('14-08'!$J71/90)</f>
        <v>421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95</v>
      </c>
      <c r="J72" s="8"/>
      <c r="K72" s="9">
        <v>34</v>
      </c>
      <c r="L72" s="10">
        <f>'14-08'!$K72+('14-08'!$J72/90)</f>
        <v>34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95</v>
      </c>
      <c r="J73" s="8"/>
      <c r="K73" s="9">
        <v>145</v>
      </c>
      <c r="L73" s="10">
        <f>'14-08'!$K73+('14-08'!$J73/90)</f>
        <v>145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-800</v>
      </c>
      <c r="L74" s="10">
        <f>'14-08'!$K74+('14-08'!$J74/90)</f>
        <v>-800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-450</v>
      </c>
      <c r="K75" s="9">
        <v>170</v>
      </c>
      <c r="L75" s="10">
        <f>'14-08'!$K75+('14-08'!$J75/90)</f>
        <v>165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130</v>
      </c>
      <c r="K76" s="9">
        <v>10</v>
      </c>
      <c r="L76" s="10">
        <f>'14-08'!$K76+('14-08'!$J76/90)</f>
        <v>11.444444444444445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28</v>
      </c>
      <c r="L77" s="10">
        <f>'14-08'!$K77+('14-08'!$J77/90)</f>
        <v>28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/>
      <c r="K78" s="9">
        <v>-28</v>
      </c>
      <c r="L78" s="10">
        <f>'14-08'!$K78+('14-08'!$J78/90)</f>
        <v>-28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'14-08'!$K79+('14-08'!$J79/90)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56</v>
      </c>
      <c r="J80" s="8">
        <v>-145</v>
      </c>
      <c r="K80" s="9">
        <v>28</v>
      </c>
      <c r="L80" s="10">
        <f>'14-08'!$K80+('14-08'!$J80/90)</f>
        <v>26.388888888888889</v>
      </c>
      <c r="M80" s="3"/>
      <c r="N80" s="45" t="s">
        <v>118</v>
      </c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437</v>
      </c>
      <c r="J81" s="8">
        <v>-300</v>
      </c>
      <c r="K81" s="9"/>
      <c r="L81" s="10">
        <f>'14-08'!$K81+('14-08'!$J81/90)</f>
        <v>-3.3333333333333335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'14-08'!$K82+('14-08'!$J82/90)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'14-08'!$K83+('14-08'!$J83/90)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'14-08'!$K84+('14-08'!$J84/90)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335</v>
      </c>
      <c r="J85" s="8">
        <v>-50</v>
      </c>
      <c r="K85" s="9"/>
      <c r="L85" s="10">
        <f>'14-08'!$K85+('14-08'!$J85/90)</f>
        <v>-0.55555555555555558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'14-08'!$K86+('14-08'!$J86/90)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</v>
      </c>
      <c r="K87" s="9"/>
      <c r="L87" s="10">
        <f>'14-08'!$K87+('14-08'!$J87/90)</f>
        <v>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-600</v>
      </c>
      <c r="K88" s="9">
        <v>10</v>
      </c>
      <c r="L88" s="10">
        <f>'14-08'!$K88+('14-08'!$J88/90)</f>
        <v>3.333333333333333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407</v>
      </c>
      <c r="J89" s="8">
        <v>40</v>
      </c>
      <c r="K89" s="9">
        <v>145</v>
      </c>
      <c r="L89" s="10">
        <f>'14-08'!$K89+('14-08'!$J89/90)</f>
        <v>145.44444444444446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214</v>
      </c>
      <c r="J90" s="8"/>
      <c r="K90" s="9">
        <v>330</v>
      </c>
      <c r="L90" s="10">
        <f>'14-08'!$K90+('14-08'!$J90/90)</f>
        <v>330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</v>
      </c>
      <c r="L91" s="10">
        <f>'14-08'!$K91+('14-08'!$J91/90)</f>
        <v>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'14-08'!$K92+('14-08'!$J92/90)</f>
        <v>3.3333333333333335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'14-08'!$K93+('14-08'!$J93/90)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1620</v>
      </c>
      <c r="K94" s="9"/>
      <c r="L94" s="10">
        <f>'14-08'!$K94+('14-08'!$J94/90)</f>
        <v>18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'14-08'!$K95+('14-08'!$J95/90)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340</v>
      </c>
      <c r="L96" s="10">
        <f>'14-08'!$K96+('14-08'!$J96/90)</f>
        <v>340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10</v>
      </c>
      <c r="L97" s="10">
        <f>'14-08'!$K97+('14-08'!$J97/90)</f>
        <v>12.222222222222221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630</v>
      </c>
      <c r="K98" s="9"/>
      <c r="L98" s="10">
        <f>'14-08'!$K98+('14-08'!$J98/90)</f>
        <v>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95</v>
      </c>
      <c r="J99" s="8">
        <v>-450</v>
      </c>
      <c r="K99" s="9"/>
      <c r="L99" s="10">
        <f>'14-08'!$K99+('14-08'!$J99/90)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900</v>
      </c>
      <c r="K100" s="9"/>
      <c r="L100" s="10">
        <f>'14-08'!$K100+('14-08'!$J100/90)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'14-08'!$K101+('14-08'!$J101/90)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-50</v>
      </c>
      <c r="L102" s="10">
        <f>'14-08'!$K102+('14-08'!$J102/90)</f>
        <v>-51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'14-08'!$K103+('14-08'!$J103/90)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35</v>
      </c>
      <c r="L104" s="10">
        <f>'14-08'!$K104+('14-08'!$J104/90)</f>
        <v>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-4000</v>
      </c>
      <c r="K105" s="9"/>
      <c r="L105" s="10">
        <f>'14-08'!$K105+('14-08'!$J105/90)</f>
        <v>-44.444444444444443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4</v>
      </c>
      <c r="L106" s="10">
        <f>'14-08'!$K106+('14-08'!$J106/90)</f>
        <v>5.1111111111111107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20</v>
      </c>
      <c r="L107" s="10">
        <f>'14-08'!$K107+('14-08'!$J107/90)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57</v>
      </c>
      <c r="J108" s="8">
        <v>1300</v>
      </c>
      <c r="K108" s="9"/>
      <c r="L108" s="10">
        <f>'14-08'!$K108+('14-08'!$J108/90)</f>
        <v>14.444444444444445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-130</v>
      </c>
      <c r="K109" s="9">
        <v>5</v>
      </c>
      <c r="L109" s="10">
        <f>'14-08'!$K109+('14-08'!$J109/90)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'14-08'!$K110+('14-08'!$J110/90)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10</v>
      </c>
      <c r="L111" s="10">
        <f>'14-08'!$K111+('14-08'!$J111/90)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95</v>
      </c>
      <c r="J112" s="8"/>
      <c r="K112" s="9">
        <v>40</v>
      </c>
      <c r="L112" s="10">
        <f>'14-08'!$K112+('14-08'!$J112/90)</f>
        <v>40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95</v>
      </c>
      <c r="J113" s="8"/>
      <c r="K113" s="9">
        <v>-40</v>
      </c>
      <c r="L113" s="10">
        <f>'14-08'!$K113+('14-08'!$J113/90)</f>
        <v>-40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'14-08'!$K114+('14-08'!$J114/90)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2138</v>
      </c>
      <c r="J115" s="8"/>
      <c r="K115" s="9">
        <v>-150</v>
      </c>
      <c r="L115" s="10">
        <f>'14-08'!$K115+('14-08'!$J115/90)</f>
        <v>-150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-200</v>
      </c>
      <c r="K116" s="9">
        <v>20</v>
      </c>
      <c r="L116" s="10">
        <f>'14-08'!$K116+('14-08'!$J116/90)</f>
        <v>17.777777777777779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'14-08'!$K117+('14-08'!$J117/90)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>
        <v>5</v>
      </c>
      <c r="L118" s="10">
        <f>'14-08'!$K118+('14-08'!$J118/90)</f>
        <v>7.2222222222222223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175</v>
      </c>
      <c r="K119" s="9">
        <v>40</v>
      </c>
      <c r="L119" s="10">
        <f>'14-08'!$K119+('14-08'!$J119/90)</f>
        <v>41.944444444444443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55</v>
      </c>
      <c r="L120" s="10">
        <f>'14-08'!$K120+('14-08'!$J120/90)</f>
        <v>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</v>
      </c>
      <c r="K121" s="9"/>
      <c r="L121" s="10">
        <f>'14-08'!$K121+('14-08'!$J121/90)</f>
        <v>0.27777777777777779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>
        <v>-100</v>
      </c>
      <c r="K122" s="9">
        <v>20</v>
      </c>
      <c r="L122" s="10">
        <f>'14-08'!$K122+('14-08'!$J122/90)</f>
        <v>18.888888888888889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45</v>
      </c>
      <c r="L123" s="10">
        <f>'14-08'!$K123+('14-08'!$J123/90)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>
        <v>5</v>
      </c>
      <c r="L124" s="10">
        <f>'14-08'!$K124+('14-08'!$J124/90)</f>
        <v>7.2222222222222223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-400</v>
      </c>
      <c r="K125" s="9">
        <v>50</v>
      </c>
      <c r="L125" s="10">
        <f>'14-08'!$K125+('14-08'!$J125/90)</f>
        <v>45.555555555555557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'14-08'!$K126+('14-08'!$J126/90)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'14-08'!$K127+('14-08'!$J127/90)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'14-08'!$K128+('14-08'!$J128/90)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/>
      <c r="L129" s="10">
        <f>'14-08'!$K129+('14-08'!$J129/90)</f>
        <v>-4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220</v>
      </c>
      <c r="K130" s="9"/>
      <c r="L130" s="10">
        <f>'14-08'!$K130+('14-08'!$J130/90)</f>
        <v>2.4444444444444446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95</v>
      </c>
      <c r="J131" s="8"/>
      <c r="K131" s="9"/>
      <c r="L131" s="10">
        <f>'14-08'!$K131+('14-08'!$J131/90)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56</v>
      </c>
      <c r="J132" s="8">
        <v>-890</v>
      </c>
      <c r="K132" s="9">
        <v>117</v>
      </c>
      <c r="L132" s="10">
        <f>'14-08'!$K132+('14-08'!$J132/90)</f>
        <v>107.11111111111111</v>
      </c>
      <c r="M132" s="3"/>
      <c r="N132" s="45" t="s">
        <v>118</v>
      </c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</v>
      </c>
      <c r="L133" s="10">
        <f>'14-08'!$K133+('14-08'!$J133/90)</f>
        <v>-10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'14-08'!$K134+('14-08'!$J134/90)</f>
        <v>20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-20</v>
      </c>
      <c r="L135" s="10">
        <f>'14-08'!$K135+('14-08'!$J135/90)</f>
        <v>-20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100</v>
      </c>
      <c r="L136" s="10">
        <f>'14-08'!$K136+('14-08'!$J136/90)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-2600</v>
      </c>
      <c r="L137" s="10">
        <f>'14-08'!$K137+('14-08'!$J137/90)</f>
        <v>-2600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57</v>
      </c>
      <c r="J138" s="8"/>
      <c r="K138" s="9">
        <v>50</v>
      </c>
      <c r="L138" s="10">
        <f>'14-08'!$K138+('14-08'!$J138/90)</f>
        <v>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2</v>
      </c>
      <c r="L139" s="10">
        <f>'14-08'!$K139+('14-08'!$J139/90)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161</v>
      </c>
      <c r="J140" s="8">
        <v>-720</v>
      </c>
      <c r="K140" s="9">
        <v>20</v>
      </c>
      <c r="L140" s="10">
        <f>'14-08'!$K140+('14-08'!$J140/90)</f>
        <v>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'14-08'!$K141+('14-08'!$J141/90)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'14-08'!$K142+('14-08'!$J142/90)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'14-08'!$K143+('14-08'!$J143/90)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'14-08'!$K144+('14-08'!$J144/90)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20A4B444-4BEC-4D04-886C-CAE2A2891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1900-3C97-4E6C-8609-E691DB510E55}">
  <sheetPr>
    <pageSetUpPr fitToPage="1"/>
  </sheetPr>
  <dimension ref="A1:Z1000"/>
  <sheetViews>
    <sheetView rightToLeft="1" topLeftCell="A23" workbookViewId="0">
      <selection activeCell="J32" sqref="J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6980</v>
      </c>
      <c r="K1" s="3">
        <f t="shared" si="0"/>
        <v>75</v>
      </c>
      <c r="L1" s="3">
        <f t="shared" si="0"/>
        <v>152.55555555555557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-190</v>
      </c>
      <c r="K3" s="9">
        <v>5</v>
      </c>
      <c r="L3" s="10">
        <f t="shared" ref="L3:L18" si="1">K3+(J3/90)</f>
        <v>2.8888888888888888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40</v>
      </c>
      <c r="L4" s="10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>
        <v>6000</v>
      </c>
      <c r="K5" s="9"/>
      <c r="L5" s="10">
        <f t="shared" si="1"/>
        <v>66.666666666666671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776</v>
      </c>
      <c r="J6" s="8">
        <v>-150</v>
      </c>
      <c r="K6" s="9">
        <v>10</v>
      </c>
      <c r="L6" s="10">
        <f t="shared" si="1"/>
        <v>8.3333333333333339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103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1846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660</v>
      </c>
      <c r="K9" s="9"/>
      <c r="L9" s="10">
        <f t="shared" si="1"/>
        <v>7.333333333333333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200</v>
      </c>
      <c r="K10" s="9"/>
      <c r="L10" s="10">
        <f t="shared" si="1"/>
        <v>2.2222222222222223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500</v>
      </c>
      <c r="K11" s="9">
        <v>20</v>
      </c>
      <c r="L11" s="10">
        <f t="shared" si="1"/>
        <v>25.555555555555557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-50</v>
      </c>
      <c r="K12" s="9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/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2498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SUM('15-08'!$J$22:$J$361)</f>
        <v>-770</v>
      </c>
      <c r="K20" s="3">
        <f>SUM('15-08'!$K$22:$K$361)</f>
        <v>301</v>
      </c>
      <c r="L20" s="3">
        <f>SUM('15-08'!$L$22:$L$361)</f>
        <v>292.44444444444446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-450</v>
      </c>
      <c r="K22" s="9">
        <v>30</v>
      </c>
      <c r="L22" s="10">
        <f>'15-08'!$K22+('15-08'!$J22/90)</f>
        <v>25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68</v>
      </c>
      <c r="F23" s="16">
        <f t="shared" si="3"/>
        <v>680</v>
      </c>
      <c r="G23" s="7"/>
      <c r="H23" s="7" t="s">
        <v>6</v>
      </c>
      <c r="I23" s="2"/>
      <c r="J23" s="8"/>
      <c r="K23" s="9">
        <v>19</v>
      </c>
      <c r="L23" s="10">
        <f>'15-08'!$K23+('15-08'!$J23/90)</f>
        <v>19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44</v>
      </c>
      <c r="F24" s="16">
        <f t="shared" si="3"/>
        <v>880</v>
      </c>
      <c r="G24" s="7"/>
      <c r="H24" s="7" t="s">
        <v>6</v>
      </c>
      <c r="I24" s="2"/>
      <c r="J24" s="8">
        <v>-10</v>
      </c>
      <c r="K24" s="9">
        <v>20</v>
      </c>
      <c r="L24" s="10">
        <f>'15-08'!$K24+('15-08'!$J24/90)</f>
        <v>19.888888888888889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90</v>
      </c>
      <c r="K25" s="9"/>
      <c r="L25" s="10">
        <f>'15-08'!$K25+('15-08'!$J25/90)</f>
        <v>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74</v>
      </c>
      <c r="F26" s="16">
        <f t="shared" si="3"/>
        <v>7400</v>
      </c>
      <c r="G26" s="7"/>
      <c r="H26" s="7" t="s">
        <v>6</v>
      </c>
      <c r="I26" s="2"/>
      <c r="J26" s="8">
        <v>-180</v>
      </c>
      <c r="K26" s="9">
        <v>70</v>
      </c>
      <c r="L26" s="10">
        <f>'15-08'!$K26+('15-08'!$J26/90)</f>
        <v>68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9265</v>
      </c>
      <c r="G27" s="7"/>
      <c r="H27" s="7" t="s">
        <v>6</v>
      </c>
      <c r="I27" s="2"/>
      <c r="J27" s="8">
        <v>50</v>
      </c>
      <c r="K27" s="9">
        <v>12</v>
      </c>
      <c r="L27" s="10">
        <f>'15-08'!$K27+('15-08'!$J27/90)</f>
        <v>12.555555555555555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951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'15-08'!$K28+('15-08'!$J28/90)</f>
        <v>20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4160</v>
      </c>
      <c r="G29" s="1"/>
      <c r="H29" s="7" t="s">
        <v>6</v>
      </c>
      <c r="I29" s="2"/>
      <c r="J29" s="8">
        <v>-540</v>
      </c>
      <c r="K29" s="9">
        <v>90</v>
      </c>
      <c r="L29" s="10">
        <f>'15-08'!$K29+('15-08'!$J29/90)</f>
        <v>84</v>
      </c>
      <c r="M29" s="3"/>
      <c r="N29" s="1"/>
      <c r="O29" s="1"/>
      <c r="P29" s="18"/>
      <c r="Q29" s="93" t="s">
        <v>21</v>
      </c>
      <c r="R29" s="94"/>
      <c r="S29" s="17">
        <f>SUM('15-08'!$J$22:$J$361)</f>
        <v>-770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261</v>
      </c>
      <c r="D30" s="1"/>
      <c r="E30" s="1"/>
      <c r="F30" s="8"/>
      <c r="G30" s="1"/>
      <c r="H30" s="7" t="s">
        <v>6</v>
      </c>
      <c r="I30" s="40" t="s">
        <v>847</v>
      </c>
      <c r="J30" s="8"/>
      <c r="K30" s="9">
        <v>50</v>
      </c>
      <c r="L30" s="10">
        <f>'15-08'!$K30+('15-08'!$J30/90)</f>
        <v>50</v>
      </c>
      <c r="M30" s="3"/>
      <c r="N30" s="93" t="s">
        <v>23</v>
      </c>
      <c r="O30" s="94"/>
      <c r="P30" s="6">
        <f>SUM('15-08'!$K$22:$K$361)</f>
        <v>301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229</v>
      </c>
      <c r="J31" s="8">
        <v>270</v>
      </c>
      <c r="K31" s="9">
        <v>-10</v>
      </c>
      <c r="L31" s="10">
        <f>'15-08'!$K31+('15-08'!$J31/90)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-8495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'15-08'!$K32+('15-08'!$J32/90)</f>
        <v>0</v>
      </c>
      <c r="M32" s="3"/>
      <c r="N32" s="12" t="s">
        <v>25</v>
      </c>
      <c r="O32" s="12"/>
      <c r="P32" s="6">
        <f>P28-P30-C28</f>
        <v>-1252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'15-08'!$K33+('15-08'!$J33/90)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/>
      <c r="L34" s="10">
        <f>'15-08'!$K34+('15-08'!$J34/90)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'15-08'!$K35+('15-08'!$J35/90)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'15-08'!$K36+('15-08'!$J36/90)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'15-08'!$K37+('15-08'!$J37/90)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'15-08'!$K38+('15-08'!$J38/90)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'15-08'!$K39+('15-08'!$J39/90)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'15-08'!$K40+('15-08'!$J40/90)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'15-08'!$K41+('15-08'!$J41/90)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'15-08'!$K42+('15-08'!$J42/90)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'15-08'!$K43+('15-08'!$J43/90)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'15-08'!$K44+('15-08'!$J44/90)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'15-08'!$K45+('15-08'!$J45/90)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'15-08'!$K46+('15-08'!$J46/90)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'15-08'!$K47+('15-08'!$J47/90)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'15-08'!$K48+('15-08'!$J48/90)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'15-08'!$K49+('15-08'!$J49/90)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'15-08'!$K50+('15-08'!$J50/90)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'15-08'!$K51+('15-08'!$J51/90)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'15-08'!$K52+('15-08'!$J52/90)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'15-08'!$K53+('15-08'!$J53/90)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'15-08'!$K54+('15-08'!$J54/90)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'15-08'!$K55+('15-08'!$J55/90)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'15-08'!$K56+('15-08'!$J56/90)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'15-08'!$K57+('15-08'!$J57/90)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'15-08'!$K58+('15-08'!$J58/90)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'15-08'!$K59+('15-08'!$J59/90)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'15-08'!$K60+('15-08'!$J60/90)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'15-08'!$K61+('15-08'!$J61/90)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'15-08'!$K62+('15-08'!$J62/90)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'15-08'!$K63+('15-08'!$J63/90)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'15-08'!$K64+('15-08'!$J64/90)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'15-08'!$K65+('15-08'!$J65/90)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'15-08'!$K66+('15-08'!$J66/90)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'15-08'!$K67+('15-08'!$J67/90)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'15-08'!$K68+('15-08'!$J68/90)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'15-08'!$K69+('15-08'!$J69/90)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'15-08'!$K70+('15-08'!$J70/90)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'15-08'!$K71+('15-08'!$J71/90)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'15-08'!$K72+('15-08'!$J72/90)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'15-08'!$K73+('15-08'!$J73/90)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'15-08'!$K74+('15-08'!$J74/90)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'15-08'!$K75+('15-08'!$J75/90)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'15-08'!$K76+('15-08'!$J76/90)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'15-08'!$K77+('15-08'!$J77/90)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'15-08'!$K78+('15-08'!$J78/90)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'15-08'!$K79+('15-08'!$J79/90)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'15-08'!$K80+('15-08'!$J80/90)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'15-08'!$K81+('15-08'!$J81/90)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'15-08'!$K82+('15-08'!$J82/90)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'15-08'!$K83+('15-08'!$J83/90)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'15-08'!$K84+('15-08'!$J84/90)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'15-08'!$K85+('15-08'!$J85/90)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'15-08'!$K86+('15-08'!$J86/90)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'15-08'!$K87+('15-08'!$J87/90)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'15-08'!$K88+('15-08'!$J88/90)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'15-08'!$K89+('15-08'!$J89/90)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'15-08'!$K90+('15-08'!$J90/90)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'15-08'!$K91+('15-08'!$J91/90)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'15-08'!$K92+('15-08'!$J92/90)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'15-08'!$K93+('15-08'!$J93/90)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'15-08'!$K94+('15-08'!$J94/90)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'15-08'!$K95+('15-08'!$J95/90)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'15-08'!$K96+('15-08'!$J96/90)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'15-08'!$K97+('15-08'!$J97/90)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'15-08'!$K98+('15-08'!$J98/90)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'15-08'!$K99+('15-08'!$J99/90)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'15-08'!$K100+('15-08'!$J100/90)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'15-08'!$K101+('15-08'!$J101/90)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'15-08'!$K102+('15-08'!$J102/90)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'15-08'!$K103+('15-08'!$J103/90)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'15-08'!$K104+('15-08'!$J104/90)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'15-08'!$K105+('15-08'!$J105/90)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'15-08'!$K106+('15-08'!$J106/90)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'15-08'!$K107+('15-08'!$J107/90)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'15-08'!$K108+('15-08'!$J108/90)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'15-08'!$K109+('15-08'!$J109/90)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'15-08'!$K110+('15-08'!$J110/90)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'15-08'!$K111+('15-08'!$J111/90)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'15-08'!$K112+('15-08'!$J112/90)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'15-08'!$K113+('15-08'!$J113/90)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'15-08'!$K114+('15-08'!$J114/90)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'15-08'!$K115+('15-08'!$J115/90)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'15-08'!$K116+('15-08'!$J116/90)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'15-08'!$K117+('15-08'!$J117/90)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'15-08'!$K118+('15-08'!$J118/90)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'15-08'!$K119+('15-08'!$J119/90)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'15-08'!$K120+('15-08'!$J120/90)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'15-08'!$K121+('15-08'!$J121/90)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'15-08'!$K122+('15-08'!$J122/90)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'15-08'!$K123+('15-08'!$J123/90)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'15-08'!$K124+('15-08'!$J124/90)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'15-08'!$K125+('15-08'!$J125/90)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'15-08'!$K126+('15-08'!$J126/90)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'15-08'!$K127+('15-08'!$J127/90)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'15-08'!$K128+('15-08'!$J128/90)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'15-08'!$K129+('15-08'!$J129/90)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'15-08'!$K130+('15-08'!$J130/90)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'15-08'!$K131+('15-08'!$J131/90)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'15-08'!$K132+('15-08'!$J132/90)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'15-08'!$K133+('15-08'!$J133/90)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'15-08'!$K134+('15-08'!$J134/90)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'15-08'!$K135+('15-08'!$J135/90)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'15-08'!$K136+('15-08'!$J136/90)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'15-08'!$K137+('15-08'!$J137/90)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'15-08'!$K138+('15-08'!$J138/90)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'15-08'!$K139+('15-08'!$J139/90)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'15-08'!$K140+('15-08'!$J140/90)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'15-08'!$K141+('15-08'!$J141/90)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'15-08'!$K142+('15-08'!$J142/90)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'15-08'!$K143+('15-08'!$J143/90)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'15-08'!$K144+('15-08'!$J144/90)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'15-08'!$K145+('15-08'!$J145/90)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'15-08'!$K146+('15-08'!$J146/90)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'15-08'!$K147+('15-08'!$J147/90)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'15-08'!$K148+('15-08'!$J148/90)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'15-08'!$K149+('15-08'!$J149/90)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'15-08'!$K150+('15-08'!$J150/90)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'15-08'!$K151+('15-08'!$J151/90)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'15-08'!$K152+('15-08'!$J152/90)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'15-08'!$K153+('15-08'!$J153/90)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'15-08'!$K154+('15-08'!$J154/90)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'15-08'!$K155+('15-08'!$J155/90)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'15-08'!$K156+('15-08'!$J156/90)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'15-08'!$K157+('15-08'!$J157/90)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'15-08'!$K158+('15-08'!$J158/90)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'15-08'!$K159+('15-08'!$J159/90)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'15-08'!$K160+('15-08'!$J160/90)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'15-08'!$K161+('15-08'!$J161/90)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'15-08'!$K162+('15-08'!$J162/90)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'15-08'!$K163+('15-08'!$J163/90)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'15-08'!$K164+('15-08'!$J164/90)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'15-08'!$K165+('15-08'!$J165/90)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'15-08'!$K166+('15-08'!$J166/90)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'15-08'!$K167+('15-08'!$J167/90)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'15-08'!$K168+('15-08'!$J168/90)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'15-08'!$K169+('15-08'!$J169/90)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'15-08'!$K170+('15-08'!$J170/90)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'15-08'!$K171+('15-08'!$J171/90)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'15-08'!$K172+('15-08'!$J172/90)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'15-08'!$K173+('15-08'!$J173/90)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'15-08'!$K174+('15-08'!$J174/90)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'15-08'!$K175+('15-08'!$J175/90)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'15-08'!$K176+('15-08'!$J176/90)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'15-08'!$K177+('15-08'!$J177/90)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'15-08'!$K178+('15-08'!$J178/90)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'15-08'!$K179+('15-08'!$J179/90)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'15-08'!$K180+('15-08'!$J180/90)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'15-08'!$K181+('15-08'!$J181/90)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'15-08'!$K182+('15-08'!$J182/90)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'15-08'!$K183+('15-08'!$J183/90)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'15-08'!$K184+('15-08'!$J184/90)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'15-08'!$K185+('15-08'!$J185/90)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'15-08'!$K186+('15-08'!$J186/90)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'15-08'!$K187+('15-08'!$J187/90)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'15-08'!$K188+('15-08'!$J188/90)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'15-08'!$K189+('15-08'!$J189/90)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'15-08'!$K190+('15-08'!$J190/90)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'15-08'!$K191+('15-08'!$J191/90)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'15-08'!$K192+('15-08'!$J192/90)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'15-08'!$K193+('15-08'!$J193/90)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'15-08'!$K194+('15-08'!$J194/90)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'15-08'!$K195+('15-08'!$J195/90)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'15-08'!$K196+('15-08'!$J196/90)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'15-08'!$K197+('15-08'!$J197/90)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'15-08'!$K198+('15-08'!$J198/90)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'15-08'!$K199+('15-08'!$J199/90)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'15-08'!$K200+('15-08'!$J200/90)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'15-08'!$K201+('15-08'!$J201/90)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'15-08'!$K202+('15-08'!$J202/90)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'15-08'!$K203+('15-08'!$J203/90)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'15-08'!$K204+('15-08'!$J204/90)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'15-08'!$K205+('15-08'!$J205/90)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'15-08'!$K206+('15-08'!$J206/90)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'15-08'!$K207+('15-08'!$J207/90)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'15-08'!$K208+('15-08'!$J208/90)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'15-08'!$K209+('15-08'!$J209/90)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'15-08'!$K210+('15-08'!$J210/90)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'15-08'!$K211+('15-08'!$J211/90)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'15-08'!$K212+('15-08'!$J212/90)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'15-08'!$K213+('15-08'!$J213/90)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'15-08'!$K214+('15-08'!$J214/90)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'15-08'!$K215+('15-08'!$J215/90)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'15-08'!$K216+('15-08'!$J216/90)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'15-08'!$K217+('15-08'!$J217/90)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'15-08'!$K218+('15-08'!$J218/90)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'15-08'!$K219+('15-08'!$J219/90)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'15-08'!$K220+('15-08'!$J220/90)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'15-08'!$K221+('15-08'!$J221/90)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'15-08'!$K222+('15-08'!$J222/90)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'15-08'!$K223+('15-08'!$J223/90)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'15-08'!$K224+('15-08'!$J224/90)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'15-08'!$K225+('15-08'!$J225/90)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'15-08'!$K226+('15-08'!$J226/90)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'15-08'!$K227+('15-08'!$J227/90)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'15-08'!$K228+('15-08'!$J228/90)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'15-08'!$K229+('15-08'!$J229/90)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'15-08'!$K230+('15-08'!$J230/90)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'15-08'!$K231+('15-08'!$J231/90)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'15-08'!$K232+('15-08'!$J232/90)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'15-08'!$K233+('15-08'!$J233/90)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'15-08'!$K234+('15-08'!$J234/90)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'15-08'!$K235+('15-08'!$J235/90)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'15-08'!$K236+('15-08'!$J236/90)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'15-08'!$K237+('15-08'!$J237/90)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'15-08'!$K238+('15-08'!$J238/90)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'15-08'!$K239+('15-08'!$J239/90)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'15-08'!$K240+('15-08'!$J240/90)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'15-08'!$K241+('15-08'!$J241/90)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'15-08'!$K242+('15-08'!$J242/90)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'15-08'!$K243+('15-08'!$J243/90)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'15-08'!$K244+('15-08'!$J244/90)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'15-08'!$K245+('15-08'!$J245/90)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'15-08'!$K246+('15-08'!$J246/90)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'15-08'!$K247+('15-08'!$J247/90)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'15-08'!$K248+('15-08'!$J248/90)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'15-08'!$K249+('15-08'!$J249/90)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'15-08'!$K250+('15-08'!$J250/90)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'15-08'!$K251+('15-08'!$J251/90)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'15-08'!$K252+('15-08'!$J252/90)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'15-08'!$K253+('15-08'!$J253/90)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'15-08'!$K254+('15-08'!$J254/90)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'15-08'!$K255+('15-08'!$J255/90)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'15-08'!$K256+('15-08'!$J256/90)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'15-08'!$K257+('15-08'!$J257/90)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'15-08'!$K258+('15-08'!$J258/90)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'15-08'!$K259+('15-08'!$J259/90)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'15-08'!$K260+('15-08'!$J260/90)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'15-08'!$K261+('15-08'!$J261/90)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'15-08'!$K262+('15-08'!$J262/90)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'15-08'!$K263+('15-08'!$J263/90)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'15-08'!$K264+('15-08'!$J264/90)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'15-08'!$K265+('15-08'!$J265/90)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'15-08'!$K266+('15-08'!$J266/90)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'15-08'!$K267+('15-08'!$J267/90)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'15-08'!$K268+('15-08'!$J268/90)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'15-08'!$K269+('15-08'!$J269/90)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'15-08'!$K270+('15-08'!$J270/90)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'15-08'!$K271+('15-08'!$J271/90)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'15-08'!$K272+('15-08'!$J272/90)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'15-08'!$K273+('15-08'!$J273/90)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'15-08'!$K274+('15-08'!$J274/90)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'15-08'!$K275+('15-08'!$J275/90)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'15-08'!$K276+('15-08'!$J276/90)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'15-08'!$K277+('15-08'!$J277/90)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'15-08'!$K278+('15-08'!$J278/90)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'15-08'!$K279+('15-08'!$J279/90)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'15-08'!$K280+('15-08'!$J280/90)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'15-08'!$K281+('15-08'!$J281/90)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'15-08'!$K282+('15-08'!$J282/90)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'15-08'!$K283+('15-08'!$J283/90)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'15-08'!$K284+('15-08'!$J284/90)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'15-08'!$K285+('15-08'!$J285/90)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'15-08'!$K286+('15-08'!$J286/90)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'15-08'!$K287+('15-08'!$J287/90)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'15-08'!$K288+('15-08'!$J288/90)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'15-08'!$K289+('15-08'!$J289/90)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'15-08'!$K290+('15-08'!$J290/90)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'15-08'!$K291+('15-08'!$J291/90)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'15-08'!$K292+('15-08'!$J292/90)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'15-08'!$K293+('15-08'!$J293/90)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'15-08'!$K294+('15-08'!$J294/90)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'15-08'!$K295+('15-08'!$J295/90)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'15-08'!$K296+('15-08'!$J296/90)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'15-08'!$K297+('15-08'!$J297/90)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'15-08'!$K298+('15-08'!$J298/90)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'15-08'!$K299+('15-08'!$J299/90)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'15-08'!$K300+('15-08'!$J300/90)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'15-08'!$K301+('15-08'!$J301/90)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'15-08'!$K302+('15-08'!$J302/90)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'15-08'!$K303+('15-08'!$J303/90)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'15-08'!$K304+('15-08'!$J304/90)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'15-08'!$K305+('15-08'!$J305/90)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'15-08'!$K306+('15-08'!$J306/90)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'15-08'!$K307+('15-08'!$J307/90)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'15-08'!$K308+('15-08'!$J308/90)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'15-08'!$K309+('15-08'!$J309/90)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'15-08'!$K310+('15-08'!$J310/90)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'15-08'!$K311+('15-08'!$J311/90)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'15-08'!$K312+('15-08'!$J312/90)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'15-08'!$K313+('15-08'!$J313/90)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'15-08'!$K314+('15-08'!$J314/90)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'15-08'!$K315+('15-08'!$J315/90)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'15-08'!$K316+('15-08'!$J316/90)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'15-08'!$K317+('15-08'!$J317/90)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'15-08'!$K318+('15-08'!$J318/90)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'15-08'!$K319+('15-08'!$J319/90)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'15-08'!$K320+('15-08'!$J320/90)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'15-08'!$K321+('15-08'!$J321/90)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'15-08'!$K322+('15-08'!$J322/90)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'15-08'!$K323+('15-08'!$J323/90)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'15-08'!$K324+('15-08'!$J324/90)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'15-08'!$K325+('15-08'!$J325/90)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'15-08'!$K326+('15-08'!$J326/90)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'15-08'!$K327+('15-08'!$J327/90)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'15-08'!$K328+('15-08'!$J328/90)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'15-08'!$K329+('15-08'!$J329/90)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'15-08'!$K330+('15-08'!$J330/90)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'15-08'!$K331+('15-08'!$J331/90)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'15-08'!$K332+('15-08'!$J332/90)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'15-08'!$K333+('15-08'!$J333/90)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'15-08'!$K334+('15-08'!$J334/90)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'15-08'!$K335+('15-08'!$J335/90)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'15-08'!$K336+('15-08'!$J336/90)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'15-08'!$K337+('15-08'!$J337/90)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'15-08'!$K338+('15-08'!$J338/90)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'15-08'!$K339+('15-08'!$J339/90)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'15-08'!$K340+('15-08'!$J340/90)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'15-08'!$K341+('15-08'!$J341/90)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'15-08'!$K342+('15-08'!$J342/90)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'15-08'!$K343+('15-08'!$J343/90)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'15-08'!$K344+('15-08'!$J344/90)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'15-08'!$K345+('15-08'!$J345/90)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'15-08'!$K346+('15-08'!$J346/90)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'15-08'!$K347+('15-08'!$J347/90)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'15-08'!$K348+('15-08'!$J348/90)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'15-08'!$K349+('15-08'!$J349/90)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'15-08'!$K350+('15-08'!$J350/90)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'15-08'!$K351+('15-08'!$J351/90)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'15-08'!$K352+('15-08'!$J352/90)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'15-08'!$K353+('15-08'!$J353/90)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'15-08'!$K354+('15-08'!$J354/90)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'15-08'!$K355+('15-08'!$J355/90)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'15-08'!$K356+('15-08'!$J356/90)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'15-08'!$K357+('15-08'!$J357/90)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'15-08'!$K358+('15-08'!$J358/90)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'15-08'!$K359+('15-08'!$J359/90)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'15-08'!$K360+('15-08'!$J360/90)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'15-08'!$K361+('15-08'!$J361/90)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361" xr:uid="{B126882F-8387-4D43-8069-8ED710080C2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3C673-581D-4409-9AEC-712E11B6005A}">
  <sheetPr>
    <pageSetUpPr fitToPage="1"/>
  </sheetPr>
  <dimension ref="A1:Z1000"/>
  <sheetViews>
    <sheetView rightToLeft="1" topLeftCell="A13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SUM('17-08'!$J$22:$J$361)</f>
        <v>0</v>
      </c>
      <c r="K20" s="3">
        <f>SUM('17-08'!$K$22:$K$361)</f>
        <v>0</v>
      </c>
      <c r="L20" s="3">
        <f>SUM('17-08'!$L$22:$L$361)</f>
        <v>0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'17-08'!$K22+('17-08'!$J22/90)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/>
      <c r="L23" s="10">
        <f>'17-08'!$K23+('17-08'!$J23/90)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'17-08'!$K24+('17-08'!$J24/90)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/>
      <c r="L25" s="10">
        <f>'17-08'!$K25+('17-08'!$J25/90)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/>
      <c r="K26" s="9"/>
      <c r="L26" s="10">
        <f>'17-08'!$K26+('17-08'!$J26/90)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'17-08'!$K27+('17-08'!$J27/90)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'17-08'!$K28+('17-08'!$J28/90)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-770</v>
      </c>
      <c r="G29" s="1"/>
      <c r="H29" s="7" t="s">
        <v>6</v>
      </c>
      <c r="I29" s="2"/>
      <c r="J29" s="8"/>
      <c r="K29" s="9"/>
      <c r="L29" s="10">
        <f>'17-08'!$K29+('17-08'!$J29/90)</f>
        <v>0</v>
      </c>
      <c r="M29" s="3"/>
      <c r="N29" s="1"/>
      <c r="O29" s="1"/>
      <c r="P29" s="18"/>
      <c r="Q29" s="93" t="s">
        <v>21</v>
      </c>
      <c r="R29" s="94"/>
      <c r="S29" s="17">
        <f>SUM('17-08'!$J$22:$J$361)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301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'17-08'!$K30+('17-08'!$J30/90)</f>
        <v>0</v>
      </c>
      <c r="M30" s="3"/>
      <c r="N30" s="93" t="s">
        <v>23</v>
      </c>
      <c r="O30" s="94"/>
      <c r="P30" s="6">
        <f>SUM('17-08'!$K$22:$K$361)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-8495</v>
      </c>
      <c r="G31" s="1"/>
      <c r="H31" s="7" t="s">
        <v>6</v>
      </c>
      <c r="I31" s="2"/>
      <c r="J31" s="8"/>
      <c r="K31" s="9"/>
      <c r="L31" s="10">
        <f>'17-08'!$K31+('17-08'!$J31/90)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-1252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'17-08'!$K32+('17-08'!$J32/90)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'17-08'!$K33+('17-08'!$J33/90)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/>
      <c r="L34" s="10">
        <f>'17-08'!$K34+('17-08'!$J34/90)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'17-08'!$K35+('17-08'!$J35/90)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'17-08'!$K36+('17-08'!$J36/90)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'17-08'!$K37+('17-08'!$J37/90)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'17-08'!$K38+('17-08'!$J38/90)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'17-08'!$K39+('17-08'!$J39/90)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'17-08'!$K40+('17-08'!$J40/90)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'17-08'!$K41+('17-08'!$J41/90)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'17-08'!$K42+('17-08'!$J42/90)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'17-08'!$K43+('17-08'!$J43/90)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'17-08'!$K44+('17-08'!$J44/90)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'17-08'!$K45+('17-08'!$J45/90)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'17-08'!$K46+('17-08'!$J46/90)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'17-08'!$K47+('17-08'!$J47/90)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'17-08'!$K48+('17-08'!$J48/90)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'17-08'!$K49+('17-08'!$J49/90)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'17-08'!$K50+('17-08'!$J50/90)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'17-08'!$K51+('17-08'!$J51/90)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'17-08'!$K52+('17-08'!$J52/90)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'17-08'!$K53+('17-08'!$J53/90)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'17-08'!$K54+('17-08'!$J54/90)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'17-08'!$K55+('17-08'!$J55/90)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'17-08'!$K56+('17-08'!$J56/90)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'17-08'!$K57+('17-08'!$J57/90)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'17-08'!$K58+('17-08'!$J58/90)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'17-08'!$K59+('17-08'!$J59/90)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'17-08'!$K60+('17-08'!$J60/90)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'17-08'!$K61+('17-08'!$J61/90)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'17-08'!$K62+('17-08'!$J62/90)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'17-08'!$K63+('17-08'!$J63/90)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'17-08'!$K64+('17-08'!$J64/90)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'17-08'!$K65+('17-08'!$J65/90)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'17-08'!$K66+('17-08'!$J66/90)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'17-08'!$K67+('17-08'!$J67/90)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'17-08'!$K68+('17-08'!$J68/90)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'17-08'!$K69+('17-08'!$J69/90)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'17-08'!$K70+('17-08'!$J70/90)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'17-08'!$K71+('17-08'!$J71/90)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'17-08'!$K72+('17-08'!$J72/90)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'17-08'!$K73+('17-08'!$J73/90)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'17-08'!$K74+('17-08'!$J74/90)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'17-08'!$K75+('17-08'!$J75/90)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'17-08'!$K76+('17-08'!$J76/90)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'17-08'!$K77+('17-08'!$J77/90)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'17-08'!$K78+('17-08'!$J78/90)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'17-08'!$K79+('17-08'!$J79/90)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'17-08'!$K80+('17-08'!$J80/90)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'17-08'!$K81+('17-08'!$J81/90)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'17-08'!$K82+('17-08'!$J82/90)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'17-08'!$K83+('17-08'!$J83/90)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'17-08'!$K84+('17-08'!$J84/90)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'17-08'!$K85+('17-08'!$J85/90)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'17-08'!$K86+('17-08'!$J86/90)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'17-08'!$K87+('17-08'!$J87/90)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'17-08'!$K88+('17-08'!$J88/90)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'17-08'!$K89+('17-08'!$J89/90)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'17-08'!$K90+('17-08'!$J90/90)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'17-08'!$K91+('17-08'!$J91/90)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'17-08'!$K92+('17-08'!$J92/90)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'17-08'!$K93+('17-08'!$J93/90)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'17-08'!$K94+('17-08'!$J94/90)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'17-08'!$K95+('17-08'!$J95/90)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'17-08'!$K96+('17-08'!$J96/90)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'17-08'!$K97+('17-08'!$J97/90)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'17-08'!$K98+('17-08'!$J98/90)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'17-08'!$K99+('17-08'!$J99/90)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'17-08'!$K100+('17-08'!$J100/90)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'17-08'!$K101+('17-08'!$J101/90)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'17-08'!$K102+('17-08'!$J102/90)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'17-08'!$K103+('17-08'!$J103/90)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'17-08'!$K104+('17-08'!$J104/90)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'17-08'!$K105+('17-08'!$J105/90)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'17-08'!$K106+('17-08'!$J106/90)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'17-08'!$K107+('17-08'!$J107/90)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'17-08'!$K108+('17-08'!$J108/90)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'17-08'!$K109+('17-08'!$J109/90)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'17-08'!$K110+('17-08'!$J110/90)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'17-08'!$K111+('17-08'!$J111/90)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'17-08'!$K112+('17-08'!$J112/90)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'17-08'!$K113+('17-08'!$J113/90)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'17-08'!$K114+('17-08'!$J114/90)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'17-08'!$K115+('17-08'!$J115/90)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'17-08'!$K116+('17-08'!$J116/90)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'17-08'!$K117+('17-08'!$J117/90)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'17-08'!$K118+('17-08'!$J118/90)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'17-08'!$K119+('17-08'!$J119/90)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'17-08'!$K120+('17-08'!$J120/90)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'17-08'!$K121+('17-08'!$J121/90)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'17-08'!$K122+('17-08'!$J122/90)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'17-08'!$K123+('17-08'!$J123/90)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'17-08'!$K124+('17-08'!$J124/90)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'17-08'!$K125+('17-08'!$J125/90)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'17-08'!$K126+('17-08'!$J126/90)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'17-08'!$K127+('17-08'!$J127/90)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'17-08'!$K128+('17-08'!$J128/90)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'17-08'!$K129+('17-08'!$J129/90)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'17-08'!$K130+('17-08'!$J130/90)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'17-08'!$K131+('17-08'!$J131/90)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'17-08'!$K132+('17-08'!$J132/90)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'17-08'!$K133+('17-08'!$J133/90)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'17-08'!$K134+('17-08'!$J134/90)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'17-08'!$K135+('17-08'!$J135/90)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'17-08'!$K136+('17-08'!$J136/90)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'17-08'!$K137+('17-08'!$J137/90)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'17-08'!$K138+('17-08'!$J138/90)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'17-08'!$K139+('17-08'!$J139/90)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'17-08'!$K140+('17-08'!$J140/90)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'17-08'!$K141+('17-08'!$J141/90)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'17-08'!$K142+('17-08'!$J142/90)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'17-08'!$K143+('17-08'!$J143/90)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'17-08'!$K144+('17-08'!$J144/90)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'17-08'!$K145+('17-08'!$J145/90)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'17-08'!$K146+('17-08'!$J146/90)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'17-08'!$K147+('17-08'!$J147/90)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'17-08'!$K148+('17-08'!$J148/90)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'17-08'!$K149+('17-08'!$J149/90)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'17-08'!$K150+('17-08'!$J150/90)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'17-08'!$K151+('17-08'!$J151/90)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'17-08'!$K152+('17-08'!$J152/90)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'17-08'!$K153+('17-08'!$J153/90)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'17-08'!$K154+('17-08'!$J154/90)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'17-08'!$K155+('17-08'!$J155/90)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'17-08'!$K156+('17-08'!$J156/90)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'17-08'!$K157+('17-08'!$J157/90)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'17-08'!$K158+('17-08'!$J158/90)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'17-08'!$K159+('17-08'!$J159/90)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'17-08'!$K160+('17-08'!$J160/90)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'17-08'!$K161+('17-08'!$J161/90)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'17-08'!$K162+('17-08'!$J162/90)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'17-08'!$K163+('17-08'!$J163/90)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'17-08'!$K164+('17-08'!$J164/90)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'17-08'!$K165+('17-08'!$J165/90)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'17-08'!$K166+('17-08'!$J166/90)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'17-08'!$K167+('17-08'!$J167/90)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'17-08'!$K168+('17-08'!$J168/90)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'17-08'!$K169+('17-08'!$J169/90)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'17-08'!$K170+('17-08'!$J170/90)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'17-08'!$K171+('17-08'!$J171/90)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'17-08'!$K172+('17-08'!$J172/90)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'17-08'!$K173+('17-08'!$J173/90)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'17-08'!$K174+('17-08'!$J174/90)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'17-08'!$K175+('17-08'!$J175/90)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'17-08'!$K176+('17-08'!$J176/90)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'17-08'!$K177+('17-08'!$J177/90)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'17-08'!$K178+('17-08'!$J178/90)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'17-08'!$K179+('17-08'!$J179/90)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'17-08'!$K180+('17-08'!$J180/90)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'17-08'!$K181+('17-08'!$J181/90)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'17-08'!$K182+('17-08'!$J182/90)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'17-08'!$K183+('17-08'!$J183/90)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'17-08'!$K184+('17-08'!$J184/90)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'17-08'!$K185+('17-08'!$J185/90)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'17-08'!$K186+('17-08'!$J186/90)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'17-08'!$K187+('17-08'!$J187/90)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'17-08'!$K188+('17-08'!$J188/90)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'17-08'!$K189+('17-08'!$J189/90)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'17-08'!$K190+('17-08'!$J190/90)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'17-08'!$K191+('17-08'!$J191/90)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'17-08'!$K192+('17-08'!$J192/90)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'17-08'!$K193+('17-08'!$J193/90)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'17-08'!$K194+('17-08'!$J194/90)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'17-08'!$K195+('17-08'!$J195/90)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'17-08'!$K196+('17-08'!$J196/90)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'17-08'!$K197+('17-08'!$J197/90)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'17-08'!$K198+('17-08'!$J198/90)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'17-08'!$K199+('17-08'!$J199/90)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'17-08'!$K200+('17-08'!$J200/90)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'17-08'!$K201+('17-08'!$J201/90)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'17-08'!$K202+('17-08'!$J202/90)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'17-08'!$K203+('17-08'!$J203/90)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'17-08'!$K204+('17-08'!$J204/90)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'17-08'!$K205+('17-08'!$J205/90)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'17-08'!$K206+('17-08'!$J206/90)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'17-08'!$K207+('17-08'!$J207/90)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'17-08'!$K208+('17-08'!$J208/90)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'17-08'!$K209+('17-08'!$J209/90)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'17-08'!$K210+('17-08'!$J210/90)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'17-08'!$K211+('17-08'!$J211/90)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'17-08'!$K212+('17-08'!$J212/90)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'17-08'!$K213+('17-08'!$J213/90)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'17-08'!$K214+('17-08'!$J214/90)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'17-08'!$K215+('17-08'!$J215/90)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'17-08'!$K216+('17-08'!$J216/90)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'17-08'!$K217+('17-08'!$J217/90)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'17-08'!$K218+('17-08'!$J218/90)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'17-08'!$K219+('17-08'!$J219/90)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'17-08'!$K220+('17-08'!$J220/90)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'17-08'!$K221+('17-08'!$J221/90)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'17-08'!$K222+('17-08'!$J222/90)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'17-08'!$K223+('17-08'!$J223/90)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'17-08'!$K224+('17-08'!$J224/90)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'17-08'!$K225+('17-08'!$J225/90)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'17-08'!$K226+('17-08'!$J226/90)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'17-08'!$K227+('17-08'!$J227/90)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'17-08'!$K228+('17-08'!$J228/90)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'17-08'!$K229+('17-08'!$J229/90)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'17-08'!$K230+('17-08'!$J230/90)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'17-08'!$K231+('17-08'!$J231/90)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'17-08'!$K232+('17-08'!$J232/90)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'17-08'!$K233+('17-08'!$J233/90)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'17-08'!$K234+('17-08'!$J234/90)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'17-08'!$K235+('17-08'!$J235/90)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'17-08'!$K236+('17-08'!$J236/90)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'17-08'!$K237+('17-08'!$J237/90)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'17-08'!$K238+('17-08'!$J238/90)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'17-08'!$K239+('17-08'!$J239/90)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'17-08'!$K240+('17-08'!$J240/90)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'17-08'!$K241+('17-08'!$J241/90)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'17-08'!$K242+('17-08'!$J242/90)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'17-08'!$K243+('17-08'!$J243/90)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'17-08'!$K244+('17-08'!$J244/90)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'17-08'!$K245+('17-08'!$J245/90)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'17-08'!$K246+('17-08'!$J246/90)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'17-08'!$K247+('17-08'!$J247/90)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'17-08'!$K248+('17-08'!$J248/90)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'17-08'!$K249+('17-08'!$J249/90)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'17-08'!$K250+('17-08'!$J250/90)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'17-08'!$K251+('17-08'!$J251/90)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'17-08'!$K252+('17-08'!$J252/90)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'17-08'!$K253+('17-08'!$J253/90)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'17-08'!$K254+('17-08'!$J254/90)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'17-08'!$K255+('17-08'!$J255/90)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'17-08'!$K256+('17-08'!$J256/90)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'17-08'!$K257+('17-08'!$J257/90)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'17-08'!$K258+('17-08'!$J258/90)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'17-08'!$K259+('17-08'!$J259/90)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'17-08'!$K260+('17-08'!$J260/90)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'17-08'!$K261+('17-08'!$J261/90)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'17-08'!$K262+('17-08'!$J262/90)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'17-08'!$K263+('17-08'!$J263/90)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'17-08'!$K264+('17-08'!$J264/90)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'17-08'!$K265+('17-08'!$J265/90)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'17-08'!$K266+('17-08'!$J266/90)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'17-08'!$K267+('17-08'!$J267/90)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'17-08'!$K268+('17-08'!$J268/90)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'17-08'!$K269+('17-08'!$J269/90)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'17-08'!$K270+('17-08'!$J270/90)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'17-08'!$K271+('17-08'!$J271/90)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'17-08'!$K272+('17-08'!$J272/90)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'17-08'!$K273+('17-08'!$J273/90)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'17-08'!$K274+('17-08'!$J274/90)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'17-08'!$K275+('17-08'!$J275/90)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'17-08'!$K276+('17-08'!$J276/90)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'17-08'!$K277+('17-08'!$J277/90)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'17-08'!$K278+('17-08'!$J278/90)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'17-08'!$K279+('17-08'!$J279/90)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'17-08'!$K280+('17-08'!$J280/90)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'17-08'!$K281+('17-08'!$J281/90)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'17-08'!$K282+('17-08'!$J282/90)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'17-08'!$K283+('17-08'!$J283/90)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'17-08'!$K284+('17-08'!$J284/90)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'17-08'!$K285+('17-08'!$J285/90)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'17-08'!$K286+('17-08'!$J286/90)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'17-08'!$K287+('17-08'!$J287/90)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'17-08'!$K288+('17-08'!$J288/90)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'17-08'!$K289+('17-08'!$J289/90)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'17-08'!$K290+('17-08'!$J290/90)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'17-08'!$K291+('17-08'!$J291/90)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'17-08'!$K292+('17-08'!$J292/90)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'17-08'!$K293+('17-08'!$J293/90)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'17-08'!$K294+('17-08'!$J294/90)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'17-08'!$K295+('17-08'!$J295/90)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'17-08'!$K296+('17-08'!$J296/90)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'17-08'!$K297+('17-08'!$J297/90)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'17-08'!$K298+('17-08'!$J298/90)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'17-08'!$K299+('17-08'!$J299/90)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'17-08'!$K300+('17-08'!$J300/90)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'17-08'!$K301+('17-08'!$J301/90)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'17-08'!$K302+('17-08'!$J302/90)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'17-08'!$K303+('17-08'!$J303/90)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'17-08'!$K304+('17-08'!$J304/90)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'17-08'!$K305+('17-08'!$J305/90)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'17-08'!$K306+('17-08'!$J306/90)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'17-08'!$K307+('17-08'!$J307/90)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'17-08'!$K308+('17-08'!$J308/90)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'17-08'!$K309+('17-08'!$J309/90)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'17-08'!$K310+('17-08'!$J310/90)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'17-08'!$K311+('17-08'!$J311/90)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'17-08'!$K312+('17-08'!$J312/90)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'17-08'!$K313+('17-08'!$J313/90)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'17-08'!$K314+('17-08'!$J314/90)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'17-08'!$K315+('17-08'!$J315/90)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'17-08'!$K316+('17-08'!$J316/90)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'17-08'!$K317+('17-08'!$J317/90)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'17-08'!$K318+('17-08'!$J318/90)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'17-08'!$K319+('17-08'!$J319/90)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'17-08'!$K320+('17-08'!$J320/90)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'17-08'!$K321+('17-08'!$J321/90)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'17-08'!$K322+('17-08'!$J322/90)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'17-08'!$K323+('17-08'!$J323/90)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'17-08'!$K324+('17-08'!$J324/90)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'17-08'!$K325+('17-08'!$J325/90)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'17-08'!$K326+('17-08'!$J326/90)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'17-08'!$K327+('17-08'!$J327/90)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'17-08'!$K328+('17-08'!$J328/90)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'17-08'!$K329+('17-08'!$J329/90)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'17-08'!$K330+('17-08'!$J330/90)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'17-08'!$K331+('17-08'!$J331/90)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'17-08'!$K332+('17-08'!$J332/90)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'17-08'!$K333+('17-08'!$J333/90)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'17-08'!$K334+('17-08'!$J334/90)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'17-08'!$K335+('17-08'!$J335/90)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'17-08'!$K336+('17-08'!$J336/90)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'17-08'!$K337+('17-08'!$J337/90)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'17-08'!$K338+('17-08'!$J338/90)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'17-08'!$K339+('17-08'!$J339/90)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'17-08'!$K340+('17-08'!$J340/90)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'17-08'!$K341+('17-08'!$J341/90)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'17-08'!$K342+('17-08'!$J342/90)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'17-08'!$K343+('17-08'!$J343/90)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'17-08'!$K344+('17-08'!$J344/90)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'17-08'!$K345+('17-08'!$J345/90)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'17-08'!$K346+('17-08'!$J346/90)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'17-08'!$K347+('17-08'!$J347/90)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'17-08'!$K348+('17-08'!$J348/90)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'17-08'!$K349+('17-08'!$J349/90)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'17-08'!$K350+('17-08'!$J350/90)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'17-08'!$K351+('17-08'!$J351/90)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'17-08'!$K352+('17-08'!$J352/90)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'17-08'!$K353+('17-08'!$J353/90)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'17-08'!$K354+('17-08'!$J354/90)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'17-08'!$K355+('17-08'!$J355/90)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'17-08'!$K356+('17-08'!$J356/90)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'17-08'!$K357+('17-08'!$J357/90)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'17-08'!$K358+('17-08'!$J358/90)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'17-08'!$K359+('17-08'!$J359/90)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'17-08'!$K360+('17-08'!$J360/90)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'17-08'!$K361+('17-08'!$J361/90)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383F2DB9-CD74-4AB8-9017-22555C04F8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30" activePane="bottomLeft" state="frozen"/>
      <selection pane="bottomLeft" activeCell="B139" sqref="B139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482626.49999999994</v>
      </c>
      <c r="C1" s="55">
        <f ca="1">SUM(C3:C427)</f>
        <v>-48903.896666666682</v>
      </c>
      <c r="D1" s="55">
        <f ca="1">SUM(D3:D427)</f>
        <v>82640.583333333328</v>
      </c>
      <c r="E1" s="27">
        <f ca="1">IF(B1=0,"",C1/B1)*-1</f>
        <v>0.10132866029251748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6074.1666666666661</v>
      </c>
      <c r="C120" s="57">
        <f t="shared" ca="1" si="47"/>
        <v>-73</v>
      </c>
      <c r="D120" s="57">
        <f t="shared" ca="1" si="48"/>
        <v>1103</v>
      </c>
      <c r="E120" s="27">
        <f t="shared" ca="1" si="49"/>
        <v>1.2018109480038416E-2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3085.4444444444453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1.5664950124239255E-2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114643.99999999997</v>
      </c>
      <c r="J124" s="48">
        <f ca="1">SUM(C94:C124)</f>
        <v>-2952.4522222222217</v>
      </c>
      <c r="K124" s="50">
        <f ca="1">IF(I124=0,"",J124/I124)*-1</f>
        <v>2.5753220597870125E-2</v>
      </c>
      <c r="L124" s="51">
        <f ca="1">I124*L123</f>
        <v>45857.599999999991</v>
      </c>
      <c r="M124" s="51">
        <f ca="1">I124*M123</f>
        <v>68786.39999999998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18343.039999999997</v>
      </c>
      <c r="M125" s="53">
        <f ca="1">M124*M122</f>
        <v>5502.9119999999984</v>
      </c>
      <c r="N125" s="53">
        <f ca="1">M125+L125+J122</f>
        <v>28079.065888888887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23353.5</v>
      </c>
      <c r="G126" s="30">
        <f t="shared" ref="G126" ca="1" si="55">SUM(C120:C126)</f>
        <v>-533.77777777777771</v>
      </c>
      <c r="H126" s="33">
        <f ca="1">IF(F126=0,"",G126/F126)*-1</f>
        <v>2.2856435985089074E-2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25126.613666666664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2925.5000000000014</v>
      </c>
      <c r="C129" s="57">
        <f t="shared" ca="1" si="57"/>
        <v>-3.8888888888888893</v>
      </c>
      <c r="D129" s="57">
        <f t="shared" ca="1" si="58"/>
        <v>1192</v>
      </c>
      <c r="E129" s="27">
        <f t="shared" ca="1" si="59"/>
        <v>1.3293074308285378E-3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2736.5</v>
      </c>
      <c r="C130" s="57">
        <f t="shared" ca="1" si="57"/>
        <v>-26.111111111111111</v>
      </c>
      <c r="D130" s="57">
        <f t="shared" ca="1" si="58"/>
        <v>390.11111111111109</v>
      </c>
      <c r="E130" s="27">
        <f t="shared" ca="1" si="59"/>
        <v>9.5417910144750991E-3</v>
      </c>
      <c r="O130">
        <f t="shared" si="33"/>
        <v>32</v>
      </c>
    </row>
    <row r="131" spans="1:15" ht="14.25" customHeight="1" x14ac:dyDescent="0.3">
      <c r="A131" s="63">
        <v>46241</v>
      </c>
      <c r="B131" s="57">
        <f t="shared" ca="1" si="56"/>
        <v>4412.8888888888896</v>
      </c>
      <c r="C131" s="57">
        <f t="shared" ca="1" si="57"/>
        <v>-537.77777777777783</v>
      </c>
      <c r="D131" s="57">
        <f t="shared" ca="1" si="58"/>
        <v>800</v>
      </c>
      <c r="E131" s="27">
        <f t="shared" ca="1" si="59"/>
        <v>0.12186524322691106</v>
      </c>
      <c r="O131">
        <f t="shared" si="33"/>
        <v>32</v>
      </c>
    </row>
    <row r="132" spans="1:15" ht="14.25" customHeight="1" x14ac:dyDescent="0.3">
      <c r="A132" s="63">
        <v>46242</v>
      </c>
      <c r="B132" s="57">
        <f t="shared" ca="1" si="56"/>
        <v>3594.2777777777787</v>
      </c>
      <c r="C132" s="57">
        <f t="shared" ca="1" si="57"/>
        <v>-180.55555555555557</v>
      </c>
      <c r="D132" s="57">
        <f t="shared" ca="1" si="58"/>
        <v>641.77777777777783</v>
      </c>
      <c r="E132" s="27">
        <f t="shared" ca="1" si="59"/>
        <v>5.0234168508586169E-2</v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23936.111111111113</v>
      </c>
      <c r="G133" s="30">
        <f t="shared" ref="G133" ca="1" si="62">SUM(C127:C133)</f>
        <v>-1056.6666666666667</v>
      </c>
      <c r="H133" s="33">
        <f ca="1">IF(F133=0,"",G133/F133)*-1</f>
        <v>4.4145294185911572E-2</v>
      </c>
      <c r="O133">
        <f t="shared" si="60"/>
        <v>32</v>
      </c>
    </row>
    <row r="134" spans="1:15" ht="14.25" customHeight="1" x14ac:dyDescent="0.3">
      <c r="A134" s="63">
        <v>46244</v>
      </c>
      <c r="B134" s="57">
        <f t="shared" ca="1" si="56"/>
        <v>2879.2222222222217</v>
      </c>
      <c r="C134" s="57">
        <f t="shared" ca="1" si="57"/>
        <v>-87.222222222222229</v>
      </c>
      <c r="D134" s="57">
        <f t="shared" ca="1" si="58"/>
        <v>854.11111111111109</v>
      </c>
      <c r="E134" s="27">
        <f t="shared" ca="1" si="59"/>
        <v>3.0293674989387575E-2</v>
      </c>
      <c r="O134">
        <f t="shared" si="60"/>
        <v>33</v>
      </c>
    </row>
    <row r="135" spans="1:15" ht="14.25" customHeight="1" x14ac:dyDescent="0.3">
      <c r="A135" s="63">
        <v>46245</v>
      </c>
      <c r="B135" s="57">
        <f t="shared" ca="1" si="56"/>
        <v>2105.1111111111113</v>
      </c>
      <c r="C135" s="57">
        <f t="shared" ca="1" si="57"/>
        <v>-426.11111111111114</v>
      </c>
      <c r="D135" s="57">
        <f t="shared" ca="1" si="58"/>
        <v>1281.6666666666667</v>
      </c>
      <c r="E135" s="27">
        <f t="shared" ca="1" si="59"/>
        <v>0.20241739681199197</v>
      </c>
      <c r="O135">
        <f t="shared" si="60"/>
        <v>33</v>
      </c>
    </row>
    <row r="136" spans="1:15" ht="14.25" customHeight="1" x14ac:dyDescent="0.3">
      <c r="A136" s="63">
        <v>46246</v>
      </c>
      <c r="B136" s="57">
        <f t="shared" ca="1" si="56"/>
        <v>3390.8333333333335</v>
      </c>
      <c r="C136" s="57">
        <f t="shared" ca="1" si="57"/>
        <v>-73.8888888888889</v>
      </c>
      <c r="D136" s="57">
        <f t="shared" ca="1" si="58"/>
        <v>733.33333333333326</v>
      </c>
      <c r="E136" s="27">
        <f t="shared" ca="1" si="59"/>
        <v>2.1790775784386009E-2</v>
      </c>
      <c r="O136">
        <f t="shared" si="60"/>
        <v>33</v>
      </c>
    </row>
    <row r="137" spans="1:15" ht="14.25" customHeight="1" x14ac:dyDescent="0.3">
      <c r="A137" s="63">
        <v>46247</v>
      </c>
      <c r="B137" s="57">
        <f t="shared" ca="1" si="56"/>
        <v>2408.3888888888887</v>
      </c>
      <c r="C137" s="57">
        <f t="shared" ca="1" si="57"/>
        <v>-454.22222222222223</v>
      </c>
      <c r="D137" s="57">
        <f t="shared" ca="1" si="58"/>
        <v>997.77777777777783</v>
      </c>
      <c r="E137" s="27">
        <f t="shared" ca="1" si="59"/>
        <v>0.1886000322945261</v>
      </c>
      <c r="O137">
        <f t="shared" si="60"/>
        <v>33</v>
      </c>
    </row>
    <row r="138" spans="1:15" ht="14.25" customHeight="1" x14ac:dyDescent="0.3">
      <c r="A138" s="63">
        <v>46248</v>
      </c>
      <c r="B138" s="57">
        <f t="shared" ca="1" si="56"/>
        <v>2828.4444444444443</v>
      </c>
      <c r="C138" s="57">
        <f t="shared" ca="1" si="57"/>
        <v>-28.333333333333332</v>
      </c>
      <c r="D138" s="57">
        <f t="shared" ca="1" si="58"/>
        <v>2970</v>
      </c>
      <c r="E138" s="27">
        <f t="shared" ca="1" si="59"/>
        <v>1.0017284726587052E-2</v>
      </c>
      <c r="O138">
        <f t="shared" si="60"/>
        <v>33</v>
      </c>
    </row>
    <row r="139" spans="1:15" ht="14.25" customHeight="1" x14ac:dyDescent="0.3">
      <c r="A139" s="63">
        <v>46249</v>
      </c>
      <c r="B139" s="57">
        <f t="shared" ca="1" si="56"/>
        <v>378.33333333333337</v>
      </c>
      <c r="C139" s="57">
        <f t="shared" ca="1" si="57"/>
        <v>-3.3333333333333335</v>
      </c>
      <c r="D139" s="57">
        <f t="shared" ca="1" si="58"/>
        <v>0</v>
      </c>
      <c r="E139" s="27">
        <f t="shared" ca="1" si="59"/>
        <v>8.8105726872246687E-3</v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13990.333333333334</v>
      </c>
      <c r="G140" s="30">
        <f t="shared" ref="G140" ca="1" si="64">SUM(C134:C140)</f>
        <v>-1073.1111111111111</v>
      </c>
      <c r="H140" s="33">
        <f ca="1">IF(F140=0,"",G140/F140)*-1</f>
        <v>7.6703755767871459E-2</v>
      </c>
      <c r="O140">
        <f t="shared" si="60"/>
        <v>33</v>
      </c>
    </row>
    <row r="141" spans="1:15" ht="14.25" customHeight="1" x14ac:dyDescent="0.3">
      <c r="A141" s="63">
        <v>46251</v>
      </c>
      <c r="B141" s="57">
        <f t="shared" ca="1" si="56"/>
        <v>0</v>
      </c>
      <c r="C141" s="57">
        <f t="shared" ca="1" si="57"/>
        <v>0</v>
      </c>
      <c r="D141" s="57">
        <f t="shared" ca="1" si="58"/>
        <v>0</v>
      </c>
      <c r="E141" s="27" t="str">
        <f t="shared" ref="E141:E190" ca="1" si="65">IFERROR(IF(B141=0,"",C141/B141)*-1,"")</f>
        <v/>
      </c>
      <c r="O141">
        <f t="shared" si="60"/>
        <v>34</v>
      </c>
    </row>
    <row r="142" spans="1:15" ht="14.25" customHeight="1" x14ac:dyDescent="0.3">
      <c r="A142" s="63">
        <v>46252</v>
      </c>
      <c r="B142" s="57" t="str">
        <f t="shared" ca="1" si="56"/>
        <v/>
      </c>
      <c r="C142" s="57" t="str">
        <f t="shared" ca="1" si="57"/>
        <v/>
      </c>
      <c r="D142" s="57" t="str">
        <f t="shared" ca="1" si="58"/>
        <v/>
      </c>
      <c r="E142" s="27" t="str">
        <f t="shared" ca="1" si="65"/>
        <v/>
      </c>
      <c r="O142">
        <f t="shared" si="60"/>
        <v>34</v>
      </c>
    </row>
    <row r="143" spans="1:15" ht="14.25" customHeight="1" x14ac:dyDescent="0.3">
      <c r="A143" s="63">
        <v>46253</v>
      </c>
      <c r="B143" s="57" t="str">
        <f t="shared" ca="1" si="56"/>
        <v/>
      </c>
      <c r="C143" s="57" t="str">
        <f t="shared" ca="1" si="57"/>
        <v/>
      </c>
      <c r="D143" s="57" t="str">
        <f t="shared" ca="1" si="58"/>
        <v/>
      </c>
      <c r="E143" s="27" t="str">
        <f t="shared" ca="1" si="65"/>
        <v/>
      </c>
      <c r="O143">
        <f t="shared" si="60"/>
        <v>34</v>
      </c>
    </row>
    <row r="144" spans="1:15" ht="14.25" customHeight="1" x14ac:dyDescent="0.3">
      <c r="A144" s="63">
        <v>46254</v>
      </c>
      <c r="B144" s="57" t="str">
        <f t="shared" ca="1" si="56"/>
        <v/>
      </c>
      <c r="C144" s="57" t="str">
        <f t="shared" ca="1" si="57"/>
        <v/>
      </c>
      <c r="D144" s="57" t="str">
        <f t="shared" ca="1" si="58"/>
        <v/>
      </c>
      <c r="E144" s="27" t="str">
        <f t="shared" ca="1" si="65"/>
        <v/>
      </c>
      <c r="O144">
        <f t="shared" si="60"/>
        <v>34</v>
      </c>
    </row>
    <row r="145" spans="1:15" ht="14.25" customHeight="1" x14ac:dyDescent="0.3">
      <c r="A145" s="63">
        <v>46255</v>
      </c>
      <c r="B145" s="57" t="str">
        <f t="shared" ca="1" si="56"/>
        <v/>
      </c>
      <c r="C145" s="57" t="str">
        <f t="shared" ca="1" si="57"/>
        <v/>
      </c>
      <c r="D145" s="57" t="str">
        <f t="shared" ca="1" si="58"/>
        <v/>
      </c>
      <c r="E145" s="27" t="str">
        <f t="shared" ca="1" si="65"/>
        <v/>
      </c>
      <c r="O145">
        <f t="shared" si="60"/>
        <v>34</v>
      </c>
    </row>
    <row r="146" spans="1:15" ht="14.25" customHeight="1" x14ac:dyDescent="0.3">
      <c r="A146" s="63">
        <v>46256</v>
      </c>
      <c r="B146" s="57" t="str">
        <f t="shared" ca="1" si="56"/>
        <v/>
      </c>
      <c r="C146" s="57" t="str">
        <f t="shared" ca="1" si="57"/>
        <v/>
      </c>
      <c r="D146" s="57" t="str">
        <f t="shared" ca="1" si="58"/>
        <v/>
      </c>
      <c r="E146" s="27" t="str">
        <f t="shared" ca="1" si="65"/>
        <v/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0</v>
      </c>
      <c r="G147" s="30">
        <f t="shared" ref="G147" ca="1" si="67">SUM(C141:C147)</f>
        <v>0</v>
      </c>
      <c r="H147" s="33" t="e">
        <f ca="1">IF(F147=0,"",G147/F147)*-1</f>
        <v>#VALUE!</v>
      </c>
      <c r="O147">
        <f t="shared" si="60"/>
        <v>34</v>
      </c>
    </row>
    <row r="148" spans="1:15" ht="14.25" customHeight="1" x14ac:dyDescent="0.3">
      <c r="A148" s="63">
        <v>46258</v>
      </c>
      <c r="B148" s="57" t="str">
        <f t="shared" ca="1" si="56"/>
        <v/>
      </c>
      <c r="C148" s="57" t="str">
        <f t="shared" ca="1" si="57"/>
        <v/>
      </c>
      <c r="D148" s="57" t="str">
        <f t="shared" ca="1" si="58"/>
        <v/>
      </c>
      <c r="E148" s="27" t="str">
        <f t="shared" ca="1" si="65"/>
        <v/>
      </c>
      <c r="O148">
        <f t="shared" si="60"/>
        <v>35</v>
      </c>
    </row>
    <row r="149" spans="1:15" ht="14.25" customHeight="1" x14ac:dyDescent="0.3">
      <c r="A149" s="63">
        <v>46259</v>
      </c>
      <c r="B149" s="57" t="str">
        <f t="shared" ca="1" si="56"/>
        <v/>
      </c>
      <c r="C149" s="57" t="str">
        <f t="shared" ca="1" si="57"/>
        <v/>
      </c>
      <c r="D149" s="57" t="str">
        <f t="shared" ca="1" si="58"/>
        <v/>
      </c>
      <c r="E149" s="27" t="str">
        <f t="shared" ca="1" si="65"/>
        <v/>
      </c>
      <c r="O149">
        <f t="shared" si="60"/>
        <v>35</v>
      </c>
    </row>
    <row r="150" spans="1:15" ht="14.25" customHeight="1" x14ac:dyDescent="0.3">
      <c r="A150" s="63">
        <v>46260</v>
      </c>
      <c r="B150" s="57" t="str">
        <f t="shared" ca="1" si="56"/>
        <v/>
      </c>
      <c r="C150" s="57" t="str">
        <f t="shared" ca="1" si="57"/>
        <v/>
      </c>
      <c r="D150" s="57" t="str">
        <f t="shared" ca="1" si="58"/>
        <v/>
      </c>
      <c r="E150" s="27" t="str">
        <f t="shared" ca="1" si="65"/>
        <v/>
      </c>
      <c r="O150">
        <f t="shared" si="60"/>
        <v>35</v>
      </c>
    </row>
    <row r="151" spans="1:15" ht="14.25" customHeight="1" x14ac:dyDescent="0.3">
      <c r="A151" s="63">
        <v>46261</v>
      </c>
      <c r="B151" s="57" t="str">
        <f t="shared" ca="1" si="56"/>
        <v/>
      </c>
      <c r="C151" s="57" t="str">
        <f t="shared" ca="1" si="57"/>
        <v/>
      </c>
      <c r="D151" s="57" t="str">
        <f t="shared" ca="1" si="58"/>
        <v/>
      </c>
      <c r="E151" s="27" t="str">
        <f t="shared" ca="1" si="65"/>
        <v/>
      </c>
      <c r="O151">
        <f t="shared" si="60"/>
        <v>35</v>
      </c>
    </row>
    <row r="152" spans="1:15" ht="14.25" customHeight="1" x14ac:dyDescent="0.3">
      <c r="A152" s="63">
        <v>46262</v>
      </c>
      <c r="B152" s="57" t="str">
        <f t="shared" ca="1" si="56"/>
        <v/>
      </c>
      <c r="C152" s="57" t="str">
        <f t="shared" ca="1" si="57"/>
        <v/>
      </c>
      <c r="D152" s="57" t="str">
        <f t="shared" ca="1" si="58"/>
        <v/>
      </c>
      <c r="E152" s="27" t="str">
        <f t="shared" ca="1" si="65"/>
        <v/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 t="str">
        <f t="shared" ca="1" si="56"/>
        <v/>
      </c>
      <c r="C153" s="57" t="str">
        <f t="shared" ca="1" si="57"/>
        <v/>
      </c>
      <c r="D153" s="57" t="str">
        <f t="shared" ca="1" si="58"/>
        <v/>
      </c>
      <c r="E153" s="27" t="str">
        <f t="shared" ca="1" si="65"/>
        <v/>
      </c>
      <c r="I153" s="48">
        <f ca="1">SUM(D125:D155)</f>
        <v>11293.777777777777</v>
      </c>
      <c r="J153" s="48">
        <f ca="1">I153*J152</f>
        <v>1129.3777777777777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0</v>
      </c>
      <c r="G154" s="30">
        <f t="shared" ref="G154" ca="1" si="69">SUM(C148:C154)</f>
        <v>0</v>
      </c>
      <c r="H154" s="33" t="e">
        <f ca="1">IF(F154=0,"",G154/F154)*-1</f>
        <v>#VALUE!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 t="str">
        <f t="shared" ca="1" si="56"/>
        <v/>
      </c>
      <c r="C155" s="57" t="str">
        <f t="shared" ca="1" si="57"/>
        <v/>
      </c>
      <c r="D155" s="57" t="str">
        <f t="shared" ca="1" si="58"/>
        <v/>
      </c>
      <c r="E155" s="27" t="str">
        <f t="shared" ca="1" si="65"/>
        <v/>
      </c>
      <c r="I155" s="48">
        <f ca="1">SUM(B125:B155)</f>
        <v>43876.777777777788</v>
      </c>
      <c r="J155" s="48">
        <f ca="1">SUM(C125:C155)</f>
        <v>-2155.8888888888891</v>
      </c>
      <c r="K155" s="50">
        <f ca="1">IF(I155=0,"",J155/I155)*-1</f>
        <v>4.913507778095727E-2</v>
      </c>
      <c r="L155" s="51">
        <f ca="1">I155*L154</f>
        <v>17550.711111111115</v>
      </c>
      <c r="M155" s="51">
        <f ca="1">I155*M154</f>
        <v>26326.066666666673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 t="str">
        <f t="shared" ca="1" si="56"/>
        <v/>
      </c>
      <c r="C156" s="57" t="str">
        <f t="shared" ca="1" si="57"/>
        <v/>
      </c>
      <c r="D156" s="57" t="str">
        <f t="shared" ca="1" si="58"/>
        <v/>
      </c>
      <c r="E156" s="27" t="str">
        <f t="shared" ca="1" si="65"/>
        <v/>
      </c>
      <c r="L156" s="53">
        <f ca="1">L155*L153</f>
        <v>7020.2844444444463</v>
      </c>
      <c r="M156" s="53">
        <f ca="1">M155*M153</f>
        <v>2106.0853333333339</v>
      </c>
      <c r="N156" s="53">
        <f ca="1">M156+L156+J153</f>
        <v>10255.747555555557</v>
      </c>
      <c r="O156">
        <f t="shared" si="60"/>
        <v>36</v>
      </c>
    </row>
    <row r="157" spans="1:15" ht="14.25" customHeight="1" x14ac:dyDescent="0.3">
      <c r="A157" s="63">
        <v>46267</v>
      </c>
      <c r="B157" s="57" t="str">
        <f t="shared" ca="1" si="56"/>
        <v/>
      </c>
      <c r="C157" s="57" t="str">
        <f t="shared" ca="1" si="57"/>
        <v/>
      </c>
      <c r="D157" s="57" t="str">
        <f t="shared" ca="1" si="58"/>
        <v/>
      </c>
      <c r="E157" s="27" t="str">
        <f t="shared" ca="1" si="65"/>
        <v/>
      </c>
      <c r="O157">
        <f t="shared" si="60"/>
        <v>36</v>
      </c>
    </row>
    <row r="158" spans="1:15" ht="14.25" customHeight="1" x14ac:dyDescent="0.3">
      <c r="A158" s="63">
        <v>46268</v>
      </c>
      <c r="B158" s="57" t="str">
        <f t="shared" ca="1" si="56"/>
        <v/>
      </c>
      <c r="C158" s="57" t="str">
        <f t="shared" ca="1" si="57"/>
        <v/>
      </c>
      <c r="D158" s="57" t="str">
        <f t="shared" ca="1" si="58"/>
        <v/>
      </c>
      <c r="E158" s="27" t="str">
        <f t="shared" ca="1" si="65"/>
        <v/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 t="str">
        <f t="shared" ca="1" si="56"/>
        <v/>
      </c>
      <c r="C159" s="57" t="str">
        <f t="shared" ca="1" si="57"/>
        <v/>
      </c>
      <c r="D159" s="57" t="str">
        <f t="shared" ca="1" si="58"/>
        <v/>
      </c>
      <c r="E159" s="27" t="str">
        <f t="shared" ca="1" si="65"/>
        <v/>
      </c>
      <c r="N159" s="73">
        <f ca="1">N156+J155</f>
        <v>8099.8586666666688</v>
      </c>
      <c r="O159">
        <f t="shared" si="60"/>
        <v>36</v>
      </c>
    </row>
    <row r="160" spans="1:15" ht="14.25" customHeight="1" x14ac:dyDescent="0.3">
      <c r="A160" s="63">
        <v>46270</v>
      </c>
      <c r="B160" s="57" t="str">
        <f t="shared" ca="1" si="56"/>
        <v/>
      </c>
      <c r="C160" s="57" t="str">
        <f t="shared" ca="1" si="57"/>
        <v/>
      </c>
      <c r="D160" s="57" t="str">
        <f t="shared" ca="1" si="58"/>
        <v/>
      </c>
      <c r="E160" s="27" t="str">
        <f t="shared" ca="1" si="65"/>
        <v/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0</v>
      </c>
      <c r="G161" s="30">
        <f t="shared" ref="G161" ca="1" si="71">SUM(C155:C161)</f>
        <v>0</v>
      </c>
      <c r="H161" s="33" t="e">
        <f ca="1">IF(F161=0,"",G161/F161)*-1</f>
        <v>#VALUE!</v>
      </c>
      <c r="O161">
        <f t="shared" si="60"/>
        <v>36</v>
      </c>
    </row>
    <row r="162" spans="1:15" ht="14.25" customHeight="1" x14ac:dyDescent="0.3">
      <c r="A162" s="63">
        <v>46272</v>
      </c>
      <c r="B162" s="57" t="str">
        <f t="shared" ca="1" si="56"/>
        <v/>
      </c>
      <c r="C162" s="57" t="str">
        <f t="shared" ca="1" si="57"/>
        <v/>
      </c>
      <c r="D162" s="57" t="str">
        <f t="shared" ca="1" si="58"/>
        <v/>
      </c>
      <c r="E162" s="27" t="str">
        <f t="shared" ca="1" si="65"/>
        <v/>
      </c>
      <c r="O162">
        <f t="shared" si="60"/>
        <v>37</v>
      </c>
    </row>
    <row r="163" spans="1:15" ht="14.25" customHeight="1" x14ac:dyDescent="0.3">
      <c r="A163" s="63">
        <v>46273</v>
      </c>
      <c r="B163" s="57" t="str">
        <f t="shared" ca="1" si="56"/>
        <v/>
      </c>
      <c r="C163" s="57" t="str">
        <f t="shared" ca="1" si="57"/>
        <v/>
      </c>
      <c r="D163" s="57" t="str">
        <f t="shared" ca="1" si="58"/>
        <v/>
      </c>
      <c r="E163" s="27" t="str">
        <f t="shared" ca="1" si="65"/>
        <v/>
      </c>
      <c r="O163">
        <f t="shared" si="60"/>
        <v>37</v>
      </c>
    </row>
    <row r="164" spans="1:15" ht="14.25" customHeight="1" x14ac:dyDescent="0.3">
      <c r="A164" s="63">
        <v>46274</v>
      </c>
      <c r="B164" s="57" t="str">
        <f t="shared" ca="1" si="56"/>
        <v/>
      </c>
      <c r="C164" s="57" t="str">
        <f t="shared" ca="1" si="57"/>
        <v/>
      </c>
      <c r="D164" s="57" t="str">
        <f t="shared" ca="1" si="58"/>
        <v/>
      </c>
      <c r="E164" s="27" t="str">
        <f t="shared" ca="1" si="65"/>
        <v/>
      </c>
      <c r="O164">
        <f t="shared" si="60"/>
        <v>37</v>
      </c>
    </row>
    <row r="165" spans="1:15" ht="14.25" customHeight="1" x14ac:dyDescent="0.3">
      <c r="A165" s="63">
        <v>46275</v>
      </c>
      <c r="B165" s="57" t="str">
        <f t="shared" ca="1" si="56"/>
        <v/>
      </c>
      <c r="C165" s="57" t="str">
        <f t="shared" ca="1" si="57"/>
        <v/>
      </c>
      <c r="D165" s="57" t="str">
        <f t="shared" ca="1" si="58"/>
        <v/>
      </c>
      <c r="E165" s="27" t="str">
        <f t="shared" ca="1" si="65"/>
        <v/>
      </c>
      <c r="O165">
        <f t="shared" si="60"/>
        <v>37</v>
      </c>
    </row>
    <row r="166" spans="1:15" ht="14.25" customHeight="1" x14ac:dyDescent="0.3">
      <c r="A166" s="63">
        <v>46276</v>
      </c>
      <c r="B166" s="57" t="str">
        <f t="shared" ca="1" si="56"/>
        <v/>
      </c>
      <c r="C166" s="57" t="str">
        <f t="shared" ca="1" si="57"/>
        <v/>
      </c>
      <c r="D166" s="57" t="str">
        <f t="shared" ca="1" si="58"/>
        <v/>
      </c>
      <c r="E166" s="27" t="str">
        <f t="shared" ca="1" si="65"/>
        <v/>
      </c>
      <c r="O166">
        <f t="shared" si="60"/>
        <v>37</v>
      </c>
    </row>
    <row r="167" spans="1:15" ht="14.25" customHeight="1" x14ac:dyDescent="0.3">
      <c r="A167" s="63">
        <v>46277</v>
      </c>
      <c r="B167" s="57" t="str">
        <f t="shared" ca="1" si="56"/>
        <v/>
      </c>
      <c r="C167" s="57" t="str">
        <f t="shared" ca="1" si="57"/>
        <v/>
      </c>
      <c r="D167" s="57" t="str">
        <f t="shared" ca="1" si="58"/>
        <v/>
      </c>
      <c r="E167" s="27" t="str">
        <f t="shared" ca="1" si="65"/>
        <v/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0</v>
      </c>
      <c r="G168" s="30">
        <f t="shared" ref="G168" ca="1" si="73">SUM(C162:C168)</f>
        <v>0</v>
      </c>
      <c r="H168" s="33" t="e">
        <f ca="1">IF(F168=0,"",G168/F168)*-1</f>
        <v>#VALUE!</v>
      </c>
      <c r="O168">
        <f t="shared" si="60"/>
        <v>37</v>
      </c>
    </row>
    <row r="169" spans="1:15" ht="14.25" customHeight="1" x14ac:dyDescent="0.3">
      <c r="A169" s="63">
        <v>46279</v>
      </c>
      <c r="B169" s="57" t="str">
        <f t="shared" ca="1" si="56"/>
        <v/>
      </c>
      <c r="C169" s="57" t="str">
        <f t="shared" ca="1" si="57"/>
        <v/>
      </c>
      <c r="D169" s="57" t="str">
        <f t="shared" ca="1" si="58"/>
        <v/>
      </c>
      <c r="E169" s="27" t="str">
        <f t="shared" ca="1" si="65"/>
        <v/>
      </c>
      <c r="O169">
        <f t="shared" si="60"/>
        <v>38</v>
      </c>
    </row>
    <row r="170" spans="1:15" ht="14.25" customHeight="1" x14ac:dyDescent="0.3">
      <c r="A170" s="63">
        <v>46280</v>
      </c>
      <c r="B170" s="57" t="str">
        <f t="shared" ca="1" si="56"/>
        <v/>
      </c>
      <c r="C170" s="57" t="str">
        <f t="shared" ca="1" si="57"/>
        <v/>
      </c>
      <c r="D170" s="57" t="str">
        <f t="shared" ca="1" si="58"/>
        <v/>
      </c>
      <c r="E170" s="27" t="str">
        <f t="shared" ca="1" si="65"/>
        <v/>
      </c>
      <c r="O170">
        <f t="shared" si="60"/>
        <v>38</v>
      </c>
    </row>
    <row r="171" spans="1:15" ht="14.25" customHeight="1" x14ac:dyDescent="0.3">
      <c r="A171" s="63">
        <v>46281</v>
      </c>
      <c r="B171" s="57" t="str">
        <f t="shared" ca="1" si="56"/>
        <v/>
      </c>
      <c r="C171" s="57" t="str">
        <f t="shared" ca="1" si="57"/>
        <v/>
      </c>
      <c r="D171" s="57" t="str">
        <f t="shared" ca="1" si="58"/>
        <v/>
      </c>
      <c r="E171" s="27" t="str">
        <f t="shared" ca="1" si="65"/>
        <v/>
      </c>
      <c r="O171">
        <f t="shared" si="60"/>
        <v>38</v>
      </c>
    </row>
    <row r="172" spans="1:15" ht="14.25" customHeight="1" x14ac:dyDescent="0.3">
      <c r="A172" s="63">
        <v>46282</v>
      </c>
      <c r="B172" s="57" t="str">
        <f t="shared" ca="1" si="56"/>
        <v/>
      </c>
      <c r="C172" s="57" t="str">
        <f t="shared" ca="1" si="57"/>
        <v/>
      </c>
      <c r="D172" s="57" t="str">
        <f t="shared" ca="1" si="58"/>
        <v/>
      </c>
      <c r="E172" s="27" t="str">
        <f t="shared" ca="1" si="65"/>
        <v/>
      </c>
      <c r="O172">
        <f t="shared" si="60"/>
        <v>38</v>
      </c>
    </row>
    <row r="173" spans="1:15" ht="14.25" customHeight="1" x14ac:dyDescent="0.3">
      <c r="A173" s="63">
        <v>46283</v>
      </c>
      <c r="B173" s="57" t="str">
        <f t="shared" ca="1" si="56"/>
        <v/>
      </c>
      <c r="C173" s="57" t="str">
        <f t="shared" ca="1" si="57"/>
        <v/>
      </c>
      <c r="D173" s="57" t="str">
        <f t="shared" ca="1" si="58"/>
        <v/>
      </c>
      <c r="E173" s="27" t="str">
        <f t="shared" ca="1" si="65"/>
        <v/>
      </c>
      <c r="O173">
        <f t="shared" si="60"/>
        <v>38</v>
      </c>
    </row>
    <row r="174" spans="1:15" ht="14.25" customHeight="1" x14ac:dyDescent="0.3">
      <c r="A174" s="63">
        <v>46284</v>
      </c>
      <c r="B174" s="57" t="str">
        <f t="shared" ca="1" si="56"/>
        <v/>
      </c>
      <c r="C174" s="57" t="str">
        <f t="shared" ca="1" si="57"/>
        <v/>
      </c>
      <c r="D174" s="57" t="str">
        <f t="shared" ca="1" si="58"/>
        <v/>
      </c>
      <c r="E174" s="27" t="str">
        <f t="shared" ca="1" si="65"/>
        <v/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0</v>
      </c>
      <c r="G175" s="30">
        <f t="shared" ref="G175" ca="1" si="75">SUM(C169:C175)</f>
        <v>0</v>
      </c>
      <c r="H175" s="33" t="e">
        <f ca="1">IF(F175=0,"",G175/F175)*-1</f>
        <v>#VALUE!</v>
      </c>
      <c r="O175">
        <f t="shared" si="60"/>
        <v>38</v>
      </c>
    </row>
    <row r="176" spans="1:15" ht="14.25" customHeight="1" x14ac:dyDescent="0.3">
      <c r="A176" s="63">
        <v>46286</v>
      </c>
      <c r="B176" s="57" t="str">
        <f t="shared" ca="1" si="56"/>
        <v/>
      </c>
      <c r="C176" s="57" t="str">
        <f t="shared" ca="1" si="57"/>
        <v/>
      </c>
      <c r="D176" s="57" t="str">
        <f t="shared" ca="1" si="58"/>
        <v/>
      </c>
      <c r="E176" s="27" t="str">
        <f t="shared" ca="1" si="65"/>
        <v/>
      </c>
      <c r="O176">
        <f t="shared" si="60"/>
        <v>39</v>
      </c>
    </row>
    <row r="177" spans="1:15" ht="14.25" customHeight="1" x14ac:dyDescent="0.3">
      <c r="A177" s="63">
        <v>46287</v>
      </c>
      <c r="B177" s="57" t="str">
        <f t="shared" ca="1" si="56"/>
        <v/>
      </c>
      <c r="C177" s="57" t="str">
        <f t="shared" ca="1" si="57"/>
        <v/>
      </c>
      <c r="D177" s="57" t="str">
        <f t="shared" ca="1" si="58"/>
        <v/>
      </c>
      <c r="E177" s="27" t="str">
        <f t="shared" ca="1" si="65"/>
        <v/>
      </c>
      <c r="O177">
        <f t="shared" si="60"/>
        <v>39</v>
      </c>
    </row>
    <row r="178" spans="1:15" ht="14.25" customHeight="1" x14ac:dyDescent="0.3">
      <c r="A178" s="63">
        <v>46288</v>
      </c>
      <c r="B178" s="57" t="str">
        <f t="shared" ca="1" si="56"/>
        <v/>
      </c>
      <c r="C178" s="57" t="str">
        <f t="shared" ca="1" si="57"/>
        <v/>
      </c>
      <c r="D178" s="57" t="str">
        <f t="shared" ca="1" si="58"/>
        <v/>
      </c>
      <c r="E178" s="27" t="str">
        <f t="shared" ca="1" si="65"/>
        <v/>
      </c>
      <c r="O178">
        <f t="shared" si="60"/>
        <v>39</v>
      </c>
    </row>
    <row r="179" spans="1:15" ht="14.25" customHeight="1" x14ac:dyDescent="0.3">
      <c r="A179" s="63">
        <v>46289</v>
      </c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0</v>
      </c>
      <c r="G182" s="30">
        <f t="shared" ref="G182" ca="1" si="77">SUM(C176:C182)</f>
        <v>0</v>
      </c>
      <c r="H182" s="33" t="e">
        <f ca="1">IF(F182=0,"",G182/F182)*-1</f>
        <v>#VALUE!</v>
      </c>
      <c r="I182" s="47" t="s">
        <v>2406</v>
      </c>
      <c r="J182" s="49">
        <v>0.1</v>
      </c>
      <c r="O182">
        <f t="shared" si="60"/>
        <v>39</v>
      </c>
    </row>
    <row r="183" spans="1:15" ht="14.25" customHeight="1" x14ac:dyDescent="0.3">
      <c r="A183" s="63">
        <v>46293</v>
      </c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I183" s="48">
        <f ca="1">SUM(D156:D185)</f>
        <v>0</v>
      </c>
      <c r="J183" s="48">
        <f ca="1">I183*J182</f>
        <v>0</v>
      </c>
      <c r="L183" s="49">
        <v>0.4</v>
      </c>
      <c r="M183" s="49">
        <v>0.08</v>
      </c>
      <c r="N183" s="54" t="s">
        <v>1261</v>
      </c>
      <c r="O183">
        <f t="shared" si="60"/>
        <v>40</v>
      </c>
    </row>
    <row r="184" spans="1:15" ht="14.25" customHeight="1" x14ac:dyDescent="0.3">
      <c r="A184" s="63">
        <v>46294</v>
      </c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40</v>
      </c>
    </row>
    <row r="185" spans="1:15" ht="14.25" customHeight="1" x14ac:dyDescent="0.3">
      <c r="A185" s="63">
        <v>46295</v>
      </c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I185" s="48">
        <f ca="1">SUM(B156:B185)</f>
        <v>0</v>
      </c>
      <c r="J185" s="48">
        <f ca="1">SUM(C156:C185)</f>
        <v>0</v>
      </c>
      <c r="K185" s="50" t="e">
        <f ca="1">IF(I185=0,"",J185/I185)*-1</f>
        <v>#VALUE!</v>
      </c>
      <c r="L185" s="51">
        <f ca="1">I185*L184</f>
        <v>0</v>
      </c>
      <c r="M185" s="51">
        <f ca="1">I185*M184</f>
        <v>0</v>
      </c>
      <c r="N185" t="s">
        <v>1265</v>
      </c>
      <c r="O185">
        <f t="shared" si="60"/>
        <v>40</v>
      </c>
    </row>
    <row r="186" spans="1:15" ht="14.25" customHeight="1" x14ac:dyDescent="0.3">
      <c r="A186" s="63">
        <v>46296</v>
      </c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L186" s="53">
        <f ca="1">L185*L183</f>
        <v>0</v>
      </c>
      <c r="M186" s="53">
        <f ca="1">M185*M183</f>
        <v>0</v>
      </c>
      <c r="N186" s="53">
        <f ca="1">M186+L186+J183</f>
        <v>0</v>
      </c>
      <c r="O186">
        <f t="shared" si="60"/>
        <v>40</v>
      </c>
    </row>
    <row r="187" spans="1:15" ht="14.25" customHeight="1" x14ac:dyDescent="0.3">
      <c r="A187" s="63">
        <v>46297</v>
      </c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40</v>
      </c>
    </row>
    <row r="188" spans="1:15" ht="14.25" customHeight="1" x14ac:dyDescent="0.3">
      <c r="A188" s="63">
        <v>46298</v>
      </c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N188" s="54" t="s">
        <v>1963</v>
      </c>
      <c r="O188">
        <f t="shared" si="60"/>
        <v>40</v>
      </c>
    </row>
    <row r="189" spans="1:15" ht="14.25" customHeight="1" x14ac:dyDescent="0.35">
      <c r="A189" s="63">
        <v>46299</v>
      </c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N189" s="73">
        <f ca="1">N186+J185</f>
        <v>0</v>
      </c>
      <c r="O189">
        <f t="shared" si="60"/>
        <v>40</v>
      </c>
    </row>
    <row r="190" spans="1:15" ht="14.25" customHeight="1" x14ac:dyDescent="0.3">
      <c r="A190" s="63">
        <v>46300</v>
      </c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41</v>
      </c>
    </row>
    <row r="191" spans="1:15" ht="14.25" customHeight="1" x14ac:dyDescent="0.3">
      <c r="A191" s="63">
        <v>46301</v>
      </c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41</v>
      </c>
    </row>
    <row r="192" spans="1:15" ht="14.25" customHeight="1" x14ac:dyDescent="0.3">
      <c r="A192" s="63">
        <v>46302</v>
      </c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41</v>
      </c>
    </row>
    <row r="193" spans="1:15" ht="14.25" customHeight="1" x14ac:dyDescent="0.3">
      <c r="A193" s="63">
        <v>46303</v>
      </c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41</v>
      </c>
    </row>
    <row r="194" spans="1:15" ht="14.25" customHeight="1" x14ac:dyDescent="0.3">
      <c r="A194" s="63">
        <v>46304</v>
      </c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41</v>
      </c>
    </row>
    <row r="195" spans="1:15" ht="14.25" customHeight="1" x14ac:dyDescent="0.3">
      <c r="A195" s="63">
        <v>46305</v>
      </c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41</v>
      </c>
    </row>
    <row r="196" spans="1:15" ht="14.25" customHeight="1" x14ac:dyDescent="0.3">
      <c r="A196" s="63">
        <v>46306</v>
      </c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41</v>
      </c>
    </row>
    <row r="197" spans="1:15" ht="14.25" customHeight="1" x14ac:dyDescent="0.3">
      <c r="A197" s="63">
        <v>46307</v>
      </c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42</v>
      </c>
    </row>
    <row r="198" spans="1:15" ht="14.25" customHeight="1" x14ac:dyDescent="0.3">
      <c r="A198" s="63">
        <v>46308</v>
      </c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42</v>
      </c>
    </row>
    <row r="199" spans="1:15" ht="14.25" customHeight="1" x14ac:dyDescent="0.3">
      <c r="A199" s="63">
        <v>46309</v>
      </c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42</v>
      </c>
    </row>
    <row r="200" spans="1:15" ht="14.25" customHeight="1" x14ac:dyDescent="0.3">
      <c r="A200" s="63">
        <v>46310</v>
      </c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42</v>
      </c>
    </row>
    <row r="201" spans="1:15" ht="14.25" customHeight="1" x14ac:dyDescent="0.3">
      <c r="A201" s="63">
        <v>46311</v>
      </c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42</v>
      </c>
    </row>
    <row r="202" spans="1:15" ht="14.25" customHeight="1" x14ac:dyDescent="0.3">
      <c r="A202" s="63">
        <v>46312</v>
      </c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42</v>
      </c>
    </row>
    <row r="203" spans="1:15" ht="14.25" customHeight="1" x14ac:dyDescent="0.3">
      <c r="A203" s="63">
        <v>46313</v>
      </c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42</v>
      </c>
    </row>
    <row r="204" spans="1:15" ht="14.25" customHeight="1" x14ac:dyDescent="0.3">
      <c r="A204" s="63">
        <v>46314</v>
      </c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43</v>
      </c>
    </row>
    <row r="205" spans="1:15" ht="14.25" customHeight="1" x14ac:dyDescent="0.3">
      <c r="A205" s="63">
        <v>46315</v>
      </c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43</v>
      </c>
    </row>
    <row r="206" spans="1:15" ht="14.25" customHeight="1" x14ac:dyDescent="0.3">
      <c r="A206" s="63">
        <v>46316</v>
      </c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43</v>
      </c>
    </row>
    <row r="207" spans="1:15" ht="14.25" customHeight="1" x14ac:dyDescent="0.3">
      <c r="A207" s="63">
        <v>46317</v>
      </c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43</v>
      </c>
    </row>
    <row r="208" spans="1:15" ht="14.25" customHeight="1" x14ac:dyDescent="0.3">
      <c r="A208" s="63">
        <v>46318</v>
      </c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43</v>
      </c>
    </row>
    <row r="209" spans="1:15" ht="14.25" customHeight="1" x14ac:dyDescent="0.3">
      <c r="A209" s="63">
        <v>46319</v>
      </c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43</v>
      </c>
    </row>
    <row r="210" spans="1:15" ht="14.25" customHeight="1" x14ac:dyDescent="0.3">
      <c r="A210" s="63">
        <v>46320</v>
      </c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43</v>
      </c>
    </row>
    <row r="211" spans="1:15" ht="14.25" customHeight="1" x14ac:dyDescent="0.3">
      <c r="A211" s="63">
        <v>46321</v>
      </c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44</v>
      </c>
    </row>
    <row r="212" spans="1:15" ht="14.25" customHeight="1" x14ac:dyDescent="0.3">
      <c r="A212" s="63">
        <v>46322</v>
      </c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44</v>
      </c>
    </row>
    <row r="213" spans="1:15" ht="14.25" customHeight="1" x14ac:dyDescent="0.3">
      <c r="A213" s="63">
        <v>46323</v>
      </c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44</v>
      </c>
    </row>
    <row r="214" spans="1:15" ht="14.25" customHeight="1" x14ac:dyDescent="0.3">
      <c r="A214" s="63">
        <v>46324</v>
      </c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44</v>
      </c>
    </row>
    <row r="215" spans="1:15" ht="14.25" customHeight="1" x14ac:dyDescent="0.3">
      <c r="A215" s="63">
        <v>46325</v>
      </c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44</v>
      </c>
    </row>
    <row r="216" spans="1:15" ht="14.25" customHeight="1" x14ac:dyDescent="0.3">
      <c r="A216" s="63">
        <v>46326</v>
      </c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44</v>
      </c>
    </row>
    <row r="217" spans="1:15" ht="14.25" customHeight="1" x14ac:dyDescent="0.3">
      <c r="A217" s="63">
        <v>46327</v>
      </c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44</v>
      </c>
    </row>
    <row r="218" spans="1:15" ht="14.25" customHeight="1" x14ac:dyDescent="0.3">
      <c r="A218" s="63">
        <v>46328</v>
      </c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45</v>
      </c>
    </row>
    <row r="219" spans="1:15" ht="14.25" customHeight="1" x14ac:dyDescent="0.3">
      <c r="A219" s="63">
        <v>46329</v>
      </c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45</v>
      </c>
    </row>
    <row r="220" spans="1:15" ht="14.25" customHeight="1" x14ac:dyDescent="0.3">
      <c r="A220" s="63">
        <v>46330</v>
      </c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45</v>
      </c>
    </row>
    <row r="221" spans="1:15" ht="14.25" customHeight="1" x14ac:dyDescent="0.3">
      <c r="A221" s="63">
        <v>46331</v>
      </c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45</v>
      </c>
    </row>
    <row r="222" spans="1:15" ht="14.25" customHeight="1" x14ac:dyDescent="0.3">
      <c r="A222" s="63">
        <v>46332</v>
      </c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45</v>
      </c>
    </row>
    <row r="223" spans="1:15" ht="14.25" customHeight="1" x14ac:dyDescent="0.3">
      <c r="A223" s="63">
        <v>46333</v>
      </c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45</v>
      </c>
    </row>
    <row r="224" spans="1:15" ht="14.25" customHeight="1" x14ac:dyDescent="0.3">
      <c r="A224" s="63">
        <v>46334</v>
      </c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45</v>
      </c>
    </row>
    <row r="225" spans="1:15" ht="14.25" customHeight="1" x14ac:dyDescent="0.3">
      <c r="A225" s="63">
        <v>46335</v>
      </c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46</v>
      </c>
    </row>
    <row r="226" spans="1:15" ht="14.25" customHeight="1" x14ac:dyDescent="0.3">
      <c r="A226" s="63">
        <v>46336</v>
      </c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46</v>
      </c>
    </row>
    <row r="227" spans="1:15" ht="14.25" customHeight="1" x14ac:dyDescent="0.3">
      <c r="A227" s="63">
        <v>46337</v>
      </c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46</v>
      </c>
    </row>
    <row r="228" spans="1:15" ht="14.25" customHeight="1" x14ac:dyDescent="0.3">
      <c r="A228" s="63">
        <v>46338</v>
      </c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46</v>
      </c>
    </row>
    <row r="229" spans="1:15" ht="14.25" customHeight="1" x14ac:dyDescent="0.3">
      <c r="A229" s="63">
        <v>46339</v>
      </c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46</v>
      </c>
    </row>
    <row r="230" spans="1:15" ht="14.25" customHeight="1" x14ac:dyDescent="0.3">
      <c r="A230" s="63">
        <v>46340</v>
      </c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46</v>
      </c>
    </row>
    <row r="231" spans="1:15" ht="14.25" customHeight="1" x14ac:dyDescent="0.3">
      <c r="A231" s="63">
        <v>46341</v>
      </c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46</v>
      </c>
    </row>
    <row r="232" spans="1:15" ht="14.25" customHeight="1" x14ac:dyDescent="0.3">
      <c r="A232" s="63">
        <v>46342</v>
      </c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47</v>
      </c>
    </row>
    <row r="233" spans="1:15" ht="14.25" customHeight="1" x14ac:dyDescent="0.3">
      <c r="A233" s="63">
        <v>46343</v>
      </c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47</v>
      </c>
    </row>
    <row r="234" spans="1:15" ht="14.25" customHeight="1" x14ac:dyDescent="0.3">
      <c r="A234" s="63">
        <v>46344</v>
      </c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47</v>
      </c>
    </row>
    <row r="235" spans="1:15" ht="14.25" customHeight="1" x14ac:dyDescent="0.3">
      <c r="A235" s="63">
        <v>46345</v>
      </c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47</v>
      </c>
    </row>
    <row r="236" spans="1:15" ht="14.25" customHeight="1" x14ac:dyDescent="0.3">
      <c r="A236" s="63">
        <v>46346</v>
      </c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47</v>
      </c>
    </row>
    <row r="237" spans="1:15" ht="14.25" customHeight="1" x14ac:dyDescent="0.3">
      <c r="A237" s="63">
        <v>46347</v>
      </c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47</v>
      </c>
    </row>
    <row r="238" spans="1:15" ht="14.25" customHeight="1" x14ac:dyDescent="0.3">
      <c r="A238" s="63">
        <v>46348</v>
      </c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47</v>
      </c>
    </row>
    <row r="239" spans="1:15" ht="14.25" customHeight="1" x14ac:dyDescent="0.3">
      <c r="A239" s="63">
        <v>46349</v>
      </c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48</v>
      </c>
    </row>
    <row r="240" spans="1:15" ht="14.25" customHeight="1" x14ac:dyDescent="0.3">
      <c r="A240" s="63">
        <v>46350</v>
      </c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48</v>
      </c>
    </row>
    <row r="241" spans="1:15" ht="14.25" customHeight="1" x14ac:dyDescent="0.3">
      <c r="A241" s="63">
        <v>46351</v>
      </c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48</v>
      </c>
    </row>
    <row r="242" spans="1:15" ht="14.25" customHeight="1" x14ac:dyDescent="0.3">
      <c r="A242" s="63">
        <v>46352</v>
      </c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48</v>
      </c>
    </row>
    <row r="243" spans="1:15" ht="14.25" customHeight="1" x14ac:dyDescent="0.3">
      <c r="A243" s="63">
        <v>46353</v>
      </c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48</v>
      </c>
    </row>
    <row r="244" spans="1:15" ht="14.25" customHeight="1" x14ac:dyDescent="0.3">
      <c r="A244" s="63">
        <v>46354</v>
      </c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48</v>
      </c>
    </row>
    <row r="245" spans="1:15" ht="14.25" customHeight="1" x14ac:dyDescent="0.3">
      <c r="A245" s="63">
        <v>46355</v>
      </c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48</v>
      </c>
    </row>
    <row r="246" spans="1:15" ht="14.25" customHeight="1" x14ac:dyDescent="0.3">
      <c r="A246" s="63">
        <v>46356</v>
      </c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49</v>
      </c>
    </row>
    <row r="247" spans="1:15" ht="14.25" customHeight="1" x14ac:dyDescent="0.3">
      <c r="A247" s="63">
        <v>46357</v>
      </c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49</v>
      </c>
    </row>
    <row r="248" spans="1:15" ht="14.25" customHeight="1" x14ac:dyDescent="0.3">
      <c r="A248" s="63">
        <v>46358</v>
      </c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49</v>
      </c>
    </row>
    <row r="249" spans="1:15" ht="14.25" customHeight="1" x14ac:dyDescent="0.3">
      <c r="A249" s="63">
        <v>46359</v>
      </c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49</v>
      </c>
    </row>
    <row r="250" spans="1:15" ht="14.25" customHeight="1" x14ac:dyDescent="0.3">
      <c r="A250" s="63">
        <v>46360</v>
      </c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49</v>
      </c>
    </row>
    <row r="251" spans="1:15" ht="14.25" customHeight="1" x14ac:dyDescent="0.3">
      <c r="A251" s="63">
        <v>46361</v>
      </c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49</v>
      </c>
    </row>
    <row r="252" spans="1:15" ht="14.25" customHeight="1" x14ac:dyDescent="0.3">
      <c r="A252" s="63">
        <v>46362</v>
      </c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49</v>
      </c>
    </row>
    <row r="253" spans="1:15" ht="14.25" customHeight="1" x14ac:dyDescent="0.3">
      <c r="A253" s="63">
        <v>46363</v>
      </c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50</v>
      </c>
    </row>
    <row r="254" spans="1:15" ht="14.25" customHeight="1" x14ac:dyDescent="0.3">
      <c r="A254" s="63">
        <v>46364</v>
      </c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50</v>
      </c>
    </row>
    <row r="255" spans="1:15" ht="14.25" customHeight="1" x14ac:dyDescent="0.3">
      <c r="A255" s="63">
        <v>46365</v>
      </c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50</v>
      </c>
    </row>
    <row r="256" spans="1:15" ht="14.25" customHeight="1" x14ac:dyDescent="0.3">
      <c r="A256" s="63">
        <v>46366</v>
      </c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50</v>
      </c>
    </row>
    <row r="257" spans="1:15" ht="14.25" customHeight="1" x14ac:dyDescent="0.3">
      <c r="A257" s="63">
        <v>46367</v>
      </c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50</v>
      </c>
    </row>
    <row r="258" spans="1:15" ht="14.25" customHeight="1" x14ac:dyDescent="0.3">
      <c r="A258" s="63">
        <v>46368</v>
      </c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50</v>
      </c>
    </row>
    <row r="259" spans="1:15" ht="14.25" customHeight="1" x14ac:dyDescent="0.3">
      <c r="A259" s="63">
        <v>46369</v>
      </c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50</v>
      </c>
    </row>
    <row r="260" spans="1:15" ht="14.25" customHeight="1" x14ac:dyDescent="0.3">
      <c r="A260" s="63">
        <v>46370</v>
      </c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51</v>
      </c>
    </row>
    <row r="261" spans="1:15" ht="14.25" customHeight="1" x14ac:dyDescent="0.3">
      <c r="A261" s="63">
        <v>46371</v>
      </c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51</v>
      </c>
    </row>
    <row r="262" spans="1:15" ht="14.25" customHeight="1" x14ac:dyDescent="0.3">
      <c r="A262" s="63">
        <v>46372</v>
      </c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51</v>
      </c>
    </row>
    <row r="263" spans="1:15" ht="14.25" customHeight="1" x14ac:dyDescent="0.3">
      <c r="A263" s="63">
        <v>46373</v>
      </c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51</v>
      </c>
    </row>
    <row r="264" spans="1:15" ht="14.25" customHeight="1" x14ac:dyDescent="0.3">
      <c r="A264" s="63">
        <v>46374</v>
      </c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51</v>
      </c>
    </row>
    <row r="265" spans="1:15" ht="14.25" customHeight="1" x14ac:dyDescent="0.3">
      <c r="A265" s="63">
        <v>46375</v>
      </c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51</v>
      </c>
    </row>
    <row r="266" spans="1:15" ht="14.25" customHeight="1" x14ac:dyDescent="0.3">
      <c r="A266" s="63">
        <v>46376</v>
      </c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51</v>
      </c>
    </row>
    <row r="267" spans="1:15" ht="14.25" customHeight="1" x14ac:dyDescent="0.3">
      <c r="A267" s="63">
        <v>46377</v>
      </c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52</v>
      </c>
    </row>
    <row r="268" spans="1:15" ht="14.25" customHeight="1" x14ac:dyDescent="0.3">
      <c r="A268" s="63">
        <v>46378</v>
      </c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52</v>
      </c>
    </row>
    <row r="269" spans="1:15" ht="14.25" customHeight="1" x14ac:dyDescent="0.3">
      <c r="A269" s="63">
        <v>46379</v>
      </c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52</v>
      </c>
    </row>
    <row r="270" spans="1:15" ht="14.25" customHeight="1" x14ac:dyDescent="0.3">
      <c r="A270" s="63">
        <v>46380</v>
      </c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52</v>
      </c>
    </row>
    <row r="271" spans="1:15" ht="14.25" customHeight="1" x14ac:dyDescent="0.3">
      <c r="A271" s="63">
        <v>46381</v>
      </c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52</v>
      </c>
    </row>
    <row r="272" spans="1:15" ht="14.25" customHeight="1" x14ac:dyDescent="0.3">
      <c r="A272" s="63">
        <v>46382</v>
      </c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52</v>
      </c>
    </row>
    <row r="273" spans="1:15" ht="14.25" customHeight="1" x14ac:dyDescent="0.3">
      <c r="A273" s="63">
        <v>46383</v>
      </c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52</v>
      </c>
    </row>
    <row r="274" spans="1:15" ht="14.25" customHeight="1" x14ac:dyDescent="0.3">
      <c r="A274" s="63">
        <v>46384</v>
      </c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53</v>
      </c>
    </row>
    <row r="275" spans="1:15" ht="14.25" customHeight="1" x14ac:dyDescent="0.3">
      <c r="A275" s="63">
        <v>46385</v>
      </c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53</v>
      </c>
    </row>
    <row r="276" spans="1:15" ht="14.25" customHeight="1" x14ac:dyDescent="0.3">
      <c r="A276" s="63">
        <v>46386</v>
      </c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53</v>
      </c>
    </row>
    <row r="277" spans="1:15" ht="14.25" customHeight="1" x14ac:dyDescent="0.3">
      <c r="A277" s="63">
        <v>46387</v>
      </c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53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63" priority="62" operator="lessThan">
      <formula>0</formula>
    </cfRule>
  </conditionalFormatting>
  <conditionalFormatting sqref="H6:H7">
    <cfRule type="cellIs" dxfId="62" priority="63" operator="lessThan">
      <formula>0</formula>
    </cfRule>
  </conditionalFormatting>
  <conditionalFormatting sqref="H13:H14">
    <cfRule type="cellIs" dxfId="61" priority="64" operator="lessThan">
      <formula>0</formula>
    </cfRule>
  </conditionalFormatting>
  <conditionalFormatting sqref="H21">
    <cfRule type="cellIs" dxfId="60" priority="61" operator="lessThan">
      <formula>0</formula>
    </cfRule>
  </conditionalFormatting>
  <conditionalFormatting sqref="H28">
    <cfRule type="cellIs" dxfId="59" priority="60" operator="lessThan">
      <formula>0</formula>
    </cfRule>
  </conditionalFormatting>
  <conditionalFormatting sqref="H35">
    <cfRule type="cellIs" dxfId="58" priority="59" operator="lessThan">
      <formula>0</formula>
    </cfRule>
  </conditionalFormatting>
  <conditionalFormatting sqref="H42">
    <cfRule type="cellIs" dxfId="57" priority="58" operator="lessThan">
      <formula>0</formula>
    </cfRule>
  </conditionalFormatting>
  <conditionalFormatting sqref="H49">
    <cfRule type="cellIs" dxfId="56" priority="57" operator="lessThan">
      <formula>0</formula>
    </cfRule>
  </conditionalFormatting>
  <conditionalFormatting sqref="H56">
    <cfRule type="cellIs" dxfId="55" priority="56" operator="lessThan">
      <formula>0</formula>
    </cfRule>
  </conditionalFormatting>
  <conditionalFormatting sqref="H63">
    <cfRule type="cellIs" dxfId="54" priority="55" operator="lessThan">
      <formula>0</formula>
    </cfRule>
  </conditionalFormatting>
  <conditionalFormatting sqref="H70">
    <cfRule type="cellIs" dxfId="53" priority="54" operator="lessThan">
      <formula>0</formula>
    </cfRule>
  </conditionalFormatting>
  <conditionalFormatting sqref="H77">
    <cfRule type="cellIs" dxfId="52" priority="53" operator="lessThan">
      <formula>0</formula>
    </cfRule>
  </conditionalFormatting>
  <conditionalFormatting sqref="H84">
    <cfRule type="cellIs" dxfId="51" priority="52" operator="lessThan">
      <formula>0</formula>
    </cfRule>
  </conditionalFormatting>
  <conditionalFormatting sqref="H91">
    <cfRule type="cellIs" dxfId="50" priority="51" operator="lessThan">
      <formula>0</formula>
    </cfRule>
  </conditionalFormatting>
  <conditionalFormatting sqref="H98">
    <cfRule type="cellIs" dxfId="49" priority="50" operator="lessThan">
      <formula>0</formula>
    </cfRule>
  </conditionalFormatting>
  <conditionalFormatting sqref="H105">
    <cfRule type="cellIs" dxfId="48" priority="49" operator="lessThan">
      <formula>0</formula>
    </cfRule>
  </conditionalFormatting>
  <conditionalFormatting sqref="H112">
    <cfRule type="cellIs" dxfId="47" priority="48" operator="lessThan">
      <formula>0</formula>
    </cfRule>
  </conditionalFormatting>
  <conditionalFormatting sqref="H119">
    <cfRule type="cellIs" dxfId="46" priority="47" operator="lessThan">
      <formula>0</formula>
    </cfRule>
  </conditionalFormatting>
  <conditionalFormatting sqref="H126">
    <cfRule type="cellIs" dxfId="45" priority="46" operator="lessThan">
      <formula>0</formula>
    </cfRule>
  </conditionalFormatting>
  <conditionalFormatting sqref="H133">
    <cfRule type="cellIs" dxfId="44" priority="41" operator="lessThan">
      <formula>0</formula>
    </cfRule>
  </conditionalFormatting>
  <conditionalFormatting sqref="H140">
    <cfRule type="cellIs" dxfId="43" priority="40" operator="lessThan">
      <formula>0</formula>
    </cfRule>
  </conditionalFormatting>
  <conditionalFormatting sqref="H147">
    <cfRule type="cellIs" dxfId="42" priority="39" operator="lessThan">
      <formula>0</formula>
    </cfRule>
  </conditionalFormatting>
  <conditionalFormatting sqref="H154">
    <cfRule type="cellIs" dxfId="41" priority="38" operator="lessThan">
      <formula>0</formula>
    </cfRule>
  </conditionalFormatting>
  <conditionalFormatting sqref="H161">
    <cfRule type="cellIs" dxfId="40" priority="37" operator="lessThan">
      <formula>0</formula>
    </cfRule>
  </conditionalFormatting>
  <conditionalFormatting sqref="H168">
    <cfRule type="cellIs" dxfId="39" priority="36" operator="lessThan">
      <formula>0</formula>
    </cfRule>
  </conditionalFormatting>
  <conditionalFormatting sqref="H175">
    <cfRule type="cellIs" dxfId="38" priority="35" operator="lessThan">
      <formula>0</formula>
    </cfRule>
  </conditionalFormatting>
  <conditionalFormatting sqref="H182">
    <cfRule type="cellIs" dxfId="37" priority="34" operator="lessThan">
      <formula>0</formula>
    </cfRule>
  </conditionalFormatting>
  <conditionalFormatting sqref="H189">
    <cfRule type="cellIs" dxfId="36" priority="33" operator="lessThan">
      <formula>0</formula>
    </cfRule>
  </conditionalFormatting>
  <conditionalFormatting sqref="H196">
    <cfRule type="cellIs" dxfId="35" priority="32" operator="lessThan">
      <formula>0</formula>
    </cfRule>
  </conditionalFormatting>
  <conditionalFormatting sqref="H203">
    <cfRule type="cellIs" dxfId="34" priority="31" operator="lessThan">
      <formula>0</formula>
    </cfRule>
  </conditionalFormatting>
  <conditionalFormatting sqref="H210">
    <cfRule type="cellIs" dxfId="33" priority="30" operator="lessThan">
      <formula>0</formula>
    </cfRule>
  </conditionalFormatting>
  <conditionalFormatting sqref="H217">
    <cfRule type="cellIs" dxfId="32" priority="29" operator="lessThan">
      <formula>0</formula>
    </cfRule>
  </conditionalFormatting>
  <conditionalFormatting sqref="H224">
    <cfRule type="cellIs" dxfId="31" priority="28" operator="lessThan">
      <formula>0</formula>
    </cfRule>
  </conditionalFormatting>
  <conditionalFormatting sqref="H231">
    <cfRule type="cellIs" dxfId="30" priority="27" operator="lessThan">
      <formula>0</formula>
    </cfRule>
  </conditionalFormatting>
  <conditionalFormatting sqref="H238">
    <cfRule type="cellIs" dxfId="29" priority="26" operator="lessThan">
      <formula>0</formula>
    </cfRule>
  </conditionalFormatting>
  <conditionalFormatting sqref="H245">
    <cfRule type="cellIs" dxfId="28" priority="25" operator="lessThan">
      <formula>0</formula>
    </cfRule>
  </conditionalFormatting>
  <conditionalFormatting sqref="H252">
    <cfRule type="cellIs" dxfId="27" priority="24" operator="lessThan">
      <formula>0</formula>
    </cfRule>
  </conditionalFormatting>
  <conditionalFormatting sqref="H259">
    <cfRule type="cellIs" dxfId="26" priority="23" operator="lessThan">
      <formula>0</formula>
    </cfRule>
  </conditionalFormatting>
  <conditionalFormatting sqref="H266">
    <cfRule type="cellIs" dxfId="25" priority="22" operator="lessThan">
      <formula>0</formula>
    </cfRule>
  </conditionalFormatting>
  <conditionalFormatting sqref="H273">
    <cfRule type="cellIs" dxfId="24" priority="21" operator="lessThan">
      <formula>0</formula>
    </cfRule>
  </conditionalFormatting>
  <conditionalFormatting sqref="I29">
    <cfRule type="cellIs" dxfId="23" priority="15" operator="lessThan">
      <formula>0</formula>
    </cfRule>
  </conditionalFormatting>
  <conditionalFormatting sqref="I60">
    <cfRule type="cellIs" dxfId="22" priority="20" operator="lessThan">
      <formula>0</formula>
    </cfRule>
  </conditionalFormatting>
  <conditionalFormatting sqref="I90">
    <cfRule type="cellIs" dxfId="21" priority="17" operator="lessThan">
      <formula>0</formula>
    </cfRule>
  </conditionalFormatting>
  <conditionalFormatting sqref="I121">
    <cfRule type="cellIs" dxfId="20" priority="10" operator="lessThan">
      <formula>0</formula>
    </cfRule>
  </conditionalFormatting>
  <conditionalFormatting sqref="I152">
    <cfRule type="cellIs" dxfId="19" priority="6" operator="lessThan">
      <formula>0</formula>
    </cfRule>
  </conditionalFormatting>
  <conditionalFormatting sqref="I182">
    <cfRule type="cellIs" dxfId="18" priority="2" operator="lessThan">
      <formula>0</formula>
    </cfRule>
  </conditionalFormatting>
  <conditionalFormatting sqref="K32">
    <cfRule type="cellIs" dxfId="17" priority="44" operator="lessThan">
      <formula>0</formula>
    </cfRule>
  </conditionalFormatting>
  <conditionalFormatting sqref="K63">
    <cfRule type="cellIs" dxfId="16" priority="42" operator="lessThan">
      <formula>0</formula>
    </cfRule>
  </conditionalFormatting>
  <conditionalFormatting sqref="K93">
    <cfRule type="cellIs" dxfId="15" priority="18" operator="lessThan">
      <formula>0</formula>
    </cfRule>
  </conditionalFormatting>
  <conditionalFormatting sqref="K124">
    <cfRule type="cellIs" dxfId="14" priority="11" operator="lessThan">
      <formula>0</formula>
    </cfRule>
  </conditionalFormatting>
  <conditionalFormatting sqref="K155">
    <cfRule type="cellIs" dxfId="13" priority="7" operator="lessThan">
      <formula>0</formula>
    </cfRule>
  </conditionalFormatting>
  <conditionalFormatting sqref="K185">
    <cfRule type="cellIs" dxfId="12" priority="3" operator="lessThan">
      <formula>0</formula>
    </cfRule>
  </conditionalFormatting>
  <conditionalFormatting sqref="N30:N31 I31:K31">
    <cfRule type="cellIs" dxfId="11" priority="45" operator="lessThan">
      <formula>0</formula>
    </cfRule>
  </conditionalFormatting>
  <conditionalFormatting sqref="N35">
    <cfRule type="cellIs" dxfId="10" priority="14" operator="lessThan">
      <formula>0</formula>
    </cfRule>
  </conditionalFormatting>
  <conditionalFormatting sqref="N61:N62 I62:K62">
    <cfRule type="cellIs" dxfId="9" priority="43" operator="lessThan">
      <formula>0</formula>
    </cfRule>
  </conditionalFormatting>
  <conditionalFormatting sqref="N66">
    <cfRule type="cellIs" dxfId="8" priority="16" operator="lessThan">
      <formula>0</formula>
    </cfRule>
  </conditionalFormatting>
  <conditionalFormatting sqref="N91:N92 I92:K92">
    <cfRule type="cellIs" dxfId="7" priority="19" operator="lessThan">
      <formula>0</formula>
    </cfRule>
  </conditionalFormatting>
  <conditionalFormatting sqref="N96">
    <cfRule type="cellIs" dxfId="6" priority="13" operator="lessThan">
      <formula>0</formula>
    </cfRule>
  </conditionalFormatting>
  <conditionalFormatting sqref="N122:N123 I123:K123">
    <cfRule type="cellIs" dxfId="5" priority="12" operator="lessThan">
      <formula>0</formula>
    </cfRule>
  </conditionalFormatting>
  <conditionalFormatting sqref="N127">
    <cfRule type="cellIs" dxfId="4" priority="9" operator="lessThan">
      <formula>0</formula>
    </cfRule>
  </conditionalFormatting>
  <conditionalFormatting sqref="N153:N154 I154:K154">
    <cfRule type="cellIs" dxfId="3" priority="8" operator="lessThan">
      <formula>0</formula>
    </cfRule>
  </conditionalFormatting>
  <conditionalFormatting sqref="N158">
    <cfRule type="cellIs" dxfId="2" priority="5" operator="lessThan">
      <formula>0</formula>
    </cfRule>
  </conditionalFormatting>
  <conditionalFormatting sqref="N183:N184 I184:K184">
    <cfRule type="cellIs" dxfId="1" priority="4" operator="lessThan">
      <formula>0</formula>
    </cfRule>
  </conditionalFormatting>
  <conditionalFormatting sqref="N188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5" sqref="F5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114643.99999999997</v>
      </c>
      <c r="F2" s="74">
        <f ca="1">ملخص!I155</f>
        <v>43876.777777777788</v>
      </c>
      <c r="G2" s="74"/>
      <c r="H2" s="74"/>
      <c r="I2" s="74"/>
      <c r="J2" s="74"/>
      <c r="K2" s="77">
        <f ca="1">SUM(B2:J2)</f>
        <v>482626.49999999994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11293.777777777777</v>
      </c>
      <c r="G3" s="74"/>
      <c r="H3" s="74"/>
      <c r="I3" s="74"/>
      <c r="J3" s="74"/>
      <c r="K3" s="77">
        <f ca="1">SUM(B3:J3)</f>
        <v>82640.583333333343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28079.065888888887</v>
      </c>
      <c r="F4" s="78">
        <f ca="1">ملخص!N156</f>
        <v>10255.747555555557</v>
      </c>
      <c r="G4" s="78"/>
      <c r="H4" s="78"/>
      <c r="I4" s="78"/>
      <c r="J4" s="78"/>
      <c r="K4" s="77">
        <f ca="1">SUM(B4:J4)</f>
        <v>108650.37033333333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-2952.4522222222217</v>
      </c>
      <c r="F5" s="74">
        <f ca="1">ملخص!J155</f>
        <v>-2155.8888888888891</v>
      </c>
      <c r="G5" s="74"/>
      <c r="H5" s="74"/>
      <c r="I5" s="74"/>
      <c r="J5" s="74"/>
      <c r="K5" s="77">
        <f ca="1">SUM(B5:J5)</f>
        <v>-48903.896666666667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25126.613666666664</v>
      </c>
      <c r="F6" s="77">
        <f t="shared" ca="1" si="0"/>
        <v>8099.8586666666688</v>
      </c>
      <c r="G6" s="77">
        <f t="shared" si="0"/>
        <v>0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59746.473666666672</v>
      </c>
    </row>
  </sheetData>
  <phoneticPr fontId="13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5" sqref="A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121</vt:i4>
      </vt:variant>
      <vt:variant>
        <vt:lpstr>Named Ranges</vt:lpstr>
      </vt:variant>
      <vt:variant>
        <vt:i4>1</vt:i4>
      </vt:variant>
    </vt:vector>
  </HeadingPairs>
  <TitlesOfParts>
    <vt:vector size="122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11-08</vt:lpstr>
      <vt:lpstr>12-08</vt:lpstr>
      <vt:lpstr>13-08</vt:lpstr>
      <vt:lpstr>14-08</vt:lpstr>
      <vt:lpstr>15-08</vt:lpstr>
      <vt:lpstr>17-08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2026-08-15T07:28:15Z</dcterms:modified>
</cp:coreProperties>
</file>