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7343F3A0-6A0C-405C-88B3-04943798291A}" xr6:coauthVersionLast="47" xr6:coauthVersionMax="47" xr10:uidLastSave="{00000000-0000-0000-0000-000000000000}"/>
  <bookViews>
    <workbookView xWindow="-108" yWindow="-108" windowWidth="23256" windowHeight="12456" firstSheet="13" activeTab="22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ملخص شهر 4" sheetId="13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6" roundtripDataChecksum="cej0frGFoLDmi+KJHfXLOuT3qr5Vha0faIUU1CkSDJ8="/>
    </ext>
  </extLst>
</workbook>
</file>

<file path=xl/calcChain.xml><?xml version="1.0" encoding="utf-8"?>
<calcChain xmlns="http://schemas.openxmlformats.org/spreadsheetml/2006/main">
  <c r="L361" i="25" l="1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C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P28" i="25" s="1"/>
  <c r="P32" i="25" s="1"/>
  <c r="L23" i="25"/>
  <c r="F23" i="25"/>
  <c r="C23" i="25"/>
  <c r="S22" i="25"/>
  <c r="S27" i="25" s="1"/>
  <c r="P22" i="25"/>
  <c r="L22" i="25"/>
  <c r="F22" i="25"/>
  <c r="F27" i="25" s="1"/>
  <c r="C22" i="25"/>
  <c r="L20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S27" i="24" s="1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C30" i="22" a="1"/>
  <c r="C30" i="25" a="1"/>
  <c r="F29" i="23" a="1"/>
  <c r="C30" i="23" a="1"/>
  <c r="F29" i="25" a="1"/>
  <c r="C30" i="21" a="1"/>
  <c r="F29" i="24" a="1"/>
  <c r="C30" i="24" a="1"/>
  <c r="F29" i="21" a="1"/>
  <c r="F29" i="22" a="1"/>
  <c r="L20" i="24" l="1"/>
  <c r="F27" i="24"/>
  <c r="P32" i="24"/>
  <c r="F29" i="25"/>
  <c r="C30" i="25"/>
  <c r="S31" i="25"/>
  <c r="S27" i="23"/>
  <c r="S31" i="23" s="1"/>
  <c r="P28" i="23"/>
  <c r="P32" i="23" s="1"/>
  <c r="L20" i="23"/>
  <c r="L1" i="23"/>
  <c r="F27" i="23"/>
  <c r="C30" i="24"/>
  <c r="F29" i="24"/>
  <c r="S31" i="24"/>
  <c r="S27" i="22"/>
  <c r="P28" i="22"/>
  <c r="L20" i="22"/>
  <c r="L1" i="22"/>
  <c r="F27" i="22"/>
  <c r="S31" i="22"/>
  <c r="C28" i="22"/>
  <c r="P32" i="22" s="1"/>
  <c r="F29" i="23"/>
  <c r="C30" i="23"/>
  <c r="S27" i="21"/>
  <c r="P28" i="21"/>
  <c r="L20" i="21"/>
  <c r="L1" i="21"/>
  <c r="F27" i="21"/>
  <c r="S31" i="21" s="1"/>
  <c r="C28" i="21"/>
  <c r="C30" i="22"/>
  <c r="F29" i="22"/>
  <c r="S27" i="20"/>
  <c r="P28" i="20"/>
  <c r="L20" i="20"/>
  <c r="C28" i="20"/>
  <c r="C30" i="21"/>
  <c r="F29" i="21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F31" i="25" a="1"/>
  <c r="B27" i="13"/>
  <c r="C16" i="13"/>
  <c r="C12" i="13"/>
  <c r="D28" i="13"/>
  <c r="F29" i="9" a="1"/>
  <c r="C30" i="18" a="1"/>
  <c r="B30" i="13"/>
  <c r="C5" i="13"/>
  <c r="D30" i="13"/>
  <c r="D25" i="13"/>
  <c r="C24" i="13"/>
  <c r="C14" i="13"/>
  <c r="D3" i="13"/>
  <c r="C31" i="13"/>
  <c r="F29" i="11" a="1"/>
  <c r="D5" i="13"/>
  <c r="D10" i="13"/>
  <c r="C18" i="13"/>
  <c r="C23" i="5" a="1"/>
  <c r="C23" i="4" a="1"/>
  <c r="F29" i="16" a="1"/>
  <c r="C32" i="23" a="1"/>
  <c r="C3" i="13"/>
  <c r="F29" i="15" a="1"/>
  <c r="C7" i="13"/>
  <c r="B13" i="13"/>
  <c r="D20" i="13"/>
  <c r="D16" i="13"/>
  <c r="C29" i="13"/>
  <c r="B6" i="13"/>
  <c r="D31" i="13"/>
  <c r="B14" i="13"/>
  <c r="C30" i="16" a="1"/>
  <c r="B3" i="13"/>
  <c r="B17" i="13"/>
  <c r="B31" i="13"/>
  <c r="D11" i="13"/>
  <c r="D22" i="13"/>
  <c r="C32" i="13"/>
  <c r="C25" i="13"/>
  <c r="B28" i="13"/>
  <c r="B15" i="13"/>
  <c r="C30" i="14" a="1"/>
  <c r="D15" i="13"/>
  <c r="D29" i="13"/>
  <c r="C27" i="6" a="1"/>
  <c r="C20" i="13"/>
  <c r="C30" i="19" a="1"/>
  <c r="C4" i="13"/>
  <c r="F29" i="12" a="1"/>
  <c r="C30" i="13"/>
  <c r="C23" i="13"/>
  <c r="D13" i="13"/>
  <c r="D27" i="13"/>
  <c r="F29" i="7" a="1"/>
  <c r="B21" i="13"/>
  <c r="B32" i="13"/>
  <c r="D24" i="13"/>
  <c r="C17" i="13"/>
  <c r="C21" i="13"/>
  <c r="D4" i="13"/>
  <c r="D17" i="13"/>
  <c r="C30" i="20" a="1"/>
  <c r="C30" i="17" a="1"/>
  <c r="D26" i="13"/>
  <c r="B19" i="13"/>
  <c r="D14" i="13"/>
  <c r="F29" i="10" a="1"/>
  <c r="D9" i="13"/>
  <c r="C13" i="13"/>
  <c r="C30" i="9" a="1"/>
  <c r="F29" i="18" a="1"/>
  <c r="C9" i="13"/>
  <c r="F31" i="24" a="1"/>
  <c r="C30" i="15" a="1"/>
  <c r="B26" i="13"/>
  <c r="C15" i="13"/>
  <c r="C6" i="13"/>
  <c r="B8" i="13"/>
  <c r="B22" i="13"/>
  <c r="B16" i="13"/>
  <c r="B18" i="13"/>
  <c r="B12" i="13"/>
  <c r="C32" i="24" a="1"/>
  <c r="D19" i="13"/>
  <c r="C32" i="22" a="1"/>
  <c r="B10" i="13"/>
  <c r="F31" i="22" a="1"/>
  <c r="B20" i="13"/>
  <c r="C26" i="13"/>
  <c r="F31" i="21" a="1"/>
  <c r="D18" i="13"/>
  <c r="D23" i="13"/>
  <c r="F22" i="5" a="1"/>
  <c r="C28" i="13"/>
  <c r="F26" i="6" a="1"/>
  <c r="F29" i="20" a="1"/>
  <c r="B24" i="13"/>
  <c r="C8" i="13"/>
  <c r="B4" i="13"/>
  <c r="C19" i="13"/>
  <c r="B7" i="13"/>
  <c r="D8" i="13"/>
  <c r="C30" i="7" a="1"/>
  <c r="F22" i="4" a="1"/>
  <c r="D6" i="13"/>
  <c r="C30" i="8" a="1"/>
  <c r="C30" i="10" a="1"/>
  <c r="F29" i="14" a="1"/>
  <c r="F29" i="19" a="1"/>
  <c r="B29" i="13"/>
  <c r="C30" i="12" a="1"/>
  <c r="D12" i="13"/>
  <c r="B9" i="13"/>
  <c r="D7" i="13"/>
  <c r="D21" i="13"/>
  <c r="C11" i="13"/>
  <c r="C27" i="13"/>
  <c r="C30" i="11" a="1"/>
  <c r="C10" i="13"/>
  <c r="B23" i="13"/>
  <c r="C22" i="13"/>
  <c r="F29" i="8" a="1"/>
  <c r="F29" i="17" a="1"/>
  <c r="B11" i="13"/>
  <c r="D32" i="13"/>
  <c r="B5" i="13"/>
  <c r="B25" i="13"/>
  <c r="F31" i="23" a="1"/>
  <c r="C32" i="21" a="1"/>
  <c r="C32" i="25" a="1"/>
  <c r="C32" i="25" l="1"/>
  <c r="F31" i="25"/>
  <c r="F31" i="24"/>
  <c r="C32" i="24"/>
  <c r="F31" i="23"/>
  <c r="C32" i="23"/>
  <c r="P32" i="21"/>
  <c r="F31" i="22"/>
  <c r="C32" i="22"/>
  <c r="S31" i="20"/>
  <c r="C32" i="21"/>
  <c r="F31" i="21"/>
  <c r="F28" i="13"/>
  <c r="G28" i="13"/>
  <c r="E22" i="13"/>
  <c r="E24" i="13"/>
  <c r="E30" i="13"/>
  <c r="E17" i="13"/>
  <c r="E19" i="13"/>
  <c r="E21" i="13"/>
  <c r="E28" i="13"/>
  <c r="E31" i="13"/>
  <c r="E25" i="13"/>
  <c r="E26" i="13"/>
  <c r="E14" i="13"/>
  <c r="E23" i="13"/>
  <c r="E16" i="13"/>
  <c r="E32" i="13"/>
  <c r="E20" i="13"/>
  <c r="E15" i="13"/>
  <c r="E29" i="13"/>
  <c r="E27" i="13"/>
  <c r="E18" i="13"/>
  <c r="F29" i="20"/>
  <c r="C30" i="20"/>
  <c r="L20" i="19"/>
  <c r="L1" i="19"/>
  <c r="P28" i="19"/>
  <c r="S27" i="19"/>
  <c r="F27" i="19"/>
  <c r="C28" i="19"/>
  <c r="F29" i="19"/>
  <c r="C30" i="19"/>
  <c r="L20" i="18"/>
  <c r="C28" i="18"/>
  <c r="F27" i="18"/>
  <c r="L1" i="18"/>
  <c r="P28" i="18"/>
  <c r="S27" i="18"/>
  <c r="S27" i="14"/>
  <c r="S27" i="16"/>
  <c r="S27" i="17"/>
  <c r="C28" i="16"/>
  <c r="F29" i="18"/>
  <c r="C30" i="18"/>
  <c r="P28" i="17"/>
  <c r="C28" i="17"/>
  <c r="L1" i="16"/>
  <c r="P28" i="16"/>
  <c r="F27" i="17"/>
  <c r="L1" i="17"/>
  <c r="L20" i="17"/>
  <c r="C30" i="17"/>
  <c r="F29" i="17"/>
  <c r="L20" i="16"/>
  <c r="F27" i="16"/>
  <c r="C30" i="16"/>
  <c r="F29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C30" i="15"/>
  <c r="F29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F21" i="13"/>
  <c r="G21" i="13"/>
  <c r="L20" i="14"/>
  <c r="C28" i="14"/>
  <c r="P28" i="14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C25" i="5" a="1"/>
  <c r="C32" i="18" a="1"/>
  <c r="C32" i="16" a="1"/>
  <c r="F31" i="7" a="1"/>
  <c r="C32" i="11" a="1"/>
  <c r="F31" i="19" a="1"/>
  <c r="C32" i="12" a="1"/>
  <c r="F31" i="20" a="1"/>
  <c r="F24" i="5" a="1"/>
  <c r="C32" i="20" a="1"/>
  <c r="F31" i="8" a="1"/>
  <c r="F31" i="15" a="1"/>
  <c r="C32" i="7" a="1"/>
  <c r="C32" i="17" a="1"/>
  <c r="F31" i="18" a="1"/>
  <c r="F31" i="10" a="1"/>
  <c r="F31" i="17" a="1"/>
  <c r="C32" i="19" a="1"/>
  <c r="C29" i="6" a="1"/>
  <c r="F31" i="11" a="1"/>
  <c r="F28" i="6" a="1"/>
  <c r="F31" i="9" a="1"/>
  <c r="C32" i="9" a="1"/>
  <c r="C32" i="14" a="1"/>
  <c r="C32" i="10" a="1"/>
  <c r="C32" i="15" a="1"/>
  <c r="F31" i="12" a="1"/>
  <c r="F24" i="4" a="1"/>
  <c r="C25" i="4" a="1"/>
  <c r="S31" i="19" l="1"/>
  <c r="H28" i="13"/>
  <c r="F31" i="20"/>
  <c r="C32" i="20"/>
  <c r="P32" i="19"/>
  <c r="P32" i="14"/>
  <c r="S31" i="8"/>
  <c r="P32" i="8"/>
  <c r="P25" i="2"/>
  <c r="C32" i="19"/>
  <c r="F31" i="19"/>
  <c r="S31" i="18"/>
  <c r="P32" i="18"/>
  <c r="S31" i="12"/>
  <c r="P32" i="16"/>
  <c r="P32" i="9"/>
  <c r="S31" i="16"/>
  <c r="P25" i="4"/>
  <c r="S24" i="3"/>
  <c r="S31" i="9"/>
  <c r="S24" i="2"/>
  <c r="S31" i="17"/>
  <c r="P32" i="17"/>
  <c r="C32" i="18"/>
  <c r="F31" i="18"/>
  <c r="P25" i="5"/>
  <c r="P25" i="3"/>
  <c r="F31" i="17"/>
  <c r="C32" i="17"/>
  <c r="C32" i="16"/>
  <c r="S31" i="10"/>
  <c r="P32" i="12"/>
  <c r="P32" i="11"/>
  <c r="P29" i="6"/>
  <c r="S31" i="7"/>
  <c r="S31" i="15"/>
  <c r="P32" i="15"/>
  <c r="C32" i="15"/>
  <c r="F31" i="15"/>
  <c r="S24" i="5"/>
  <c r="S24" i="4"/>
  <c r="P32" i="10"/>
  <c r="P32" i="7"/>
  <c r="S22" i="1"/>
  <c r="H21" i="13"/>
  <c r="C32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F24" i="5"/>
  <c r="F24" i="4"/>
  <c r="F28" i="6"/>
  <c r="H7" i="13"/>
  <c r="H14" i="13"/>
  <c r="E1" i="13"/>
  <c r="C32" i="8" a="1"/>
  <c r="F31" i="14" a="1"/>
  <c r="F31" i="16" a="1"/>
  <c r="F31" i="14" l="1"/>
  <c r="F31" i="16"/>
  <c r="C32" i="8"/>
</calcChain>
</file>

<file path=xl/sharedStrings.xml><?xml version="1.0" encoding="utf-8"?>
<sst xmlns="http://schemas.openxmlformats.org/spreadsheetml/2006/main" count="10533" uniqueCount="922">
  <si>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</si>
  <si>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</si>
  <si>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</si>
  <si>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</si>
  <si>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</si>
  <si>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</si>
  <si>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</si>
  <si>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</si>
  <si>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</si>
  <si>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</si>
  <si>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</si>
  <si>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</si>
  <si>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</si>
  <si>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</si>
  <si>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</si>
  <si>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</si>
  <si>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</si>
  <si>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</si>
  <si>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</si>
  <si>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</si>
  <si>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</si>
  <si>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</si>
  <si>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</si>
  <si>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</si>
  <si>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</si>
  <si>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</si>
  <si>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</si>
  <si>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</si>
  <si>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</si>
  <si>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</si>
  <si>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</si>
  <si>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</si>
  <si>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</si>
  <si>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</si>
  <si>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</si>
  <si>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</si>
  <si>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</si>
  <si>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</si>
  <si>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</si>
  <si>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</si>
  <si>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</si>
  <si>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</si>
  <si>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</si>
  <si>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</si>
  <si>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</si>
  <si>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</si>
  <si>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</si>
  <si>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</si>
  <si>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</si>
  <si>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</si>
  <si>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</si>
  <si>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</si>
  <si>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</si>
  <si>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</si>
  <si>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</si>
  <si>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</si>
  <si>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</si>
  <si>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</si>
  <si>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</si>
  <si>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</si>
  <si>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</si>
  <si>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</si>
  <si>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</si>
  <si>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</si>
  <si>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</si>
  <si>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</si>
  <si>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</si>
  <si>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</si>
  <si>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</si>
  <si>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</si>
  <si>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</si>
  <si>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</si>
  <si>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</si>
  <si>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</si>
  <si>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</si>
  <si>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</si>
  <si>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</si>
  <si>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</si>
  <si>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</si>
  <si>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</si>
  <si>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</si>
  <si>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</si>
  <si>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</si>
  <si>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</si>
  <si>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</si>
  <si>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</si>
  <si>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</si>
  <si>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</si>
  <si>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</si>
  <si>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</si>
  <si>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</si>
  <si>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</si>
  <si>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</si>
  <si>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</si>
  <si>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</si>
  <si>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</si>
  <si>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</si>
  <si>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</si>
  <si>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</si>
  <si>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</si>
  <si>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</si>
  <si>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</si>
  <si>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</si>
  <si>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</si>
  <si>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</si>
  <si>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</si>
  <si>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</si>
  <si>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</si>
  <si>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</si>
  <si>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</si>
  <si>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</si>
  <si>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</si>
  <si>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</si>
  <si>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</si>
  <si>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</si>
  <si>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</si>
  <si>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</si>
  <si>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</si>
  <si>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</si>
  <si>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</si>
  <si>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</si>
  <si>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</si>
  <si>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</si>
  <si>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</si>
  <si>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</si>
  <si>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</si>
  <si>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</si>
  <si>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</si>
  <si>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</si>
  <si>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</si>
  <si>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</si>
  <si>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</si>
  <si>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</si>
  <si>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</si>
  <si>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</si>
  <si>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</si>
  <si>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</si>
  <si>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</si>
  <si>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</si>
  <si>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</si>
  <si>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</si>
  <si>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</si>
  <si>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</si>
  <si>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</si>
  <si>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</si>
  <si>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</si>
  <si>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</si>
  <si>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</si>
  <si>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</si>
  <si>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</si>
  <si>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</si>
  <si>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</si>
  <si>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</si>
  <si>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</si>
  <si>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</si>
  <si>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</si>
  <si>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</si>
  <si>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</si>
  <si>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</si>
  <si>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</si>
  <si>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</si>
  <si>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</si>
  <si>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</si>
  <si>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</si>
  <si>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</si>
  <si>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</si>
  <si>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</si>
  <si>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</si>
  <si>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</si>
  <si>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</si>
  <si>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</si>
  <si>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</si>
  <si>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</si>
  <si>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</si>
  <si>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</si>
  <si>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</si>
  <si>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</si>
  <si>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</si>
  <si>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</si>
  <si>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</si>
  <si>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</si>
  <si>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</si>
  <si>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</si>
  <si>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</si>
  <si>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</si>
  <si>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</si>
  <si>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</si>
  <si>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</si>
  <si>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</si>
  <si>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</si>
  <si>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</si>
  <si>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</si>
  <si>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</si>
  <si>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</si>
  <si>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</si>
  <si>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</si>
  <si>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</si>
  <si>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</si>
  <si>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</si>
  <si>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</si>
  <si>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</si>
  <si>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</si>
  <si>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</si>
  <si>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</si>
  <si>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</si>
  <si>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</si>
  <si>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</si>
  <si>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</si>
  <si>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</si>
  <si>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</si>
  <si>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</si>
  <si>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</si>
  <si>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</si>
  <si>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</si>
  <si>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</si>
  <si>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</si>
  <si>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</si>
  <si>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</si>
  <si>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</si>
  <si>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</si>
  <si>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</si>
  <si>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</si>
  <si>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</si>
  <si>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</si>
  <si>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</si>
  <si>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</si>
  <si>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</si>
  <si>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</si>
  <si>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</si>
  <si>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</si>
  <si>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</si>
  <si>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</si>
  <si>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</si>
  <si>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</si>
  <si>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</si>
  <si>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</si>
  <si>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</si>
  <si>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</si>
  <si>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</si>
  <si>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</si>
  <si>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</si>
  <si>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</si>
  <si>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</si>
  <si>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</si>
  <si>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</si>
  <si>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</si>
  <si>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</si>
  <si>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</si>
  <si>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</si>
  <si>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</si>
  <si>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</si>
  <si>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</si>
  <si>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</si>
  <si>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</si>
  <si>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</si>
  <si>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</si>
  <si>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</si>
  <si>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</si>
  <si>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</si>
  <si>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</si>
  <si>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</si>
  <si>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</si>
  <si>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</si>
  <si>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</si>
  <si>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</si>
  <si>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</si>
  <si>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</si>
  <si>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</si>
  <si>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</si>
  <si>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</si>
  <si>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</si>
  <si>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</si>
  <si>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</si>
  <si>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</si>
  <si>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</si>
  <si>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</si>
  <si>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</si>
  <si>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</si>
  <si>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</si>
  <si>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</si>
  <si>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</si>
  <si>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</si>
  <si>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</si>
  <si>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</si>
  <si>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</si>
  <si>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</si>
  <si>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</si>
  <si>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</si>
  <si>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</si>
  <si>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</si>
  <si>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</si>
  <si>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</si>
  <si>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</si>
  <si>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</si>
  <si>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</si>
  <si>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</si>
  <si>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</si>
  <si>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</si>
  <si>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</si>
  <si>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</si>
  <si>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</si>
  <si>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</si>
  <si>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</si>
  <si>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</si>
  <si>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</si>
  <si>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</si>
  <si>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</si>
  <si>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</si>
  <si>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</si>
  <si>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</si>
  <si>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</si>
  <si>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</si>
  <si>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</si>
  <si>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</si>
  <si>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</si>
  <si>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</si>
  <si>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</si>
  <si>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</si>
  <si>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</si>
  <si>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</si>
  <si>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</si>
  <si>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</si>
  <si>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</si>
  <si>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</si>
  <si>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</si>
  <si>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</si>
  <si>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</si>
  <si>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</si>
  <si>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</si>
  <si>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</si>
  <si>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</si>
  <si>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</si>
  <si>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</si>
  <si>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</si>
  <si>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</si>
  <si>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</si>
  <si>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</si>
  <si>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</si>
  <si>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</si>
  <si>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</si>
  <si>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</si>
  <si>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</si>
  <si>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</si>
  <si>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</si>
  <si>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</si>
  <si>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</si>
  <si>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</si>
  <si>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</si>
  <si>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</si>
  <si>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</si>
  <si>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</si>
  <si>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</si>
  <si>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</si>
  <si>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</si>
  <si>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</si>
  <si>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</si>
  <si>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</si>
  <si>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</si>
  <si>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</si>
  <si>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</si>
  <si>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</si>
  <si>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</si>
  <si>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</si>
  <si>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</si>
  <si>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</si>
  <si>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</si>
  <si>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</si>
  <si>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</si>
  <si>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</si>
  <si>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</si>
  <si>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</si>
  <si>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</si>
  <si>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</si>
  <si>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</si>
  <si>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</si>
  <si>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</si>
  <si>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</si>
  <si>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</si>
  <si>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</si>
  <si>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</si>
  <si>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</si>
  <si>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</si>
  <si>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</si>
  <si>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</si>
  <si>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</si>
  <si>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</si>
  <si>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</si>
  <si>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</si>
  <si>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</si>
  <si>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</si>
  <si>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</si>
  <si>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</si>
  <si>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</si>
  <si>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</si>
  <si>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</si>
  <si>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</si>
  <si>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</si>
  <si>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</si>
  <si>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</si>
  <si>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</si>
  <si>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</si>
  <si>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</si>
  <si>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</si>
  <si>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</si>
  <si>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</si>
  <si>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</si>
  <si>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</si>
  <si>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</si>
  <si>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</si>
  <si>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</si>
  <si>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</si>
  <si>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</si>
  <si>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</si>
  <si>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</si>
  <si>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</si>
  <si>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</si>
  <si>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</si>
  <si>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</si>
  <si>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</si>
  <si>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</si>
  <si>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</si>
  <si>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</si>
  <si>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</si>
  <si>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</si>
  <si>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</si>
  <si>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</si>
  <si>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</si>
  <si>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</si>
  <si>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</si>
  <si>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</si>
  <si>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</si>
  <si>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</si>
  <si>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</si>
  <si>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</si>
  <si>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</si>
  <si>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</si>
  <si>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</si>
  <si>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</si>
  <si>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</si>
  <si>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</si>
  <si>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</si>
  <si>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</si>
  <si>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</si>
  <si>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</si>
  <si>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</si>
  <si>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</si>
  <si>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</si>
  <si>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</si>
  <si>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</si>
  <si>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</si>
  <si>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</si>
  <si>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</si>
  <si>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</si>
  <si>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</si>
  <si>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</si>
  <si>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</si>
  <si>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</si>
  <si>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</si>
  <si>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</si>
  <si>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</si>
  <si>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</si>
  <si>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</si>
  <si>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</si>
  <si>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</si>
  <si>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</si>
  <si>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</si>
  <si>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</si>
  <si>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</si>
  <si>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</si>
  <si>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</si>
  <si>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</si>
  <si>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</si>
  <si>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</si>
  <si>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</si>
  <si>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</si>
  <si>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</si>
  <si>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</si>
  <si>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</si>
  <si>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</si>
  <si>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</si>
  <si>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</si>
  <si>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</si>
  <si>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</si>
  <si>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</si>
  <si>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</si>
  <si>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</si>
  <si>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</si>
  <si>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</si>
  <si>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</si>
  <si>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</si>
  <si>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</si>
  <si>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</si>
  <si>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</si>
  <si>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</si>
  <si>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</si>
  <si>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</si>
  <si>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</si>
  <si>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</si>
  <si>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</si>
  <si>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</si>
  <si>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</si>
  <si>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</si>
  <si>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</si>
  <si>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</si>
  <si>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</si>
  <si>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</si>
  <si>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</si>
  <si>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</si>
  <si>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</si>
  <si>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</si>
  <si>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</si>
  <si>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</si>
  <si>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</si>
  <si>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</si>
  <si>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</si>
  <si>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</si>
  <si>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</si>
  <si>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</si>
  <si>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</si>
  <si>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</si>
  <si>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</si>
  <si>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</si>
  <si>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</si>
  <si>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</si>
  <si>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</si>
  <si>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</si>
  <si>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</si>
  <si>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</si>
  <si>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</si>
  <si>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</si>
  <si>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</si>
  <si>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</si>
  <si>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</si>
  <si>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</si>
  <si>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</si>
  <si>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</si>
  <si>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</si>
  <si>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</si>
  <si>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</si>
  <si>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</si>
  <si>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</si>
  <si>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</si>
  <si>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</si>
  <si>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</si>
  <si>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</si>
  <si>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</si>
  <si>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</si>
  <si>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</si>
  <si>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</si>
  <si>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</si>
  <si>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</si>
  <si>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</si>
  <si>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</si>
  <si>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</si>
  <si>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</si>
  <si>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</si>
  <si>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</si>
  <si>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</si>
  <si>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</si>
  <si>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</si>
  <si>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</si>
  <si>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</si>
  <si>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</si>
  <si>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</si>
  <si>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</si>
  <si>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</si>
  <si>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</si>
  <si>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</si>
  <si>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</si>
  <si>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</si>
  <si>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</si>
  <si>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</si>
  <si>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</si>
  <si>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</si>
  <si>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</si>
  <si>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</si>
  <si>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</si>
  <si>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</si>
  <si>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</si>
  <si>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</si>
  <si>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</si>
  <si>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</si>
  <si>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</si>
  <si>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</si>
  <si>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</si>
  <si>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</si>
  <si>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</si>
  <si>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</si>
  <si>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</si>
  <si>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</si>
  <si>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</si>
  <si>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</si>
  <si>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</si>
  <si>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</si>
  <si>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</si>
  <si>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</si>
  <si>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</si>
  <si>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</si>
  <si>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</si>
  <si>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</si>
  <si>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</si>
  <si>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</si>
  <si>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</si>
  <si>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</si>
  <si>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</si>
  <si>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</si>
  <si>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</si>
  <si>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</si>
  <si>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</si>
  <si>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</si>
  <si>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</si>
  <si>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</si>
  <si>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</si>
  <si>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</si>
  <si>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</si>
  <si>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</si>
  <si>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</si>
  <si>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</si>
  <si>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</si>
  <si>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</si>
  <si>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</si>
  <si>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</si>
  <si>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</si>
  <si>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</si>
  <si>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</si>
  <si>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</si>
  <si>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</si>
  <si>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</si>
  <si>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</si>
  <si>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</si>
  <si>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</si>
  <si>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</si>
  <si>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</si>
  <si>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</si>
  <si>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</si>
  <si>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</si>
  <si>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</si>
  <si>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</si>
  <si>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</si>
  <si>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</si>
  <si>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</si>
  <si>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</si>
  <si>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</si>
  <si>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</si>
  <si>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</si>
  <si>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</si>
  <si>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</si>
  <si>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</si>
  <si>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</si>
  <si>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</si>
  <si>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</si>
  <si>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</si>
  <si>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</si>
  <si>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</si>
  <si>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</si>
  <si>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</si>
  <si>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</si>
  <si>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</si>
  <si>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</si>
  <si>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</si>
  <si>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</si>
  <si>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</si>
  <si>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</si>
  <si>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</si>
  <si>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</si>
  <si>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</si>
  <si>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</si>
  <si>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</si>
  <si>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</si>
  <si>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</si>
  <si>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</si>
  <si>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</si>
  <si>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</si>
  <si>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</si>
  <si>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</si>
  <si>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</si>
  <si>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</si>
  <si>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</si>
  <si>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</si>
  <si>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</si>
  <si>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</si>
  <si>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</si>
  <si>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</si>
  <si>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</si>
  <si>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s;v .h,dm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</si>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</sst>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" fontId="5" fillId="0" borderId="0" xfId="0" applyNumberFormat="1" applyFont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40"/>
      <tableStyleElement type="firstRowStripe" dxfId="39"/>
      <tableStyleElement type="secondRowStripe" dxfId="38"/>
    </tableStyle>
    <tableStyle name="02-04-style" pivot="0" count="3" xr9:uid="{00000000-0011-0000-FFFF-FFFF01000000}">
      <tableStyleElement type="headerRow" dxfId="37"/>
      <tableStyleElement type="firstRowStripe" dxfId="36"/>
      <tableStyleElement type="secondRowStripe" dxfId="35"/>
    </tableStyle>
    <tableStyle name="03-04-style" pivot="0" count="3" xr9:uid="{00000000-0011-0000-FFFF-FFFF02000000}">
      <tableStyleElement type="headerRow" dxfId="34"/>
      <tableStyleElement type="firstRowStripe" dxfId="33"/>
      <tableStyleElement type="secondRowStripe" dxfId="32"/>
    </tableStyle>
    <tableStyle name="04-04-style" pivot="0" count="3" xr9:uid="{00000000-0011-0000-FFFF-FFFF03000000}">
      <tableStyleElement type="headerRow" dxfId="31"/>
      <tableStyleElement type="firstRowStripe" dxfId="30"/>
      <tableStyleElement type="secondRowStripe" dxfId="29"/>
    </tableStyle>
    <tableStyle name="05-04-style" pivot="0" count="3" xr9:uid="{00000000-0011-0000-FFFF-FFFF04000000}">
      <tableStyleElement type="headerRow" dxfId="28"/>
      <tableStyleElement type="firstRowStripe" dxfId="27"/>
      <tableStyleElement type="secondRowStripe" dxfId="26"/>
    </tableStyle>
    <tableStyle name="06-04-style" pivot="0" count="3" xr9:uid="{00000000-0011-0000-FFFF-FFFF05000000}">
      <tableStyleElement type="headerRow" dxfId="25"/>
      <tableStyleElement type="firstRowStripe" dxfId="24"/>
      <tableStyleElement type="secondRowStripe" dxfId="23"/>
    </tableStyle>
    <tableStyle name="07-04-style" pivot="0" count="3" xr9:uid="{00000000-0011-0000-FFFF-FFFF06000000}">
      <tableStyleElement type="headerRow" dxfId="22"/>
      <tableStyleElement type="firstRowStripe" dxfId="21"/>
      <tableStyleElement type="secondRowStripe" dxfId="20"/>
    </tableStyle>
    <tableStyle name="08-04-style" pivot="0" count="3" xr9:uid="{00000000-0011-0000-FFFF-FFFF07000000}">
      <tableStyleElement type="headerRow" dxfId="19"/>
      <tableStyleElement type="firstRowStripe" dxfId="18"/>
      <tableStyleElement type="secondRowStripe" dxfId="17"/>
    </tableStyle>
    <tableStyle name="09-04-style" pivot="0" count="3" xr9:uid="{00000000-0011-0000-FFFF-FFFF08000000}">
      <tableStyleElement type="headerRow" dxfId="16"/>
      <tableStyleElement type="firstRowStripe" dxfId="15"/>
      <tableStyleElement type="secondRowStripe" dxfId="14"/>
    </tableStyle>
    <tableStyle name="10-04-style" pivot="0" count="3" xr9:uid="{00000000-0011-0000-FFFF-FFFF09000000}">
      <tableStyleElement type="headerRow" dxfId="13"/>
      <tableStyleElement type="firstRowStripe" dxfId="12"/>
      <tableStyleElement type="secondRowStripe" dxfId="11"/>
    </tableStyle>
    <tableStyle name="11-04-style" pivot="0" count="3" xr9:uid="{00000000-0011-0000-FFFF-FFFF0A000000}">
      <tableStyleElement type="headerRow" dxfId="10"/>
      <tableStyleElement type="firstRowStripe" dxfId="9"/>
      <tableStyleElement type="secondRowStripe" dxfId="8"/>
    </tableStyle>
    <tableStyle name="13-04-style" pivot="0" count="3" xr9:uid="{00000000-0011-0000-FFFF-FFFF0B000000}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1" t="s">
        <v>7</v>
      </c>
      <c r="B11" s="52"/>
      <c r="C11" s="52"/>
      <c r="D11" s="52"/>
      <c r="E11" s="52"/>
      <c r="F11" s="52"/>
      <c r="G11" s="1"/>
      <c r="H11" s="1"/>
      <c r="I11" s="2"/>
      <c r="J11" s="8"/>
      <c r="K11" s="9"/>
      <c r="L11" s="10">
        <f t="shared" si="1"/>
        <v>0</v>
      </c>
      <c r="M11" s="3"/>
      <c r="N11" s="51" t="s">
        <v>8</v>
      </c>
      <c r="O11" s="52"/>
      <c r="P11" s="52"/>
      <c r="Q11" s="52"/>
      <c r="R11" s="52"/>
      <c r="S11" s="5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3" t="s">
        <v>21</v>
      </c>
      <c r="R20" s="54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3" t="s">
        <v>23</v>
      </c>
      <c r="O21" s="54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3" t="s">
        <v>21</v>
      </c>
      <c r="R22" s="54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3" t="s">
        <v>23</v>
      </c>
      <c r="O23" s="54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3" t="s">
        <v>21</v>
      </c>
      <c r="R22" s="54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3" t="s">
        <v>23</v>
      </c>
      <c r="O23" s="54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3" t="s">
        <v>21</v>
      </c>
      <c r="R22" s="54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3" t="s">
        <v>23</v>
      </c>
      <c r="O23" s="54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3" t="s">
        <v>21</v>
      </c>
      <c r="R22" s="54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3" t="s">
        <v>23</v>
      </c>
      <c r="O23" s="54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1" t="s">
        <v>7</v>
      </c>
      <c r="B17" s="52"/>
      <c r="C17" s="52"/>
      <c r="D17" s="52"/>
      <c r="E17" s="52"/>
      <c r="F17" s="52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1" t="s">
        <v>8</v>
      </c>
      <c r="O17" s="52"/>
      <c r="P17" s="52"/>
      <c r="Q17" s="52"/>
      <c r="R17" s="52"/>
      <c r="S17" s="5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3" t="s">
        <v>21</v>
      </c>
      <c r="E26" s="5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3" t="s">
        <v>21</v>
      </c>
      <c r="R26" s="54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3" t="s">
        <v>23</v>
      </c>
      <c r="B27" s="5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3" t="s">
        <v>23</v>
      </c>
      <c r="O27" s="54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3" t="s">
        <v>21</v>
      </c>
      <c r="R29" s="54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3" t="s">
        <v>23</v>
      </c>
      <c r="O30" s="54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3" t="s">
        <v>21</v>
      </c>
      <c r="R29" s="54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3" t="s">
        <v>23</v>
      </c>
      <c r="O30" s="54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3" t="s">
        <v>21</v>
      </c>
      <c r="R29" s="54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3" t="s">
        <v>23</v>
      </c>
      <c r="O30" s="54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3" t="s">
        <v>21</v>
      </c>
      <c r="R29" s="54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3" t="s">
        <v>23</v>
      </c>
      <c r="O30" s="54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3" t="s">
        <v>21</v>
      </c>
      <c r="R29" s="54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3" t="s">
        <v>23</v>
      </c>
      <c r="O30" s="54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20" workbookViewId="0">
      <selection activeCell="I131" sqref="I131:J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3" t="s">
        <v>21</v>
      </c>
      <c r="R29" s="54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3" t="s">
        <v>23</v>
      </c>
      <c r="O30" s="54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9"/>
      <c r="J65" s="40">
        <v>400</v>
      </c>
      <c r="K65" s="41"/>
      <c r="L65" s="42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9"/>
      <c r="J66" s="43">
        <v>20</v>
      </c>
      <c r="K66" s="44">
        <v>1</v>
      </c>
      <c r="L66" s="42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9" t="s">
        <v>421</v>
      </c>
      <c r="J67" s="40"/>
      <c r="K67" s="41">
        <v>308</v>
      </c>
      <c r="L67" s="42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9" t="s">
        <v>422</v>
      </c>
      <c r="J68" s="43"/>
      <c r="K68" s="44">
        <v>65</v>
      </c>
      <c r="L68" s="42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9" t="s">
        <v>423</v>
      </c>
      <c r="J69" s="40"/>
      <c r="K69" s="41">
        <v>25</v>
      </c>
      <c r="L69" s="42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9" t="s">
        <v>424</v>
      </c>
      <c r="J70" s="40"/>
      <c r="K70" s="41">
        <v>7</v>
      </c>
      <c r="L70" s="42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6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3" t="s">
        <v>21</v>
      </c>
      <c r="R29" s="54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5" t="s">
        <v>338</v>
      </c>
      <c r="J30" s="8"/>
      <c r="K30" s="9">
        <v>35</v>
      </c>
      <c r="L30" s="10">
        <f>'14-04'!$K30+('14-04'!$J30/90)</f>
        <v>35</v>
      </c>
      <c r="M30" s="3"/>
      <c r="N30" s="53" t="s">
        <v>23</v>
      </c>
      <c r="O30" s="54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63</v>
      </c>
      <c r="J65" s="40">
        <v>100</v>
      </c>
      <c r="K65" s="41"/>
      <c r="L65" s="42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/>
      <c r="K66" s="44">
        <v>10</v>
      </c>
      <c r="L66" s="42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156</v>
      </c>
      <c r="J67" s="40"/>
      <c r="K67" s="41">
        <v>25</v>
      </c>
      <c r="L67" s="42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475</v>
      </c>
      <c r="J68" s="43">
        <v>250</v>
      </c>
      <c r="K68" s="44"/>
      <c r="L68" s="42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214</v>
      </c>
      <c r="J69" s="40">
        <v>200</v>
      </c>
      <c r="K69" s="41">
        <v>5</v>
      </c>
      <c r="L69" s="42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134</v>
      </c>
      <c r="J70" s="40">
        <v>50</v>
      </c>
      <c r="K70" s="41">
        <v>5</v>
      </c>
      <c r="L70" s="42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6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3" t="s">
        <v>21</v>
      </c>
      <c r="R29" s="54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5"/>
      <c r="J30" s="8">
        <v>135</v>
      </c>
      <c r="K30" s="9"/>
      <c r="L30" s="10">
        <f>'15-04'!$K30+('15-04'!$J30/90)</f>
        <v>1.5</v>
      </c>
      <c r="M30" s="3"/>
      <c r="N30" s="53" t="s">
        <v>23</v>
      </c>
      <c r="O30" s="54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5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5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5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531</v>
      </c>
      <c r="J65" s="40">
        <v>180</v>
      </c>
      <c r="K65" s="41">
        <v>30</v>
      </c>
      <c r="L65" s="42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9" t="s">
        <v>532</v>
      </c>
      <c r="J66" s="43"/>
      <c r="K66" s="44">
        <v>-500</v>
      </c>
      <c r="L66" s="42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533</v>
      </c>
      <c r="J67" s="40"/>
      <c r="K67" s="41">
        <v>600</v>
      </c>
      <c r="L67" s="42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534</v>
      </c>
      <c r="J68" s="43"/>
      <c r="K68" s="44">
        <v>40</v>
      </c>
      <c r="L68" s="42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517</v>
      </c>
      <c r="J69" s="40">
        <v>270</v>
      </c>
      <c r="K69" s="41"/>
      <c r="L69" s="42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30</v>
      </c>
      <c r="J70" s="40"/>
      <c r="K70" s="41">
        <v>9</v>
      </c>
      <c r="L70" s="42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6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3" t="s">
        <v>21</v>
      </c>
      <c r="R29" s="54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5" t="s">
        <v>112</v>
      </c>
      <c r="J30" s="8"/>
      <c r="K30" s="9">
        <v>-60</v>
      </c>
      <c r="L30" s="10">
        <f>'16-04'!$K30+('16-04'!$J30/90)</f>
        <v>-60</v>
      </c>
      <c r="M30" s="3"/>
      <c r="N30" s="53" t="s">
        <v>23</v>
      </c>
      <c r="O30" s="54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7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5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5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5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298</v>
      </c>
      <c r="J65" s="40">
        <v>-315</v>
      </c>
      <c r="K65" s="41">
        <v>5</v>
      </c>
      <c r="L65" s="42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584</v>
      </c>
      <c r="J66" s="43">
        <v>-50</v>
      </c>
      <c r="K66" s="44">
        <v>5</v>
      </c>
      <c r="L66" s="42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586</v>
      </c>
      <c r="J67" s="40"/>
      <c r="K67" s="41">
        <v>115</v>
      </c>
      <c r="L67" s="42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587</v>
      </c>
      <c r="J68" s="43">
        <v>-180</v>
      </c>
      <c r="K68" s="44">
        <v>5</v>
      </c>
      <c r="L68" s="42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180</v>
      </c>
      <c r="J69" s="40">
        <v>180</v>
      </c>
      <c r="K69" s="41"/>
      <c r="L69" s="42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588</v>
      </c>
      <c r="J70" s="40">
        <v>-300</v>
      </c>
      <c r="K70" s="41">
        <v>5</v>
      </c>
      <c r="L70" s="42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6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3" t="s">
        <v>21</v>
      </c>
      <c r="R29" s="54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5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3" t="s">
        <v>23</v>
      </c>
      <c r="O30" s="54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5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5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5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9" t="s">
        <v>95</v>
      </c>
      <c r="J65" s="40"/>
      <c r="K65" s="41">
        <v>-585</v>
      </c>
      <c r="L65" s="42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267</v>
      </c>
      <c r="J66" s="43"/>
      <c r="K66" s="44">
        <v>34</v>
      </c>
      <c r="L66" s="42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638</v>
      </c>
      <c r="J67" s="40"/>
      <c r="K67" s="41">
        <v>-17</v>
      </c>
      <c r="L67" s="42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46</v>
      </c>
      <c r="J68" s="43"/>
      <c r="K68" s="44">
        <v>10</v>
      </c>
      <c r="L68" s="42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621</v>
      </c>
      <c r="J69" s="40"/>
      <c r="K69" s="41">
        <v>8</v>
      </c>
      <c r="L69" s="42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639</v>
      </c>
      <c r="J70" s="40"/>
      <c r="K70" s="41">
        <v>24</v>
      </c>
      <c r="L70" s="42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105" zoomScale="120" zoomScaleNormal="120" workbookViewId="0">
      <selection activeCell="I109" sqref="I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5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6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3" t="s">
        <v>21</v>
      </c>
      <c r="R29" s="54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5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3" t="s">
        <v>23</v>
      </c>
      <c r="O30" s="54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5" t="s">
        <v>703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684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685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686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687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688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689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690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691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692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693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693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694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14</v>
      </c>
      <c r="L65" s="42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695</v>
      </c>
      <c r="J66" s="43">
        <v>90</v>
      </c>
      <c r="K66" s="44">
        <v>6</v>
      </c>
      <c r="L66" s="42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139</v>
      </c>
      <c r="J67" s="40">
        <v>400</v>
      </c>
      <c r="K67" s="41">
        <v>30</v>
      </c>
      <c r="L67" s="42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689</v>
      </c>
      <c r="J68" s="43">
        <v>300</v>
      </c>
      <c r="K68" s="44"/>
      <c r="L68" s="42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275</v>
      </c>
      <c r="J69" s="40"/>
      <c r="K69" s="41">
        <v>24</v>
      </c>
      <c r="L69" s="42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95</v>
      </c>
      <c r="J70" s="40"/>
      <c r="K70" s="41">
        <v>708</v>
      </c>
      <c r="L70" s="42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9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688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696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697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698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699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700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701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702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702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704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705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706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708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707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768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711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5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712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6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5" t="s">
        <v>713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5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-3565</v>
      </c>
      <c r="G29" s="1"/>
      <c r="H29" s="7" t="s">
        <v>6</v>
      </c>
      <c r="I29" s="45" t="s">
        <v>689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3" t="s">
        <v>21</v>
      </c>
      <c r="R29" s="54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5" t="s">
        <v>196</v>
      </c>
      <c r="J30" s="8"/>
      <c r="K30" s="9">
        <v>408</v>
      </c>
      <c r="L30" s="10">
        <f>'20-04'!$K30+('20-04'!$J30/90)</f>
        <v>408</v>
      </c>
      <c r="M30" s="3"/>
      <c r="N30" s="53" t="s">
        <v>23</v>
      </c>
      <c r="O30" s="54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714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8" t="s">
        <v>28</v>
      </c>
      <c r="I32" s="45" t="s">
        <v>725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8" t="s">
        <v>40</v>
      </c>
      <c r="I33" s="47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715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716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717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718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8" t="s">
        <v>6</v>
      </c>
      <c r="I42" s="45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719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720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721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722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723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724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726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727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728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729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730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731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732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733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734</v>
      </c>
      <c r="J65" s="40">
        <v>-340</v>
      </c>
      <c r="K65" s="41">
        <v>10</v>
      </c>
      <c r="L65" s="42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735</v>
      </c>
      <c r="J66" s="43"/>
      <c r="K66" s="44">
        <v>15</v>
      </c>
      <c r="L66" s="42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82</v>
      </c>
      <c r="J67" s="40"/>
      <c r="K67" s="41">
        <v>65</v>
      </c>
      <c r="L67" s="42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736</v>
      </c>
      <c r="J68" s="43"/>
      <c r="K68" s="44">
        <v>100</v>
      </c>
      <c r="L68" s="42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737</v>
      </c>
      <c r="J69" s="40">
        <v>-100</v>
      </c>
      <c r="K69" s="41">
        <v>10</v>
      </c>
      <c r="L69" s="42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738</v>
      </c>
      <c r="J70" s="40"/>
      <c r="K70" s="41">
        <v>-15</v>
      </c>
      <c r="L70" s="42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739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740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738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741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742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743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744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5" t="s">
        <v>745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746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747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738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5" t="s">
        <v>748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749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727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750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751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752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753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754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755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756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757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758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759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760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761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762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763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764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766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765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767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769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770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771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773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775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777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778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5" t="s">
        <v>776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5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6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779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780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3" t="s">
        <v>21</v>
      </c>
      <c r="R29" s="54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5"/>
      <c r="J30" s="8"/>
      <c r="K30" s="9">
        <v>180</v>
      </c>
      <c r="L30" s="10">
        <f>'21-04'!$K30+('21-04'!$J30/90)</f>
        <v>180</v>
      </c>
      <c r="M30" s="3"/>
      <c r="N30" s="53" t="s">
        <v>23</v>
      </c>
      <c r="O30" s="54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7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781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779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782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783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784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772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784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751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785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5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786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787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788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789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720</v>
      </c>
      <c r="J65" s="40">
        <v>500</v>
      </c>
      <c r="K65" s="41"/>
      <c r="L65" s="42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16</v>
      </c>
      <c r="J66" s="43">
        <v>300</v>
      </c>
      <c r="K66" s="44">
        <v>30</v>
      </c>
      <c r="L66" s="42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790</v>
      </c>
      <c r="J67" s="40"/>
      <c r="K67" s="41">
        <v>16</v>
      </c>
      <c r="L67" s="42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>
        <v>-500</v>
      </c>
      <c r="K68" s="44">
        <v>10</v>
      </c>
      <c r="L68" s="42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95</v>
      </c>
      <c r="J69" s="40"/>
      <c r="K69" s="41">
        <v>290</v>
      </c>
      <c r="L69" s="42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9" t="s">
        <v>95</v>
      </c>
      <c r="J70" s="40"/>
      <c r="K70" s="41">
        <v>-290</v>
      </c>
      <c r="L70" s="42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791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793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794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792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5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8" t="s">
        <v>28</v>
      </c>
      <c r="I83" s="45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8" t="s">
        <v>40</v>
      </c>
      <c r="I84" s="45" t="s">
        <v>795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796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793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5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5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5" t="s">
        <v>797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5" t="s">
        <v>798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5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5" t="s">
        <v>799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8" t="s">
        <v>40</v>
      </c>
      <c r="I97" s="45" t="s">
        <v>800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5" t="s">
        <v>801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5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5" t="s">
        <v>802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5" t="s">
        <v>803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5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5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5" t="s">
        <v>760</v>
      </c>
      <c r="J106" s="8">
        <v>-270</v>
      </c>
      <c r="K106" s="9">
        <v>5</v>
      </c>
      <c r="L106" s="10">
        <f>'21-04'!$K106+('21-04'!$J106/90)</f>
        <v>2</v>
      </c>
      <c r="M106" s="3"/>
      <c r="N106" s="50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5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50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8" t="s">
        <v>40</v>
      </c>
      <c r="I108" s="45" t="s">
        <v>800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5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5" t="s">
        <v>695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5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5" t="s">
        <v>804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5" t="s">
        <v>805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5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5" t="s">
        <v>806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5" t="s">
        <v>807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809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810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5" t="s">
        <v>808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6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811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53" t="s">
        <v>21</v>
      </c>
      <c r="R29" s="54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5"/>
      <c r="J30" s="8">
        <v>-360</v>
      </c>
      <c r="K30" s="9">
        <v>20</v>
      </c>
      <c r="L30" s="10">
        <f>'22-04'!$K30+('22-04'!$J30/90)</f>
        <v>16</v>
      </c>
      <c r="M30" s="3"/>
      <c r="N30" s="53" t="s">
        <v>23</v>
      </c>
      <c r="O30" s="54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812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813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814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5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815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835</v>
      </c>
      <c r="H39" s="7" t="s">
        <v>6</v>
      </c>
      <c r="I39" s="45" t="s">
        <v>816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835</v>
      </c>
      <c r="H40" s="7" t="s">
        <v>6</v>
      </c>
      <c r="I40" s="45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817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818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5" t="s">
        <v>819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820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821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822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821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824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825</v>
      </c>
      <c r="J65" s="40">
        <v>-630</v>
      </c>
      <c r="K65" s="41">
        <v>140</v>
      </c>
      <c r="L65" s="42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>
        <v>850</v>
      </c>
      <c r="K66" s="44"/>
      <c r="L66" s="42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>
        <v>-200</v>
      </c>
      <c r="K67" s="41">
        <v>10</v>
      </c>
      <c r="L67" s="42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>
        <v>10</v>
      </c>
      <c r="L68" s="42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>
        <v>10</v>
      </c>
      <c r="L69" s="42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>
        <v>-675</v>
      </c>
      <c r="K70" s="41">
        <v>10</v>
      </c>
      <c r="L70" s="42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5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826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738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827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828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5" t="s">
        <v>829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5" t="s">
        <v>830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5" t="s">
        <v>831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5" t="s">
        <v>832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5" t="s">
        <v>779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5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5" t="s">
        <v>833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5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8" t="s">
        <v>40</v>
      </c>
      <c r="I103" s="45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5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5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5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834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03" sqref="I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731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8" t="s">
        <v>40</v>
      </c>
      <c r="I23" s="45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8" t="s">
        <v>28</v>
      </c>
      <c r="I24" s="45" t="s">
        <v>837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6" t="s">
        <v>838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5" t="s">
        <v>839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5" t="s">
        <v>840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-5470</v>
      </c>
      <c r="G29" s="1"/>
      <c r="H29" s="7" t="s">
        <v>6</v>
      </c>
      <c r="I29" s="45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53" t="s">
        <v>21</v>
      </c>
      <c r="R29" s="54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5"/>
      <c r="J30" s="8">
        <v>40</v>
      </c>
      <c r="K30" s="9"/>
      <c r="L30" s="10">
        <f>'23-04'!$K30+('23-04'!$J30/90)</f>
        <v>0.44444444444444442</v>
      </c>
      <c r="M30" s="3"/>
      <c r="N30" s="53" t="s">
        <v>23</v>
      </c>
      <c r="O30" s="54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841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842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843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8" t="s">
        <v>40</v>
      </c>
      <c r="I37" s="47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844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845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846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847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848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849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8" t="s">
        <v>40</v>
      </c>
      <c r="I48" s="45" t="s">
        <v>850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849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8" t="s">
        <v>40</v>
      </c>
      <c r="I52" s="45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851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8" t="s">
        <v>40</v>
      </c>
      <c r="I56" s="45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852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853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854</v>
      </c>
      <c r="J65" s="40">
        <v>350</v>
      </c>
      <c r="K65" s="41"/>
      <c r="L65" s="42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>
        <v>100</v>
      </c>
      <c r="K66" s="44"/>
      <c r="L66" s="42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855</v>
      </c>
      <c r="J67" s="40">
        <v>150</v>
      </c>
      <c r="K67" s="41"/>
      <c r="L67" s="42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56</v>
      </c>
      <c r="J68" s="43">
        <v>-540</v>
      </c>
      <c r="K68" s="44">
        <v>-24</v>
      </c>
      <c r="L68" s="42">
        <f>'23-04'!$K68+('23-04'!$J68/90)</f>
        <v>-30</v>
      </c>
      <c r="M68" s="3"/>
      <c r="N68" s="50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856</v>
      </c>
      <c r="J69" s="40">
        <v>-270</v>
      </c>
      <c r="K69" s="41">
        <v>20</v>
      </c>
      <c r="L69" s="42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857</v>
      </c>
      <c r="J70" s="40">
        <v>1350</v>
      </c>
      <c r="K70" s="41"/>
      <c r="L70" s="42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858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859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860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861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862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863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864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865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731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866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867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868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869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863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870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872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871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873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874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830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50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875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57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876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877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5" t="s">
        <v>879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6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1260</v>
      </c>
      <c r="G29" s="1"/>
      <c r="H29" s="7" t="s">
        <v>6</v>
      </c>
      <c r="I29" s="2" t="s">
        <v>760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53" t="s">
        <v>21</v>
      </c>
      <c r="R29" s="54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5" t="s">
        <v>880</v>
      </c>
      <c r="J30" s="8">
        <v>640</v>
      </c>
      <c r="K30" s="9"/>
      <c r="L30" s="10">
        <f>'24-04'!$K30+('24-04'!$J30/90)</f>
        <v>7.1111111111111107</v>
      </c>
      <c r="M30" s="3"/>
      <c r="N30" s="53" t="s">
        <v>23</v>
      </c>
      <c r="O30" s="54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881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882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883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8" t="s">
        <v>40</v>
      </c>
      <c r="I46" s="45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829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884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885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886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887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888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889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890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891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893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5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5</v>
      </c>
      <c r="L65" s="42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316</v>
      </c>
      <c r="J66" s="43">
        <v>90</v>
      </c>
      <c r="K66" s="44">
        <v>50</v>
      </c>
      <c r="L66" s="42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892</v>
      </c>
      <c r="J67" s="40">
        <v>135</v>
      </c>
      <c r="K67" s="41"/>
      <c r="L67" s="42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894</v>
      </c>
      <c r="J68" s="43"/>
      <c r="K68" s="44">
        <v>50</v>
      </c>
      <c r="L68" s="42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56</v>
      </c>
      <c r="J69" s="40">
        <v>180</v>
      </c>
      <c r="K69" s="41"/>
      <c r="L69" s="42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103</v>
      </c>
      <c r="J70" s="40"/>
      <c r="K70" s="41">
        <v>70</v>
      </c>
      <c r="L70" s="42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9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895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896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897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898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899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900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901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902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903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904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905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863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906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907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908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909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abSelected="1" topLeftCell="A28" workbookViewId="0">
      <selection activeCell="I42" sqref="I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695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912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913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SUM('25-04'!$J$22:$J$361)</f>
        <v>-625</v>
      </c>
      <c r="K20" s="3">
        <f>SUM('25-04'!$K$22:$K$361)</f>
        <v>265</v>
      </c>
      <c r="L20" s="3">
        <f>SUM('25-04'!$L$22:$L$361)</f>
        <v>258.05555555555554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914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5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915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6" t="s">
        <v>916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917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53" t="s">
        <v>21</v>
      </c>
      <c r="R29" s="54"/>
      <c r="S29" s="17">
        <f>SUM('25-04'!$J$22:$J$361)</f>
        <v>-625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5" t="s">
        <v>919</v>
      </c>
      <c r="J30" s="8"/>
      <c r="K30" s="9">
        <v>200</v>
      </c>
      <c r="L30" s="10">
        <f>'25-04'!$K30+('25-04'!$J30/90)</f>
        <v>200</v>
      </c>
      <c r="M30" s="3"/>
      <c r="N30" s="53" t="s">
        <v>23</v>
      </c>
      <c r="O30" s="54"/>
      <c r="P30" s="6">
        <f>SUM('25-04'!$K$22:$K$361)</f>
        <v>265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918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-4450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-1355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920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8" t="s">
        <v>40</v>
      </c>
      <c r="I34" s="47" t="s">
        <v>57</v>
      </c>
      <c r="J34" s="8">
        <v>2000</v>
      </c>
      <c r="K34" s="9"/>
      <c r="L34" s="10">
        <f>'25-04'!$K34+('25-04'!$J34/90)</f>
        <v>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8" t="s">
        <v>28</v>
      </c>
      <c r="I35" s="45" t="s">
        <v>648</v>
      </c>
      <c r="J35" s="8">
        <v>-2000</v>
      </c>
      <c r="K35" s="9"/>
      <c r="L35" s="10">
        <f>'25-04'!$K35+('25-04'!$J35/90)</f>
        <v>-22.222222222222221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921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8" t="s">
        <v>40</v>
      </c>
      <c r="I39" s="45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5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/>
      <c r="K42" s="9"/>
      <c r="L42" s="10">
        <f>'25-04'!$K42+('25-04'!$J42/90)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'25-04'!$K43+('25-04'!$J43/90)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/>
      <c r="K44" s="9"/>
      <c r="L44" s="10">
        <f>'25-04'!$K44+('25-04'!$J44/90)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/>
      <c r="K45" s="9"/>
      <c r="L45" s="10">
        <f>'25-04'!$K45+('25-04'!$J45/90)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/>
      <c r="J46" s="8"/>
      <c r="K46" s="9"/>
      <c r="L46" s="10">
        <f>'25-04'!$K46+('25-04'!$J46/90)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/>
      <c r="J47" s="8"/>
      <c r="K47" s="9"/>
      <c r="L47" s="10">
        <f>'25-04'!$K47+('25-04'!$J47/90)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/>
      <c r="L48" s="10">
        <f>'25-04'!$K48+('25-04'!$J48/90)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/>
      <c r="K49" s="9"/>
      <c r="L49" s="10">
        <f>'25-04'!$K49+('25-04'!$J49/90)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/>
      <c r="J50" s="8"/>
      <c r="K50" s="9"/>
      <c r="L50" s="10">
        <f>'25-04'!$K50+('25-04'!$J50/90)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/>
      <c r="K51" s="9"/>
      <c r="L51" s="10">
        <f>'25-04'!$K51+('25-04'!$J51/90)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/>
      <c r="J52" s="8"/>
      <c r="K52" s="9"/>
      <c r="L52" s="10">
        <f>'25-04'!$K52+('25-04'!$J52/90)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/>
      <c r="K53" s="9"/>
      <c r="L53" s="10">
        <f>'25-04'!$K53+('25-04'!$J53/90)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/>
      <c r="K54" s="9"/>
      <c r="L54" s="10">
        <f>'25-04'!$K54+('25-04'!$J54/90)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/>
      <c r="L55" s="10">
        <f>'25-04'!$K55+('25-04'!$J55/90)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'25-04'!$K56+('25-04'!$J56/90)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'25-04'!$K57+('25-04'!$J57/90)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'25-04'!$K58+('25-04'!$J58/90)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/>
      <c r="J59" s="8"/>
      <c r="K59" s="9"/>
      <c r="L59" s="10">
        <f>'25-04'!$K59+('25-04'!$J59/90)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/>
      <c r="K60" s="9"/>
      <c r="L60" s="10">
        <f>'25-04'!$K60+('25-04'!$J60/90)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/>
      <c r="K61" s="9"/>
      <c r="L61" s="10">
        <f>'25-04'!$K61+('25-04'!$J61/90)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/>
      <c r="K62" s="9"/>
      <c r="L62" s="10">
        <f>'25-04'!$K62+('25-04'!$J62/90)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/>
      <c r="K63" s="9"/>
      <c r="L63" s="10">
        <f>'25-04'!$K63+('25-04'!$J63/90)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/>
      <c r="K64" s="9"/>
      <c r="L64" s="10">
        <f>'25-04'!$K64+('25-04'!$J64/90)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/>
      <c r="L65" s="42">
        <f>'25-04'!$K65+('25-04'!$J65/90)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/>
      <c r="K66" s="44"/>
      <c r="L66" s="42">
        <f>'25-04'!$K66+('25-04'!$J66/90)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/>
      <c r="K67" s="41"/>
      <c r="L67" s="42">
        <f>'25-04'!$K67+('25-04'!$J67/90)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/>
      <c r="L68" s="42">
        <f>'25-04'!$K68+('25-04'!$J68/90)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/>
      <c r="L69" s="42">
        <f>'25-04'!$K69+('25-04'!$J69/90)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/>
      <c r="K70" s="41"/>
      <c r="L70" s="42">
        <f>'25-04'!$K70+('25-04'!$J70/90)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'25-04'!$K71+('25-04'!$J71/90)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/>
      <c r="J72" s="8"/>
      <c r="K72" s="9"/>
      <c r="L72" s="10">
        <f>'25-04'!$K72+('25-04'!$J72/90)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/>
      <c r="K73" s="9"/>
      <c r="L73" s="10">
        <f>'25-04'!$K73+('25-04'!$J73/90)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'25-04'!$K74+('25-04'!$J74/90)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/>
      <c r="L75" s="10">
        <f>'25-04'!$K75+('25-04'!$J75/90)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/>
      <c r="L76" s="10">
        <f>'25-04'!$K76+('25-04'!$J76/90)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/>
      <c r="K77" s="9"/>
      <c r="L77" s="10">
        <f>'25-04'!$K77+('25-04'!$J77/90)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'25-04'!$K78+('25-04'!$J78/90)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/>
      <c r="K79" s="9"/>
      <c r="L79" s="10">
        <f>'25-04'!$K79+('25-04'!$J79/90)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'25-04'!$K80+('25-04'!$J80/90)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'25-04'!$K81+('25-04'!$J81/90)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'25-04'!$K82+('25-04'!$J82/90)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'25-04'!$K83+('25-04'!$J83/90)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'25-04'!$K84+('25-04'!$J84/90)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'25-04'!$K85+('25-04'!$J85/90)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'25-04'!$K86+('25-04'!$J86/90)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'25-04'!$K87+('25-04'!$J87/90)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'25-04'!$K88+('25-04'!$J88/90)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'25-04'!$K89+('25-04'!$J89/90)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'25-04'!$K90+('25-04'!$J90/90)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'25-04'!$K91+('25-04'!$J91/90)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'25-04'!$K92+('25-04'!$J92/90)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'25-04'!$K93+('25-04'!$J93/90)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'25-04'!$K94+('25-04'!$J94/90)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'25-04'!$K95+('25-04'!$J95/90)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'25-04'!$K96+('25-04'!$J96/90)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'25-04'!$K97+('25-04'!$J97/90)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'25-04'!$K98+('25-04'!$J98/90)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'25-04'!$K99+('25-04'!$J99/90)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'25-04'!$K100+('25-04'!$J100/90)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'25-04'!$K101+('25-04'!$J101/90)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'25-04'!$K102+('25-04'!$J102/90)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'25-04'!$K103+('25-04'!$J103/90)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'25-04'!$K104+('25-04'!$J104/90)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'25-04'!$K105+('25-04'!$J105/90)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'25-04'!$K106+('25-04'!$J106/90)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'25-04'!$K107+('25-04'!$J107/90)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'25-04'!$K108+('25-04'!$J108/90)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'25-04'!$K109+('25-04'!$J109/90)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'25-04'!$K110+('25-04'!$J110/90)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'25-04'!$K111+('25-04'!$J111/90)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'25-04'!$K112+('25-04'!$J112/90)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'25-04'!$K113+('25-04'!$J113/90)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'25-04'!$K114+('25-04'!$J114/90)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'25-04'!$K115+('25-04'!$J115/90)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'25-04'!$K116+('25-04'!$J116/90)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'25-04'!$K117+('25-04'!$J117/90)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'25-04'!$K118+('25-04'!$J118/90)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'25-04'!$K119+('25-04'!$J119/90)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'25-04'!$K120+('25-04'!$J120/90)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'25-04'!$K121+('25-04'!$J121/90)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'25-04'!$K123+('25-04'!$J123/90)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'25-04'!$K124+('25-04'!$J124/90)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'25-04'!$K125+('25-04'!$J125/90)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'25-04'!$K126+('25-04'!$J126/90)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'25-04'!$K127+('25-04'!$J127/90)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'25-04'!$K128+('25-04'!$J128/90)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'25-04'!$K129+('25-04'!$J129/90)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'25-04'!$K130+('25-04'!$J130/90)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'25-04'!$K131+('25-04'!$J131/90)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'25-04'!$K132+('25-04'!$J132/90)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'25-04'!$K133+('25-04'!$J133/90)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'25-04'!$K134+('25-04'!$J134/90)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'25-04'!$K135+('25-04'!$J135/90)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'25-04'!$K136+('25-04'!$J136/90)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workbookViewId="0">
      <selection activeCell="A20" sqref="A20:F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SUM('27-04'!$J$22:$J$361)</f>
        <v>0</v>
      </c>
      <c r="K20" s="3">
        <f>SUM('27-04'!$K$22:$K$361)</f>
        <v>0</v>
      </c>
      <c r="L20" s="3">
        <f>SUM('27-04'!$L$22:$L$361)</f>
        <v>0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'27-04'!$K22+('27-04'!$J22/90)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5"/>
      <c r="J23" s="8"/>
      <c r="K23" s="9"/>
      <c r="L23" s="10">
        <f>'27-04'!$K23+('27-04'!$J23/90)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'27-04'!$K24+('27-04'!$J24/90)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/>
      <c r="L25" s="10">
        <f>'27-04'!$K25+('27-04'!$J25/90)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6"/>
      <c r="J26" s="8"/>
      <c r="K26" s="9"/>
      <c r="L26" s="10">
        <f>'27-04'!$K26+('27-04'!$J26/90)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'27-04'!$K27+('27-04'!$J27/90)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'27-04'!$K28+('27-04'!$J28/90)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-625</v>
      </c>
      <c r="G29" s="1"/>
      <c r="H29" s="7" t="s">
        <v>6</v>
      </c>
      <c r="I29" s="2"/>
      <c r="J29" s="8"/>
      <c r="K29" s="9"/>
      <c r="L29" s="10">
        <f>'27-04'!$K29+('27-04'!$J29/90)</f>
        <v>0</v>
      </c>
      <c r="M29" s="3"/>
      <c r="N29" s="1"/>
      <c r="O29" s="1"/>
      <c r="P29" s="18"/>
      <c r="Q29" s="53" t="s">
        <v>21</v>
      </c>
      <c r="R29" s="54"/>
      <c r="S29" s="17">
        <f>SUM('27-04'!$J$22:$J$361)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265</v>
      </c>
      <c r="D30" s="1"/>
      <c r="E30" s="1"/>
      <c r="F30" s="8"/>
      <c r="G30" s="1"/>
      <c r="H30" s="7" t="s">
        <v>6</v>
      </c>
      <c r="I30" s="45"/>
      <c r="J30" s="8"/>
      <c r="K30" s="9"/>
      <c r="L30" s="10">
        <f>'27-04'!$K30+('27-04'!$J30/90)</f>
        <v>0</v>
      </c>
      <c r="M30" s="3"/>
      <c r="N30" s="53" t="s">
        <v>23</v>
      </c>
      <c r="O30" s="54"/>
      <c r="P30" s="6">
        <f>SUM('27-04'!$K$22:$K$361)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-4450</v>
      </c>
      <c r="G31" s="1"/>
      <c r="H31" s="7" t="s">
        <v>6</v>
      </c>
      <c r="I31" s="45"/>
      <c r="J31" s="8"/>
      <c r="K31" s="9"/>
      <c r="L31" s="10">
        <f>'27-04'!$K31+('27-04'!$J31/90)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-1355</v>
      </c>
      <c r="D32" s="1"/>
      <c r="E32" s="1"/>
      <c r="F32" s="1"/>
      <c r="G32" s="1"/>
      <c r="H32" s="7" t="s">
        <v>6</v>
      </c>
      <c r="I32" s="45"/>
      <c r="J32" s="8"/>
      <c r="K32" s="9"/>
      <c r="L32" s="10">
        <f>'27-04'!$K32+('27-04'!$J32/90)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/>
      <c r="J33" s="8"/>
      <c r="K33" s="9"/>
      <c r="L33" s="10">
        <f>'27-04'!$K33+('27-04'!$J33/90)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'27-04'!$K34+('27-04'!$J34/90)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/>
      <c r="J35" s="8"/>
      <c r="K35" s="9"/>
      <c r="L35" s="10">
        <f>'27-04'!$K35+('27-04'!$J35/90)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'27-04'!$K36+('27-04'!$J36/90)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/>
      <c r="K37" s="9"/>
      <c r="L37" s="10">
        <f>'27-04'!$K37+('27-04'!$J37/90)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/>
      <c r="K38" s="9"/>
      <c r="L38" s="10">
        <f>'27-04'!$K38+('27-04'!$J38/90)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'27-04'!$K39+('27-04'!$J39/90)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/>
      <c r="L40" s="10">
        <f>'27-04'!$K40+('27-04'!$J40/90)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/>
      <c r="K41" s="9"/>
      <c r="L41" s="10">
        <f>'27-04'!$K41+('27-04'!$J41/90)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/>
      <c r="K42" s="9"/>
      <c r="L42" s="10">
        <f>'27-04'!$K42+('27-04'!$J42/90)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'27-04'!$K43+('27-04'!$J43/90)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/>
      <c r="K44" s="9"/>
      <c r="L44" s="10">
        <f>'27-04'!$K44+('27-04'!$J44/90)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/>
      <c r="K45" s="9"/>
      <c r="L45" s="10">
        <f>'27-04'!$K45+('27-04'!$J45/90)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/>
      <c r="J46" s="8"/>
      <c r="K46" s="9"/>
      <c r="L46" s="10">
        <f>'27-04'!$K46+('27-04'!$J46/90)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/>
      <c r="J47" s="8"/>
      <c r="K47" s="9"/>
      <c r="L47" s="10">
        <f>'27-04'!$K47+('27-04'!$J47/90)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/>
      <c r="L48" s="10">
        <f>'27-04'!$K48+('27-04'!$J48/90)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/>
      <c r="K49" s="9"/>
      <c r="L49" s="10">
        <f>'27-04'!$K49+('27-04'!$J49/90)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/>
      <c r="J50" s="8"/>
      <c r="K50" s="9"/>
      <c r="L50" s="10">
        <f>'27-04'!$K50+('27-04'!$J50/90)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/>
      <c r="K51" s="9"/>
      <c r="L51" s="10">
        <f>'27-04'!$K51+('27-04'!$J51/90)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/>
      <c r="J52" s="8"/>
      <c r="K52" s="9"/>
      <c r="L52" s="10">
        <f>'27-04'!$K52+('27-04'!$J52/90)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/>
      <c r="K53" s="9"/>
      <c r="L53" s="10">
        <f>'27-04'!$K53+('27-04'!$J53/90)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/>
      <c r="K54" s="9"/>
      <c r="L54" s="10">
        <f>'27-04'!$K54+('27-04'!$J54/90)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/>
      <c r="L55" s="10">
        <f>'27-04'!$K55+('27-04'!$J55/90)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'27-04'!$K56+('27-04'!$J56/90)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'27-04'!$K57+('27-04'!$J57/90)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'27-04'!$K58+('27-04'!$J58/90)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/>
      <c r="J59" s="8"/>
      <c r="K59" s="9"/>
      <c r="L59" s="10">
        <f>'27-04'!$K59+('27-04'!$J59/90)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/>
      <c r="K60" s="9"/>
      <c r="L60" s="10">
        <f>'27-04'!$K60+('27-04'!$J60/90)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/>
      <c r="K61" s="9"/>
      <c r="L61" s="10">
        <f>'27-04'!$K61+('27-04'!$J61/90)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/>
      <c r="K62" s="9"/>
      <c r="L62" s="10">
        <f>'27-04'!$K62+('27-04'!$J62/90)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/>
      <c r="K63" s="9"/>
      <c r="L63" s="10">
        <f>'27-04'!$K63+('27-04'!$J63/90)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/>
      <c r="K64" s="9"/>
      <c r="L64" s="10">
        <f>'27-04'!$K64+('27-04'!$J64/90)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/>
      <c r="L65" s="42">
        <f>'27-04'!$K65+('27-04'!$J65/90)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/>
      <c r="K66" s="44"/>
      <c r="L66" s="42">
        <f>'27-04'!$K66+('27-04'!$J66/90)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/>
      <c r="K67" s="41"/>
      <c r="L67" s="42">
        <f>'27-04'!$K67+('27-04'!$J67/90)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/>
      <c r="L68" s="42">
        <f>'27-04'!$K68+('27-04'!$J68/90)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/>
      <c r="L69" s="42">
        <f>'27-04'!$K69+('27-04'!$J69/90)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/>
      <c r="K70" s="41"/>
      <c r="L70" s="42">
        <f>'27-04'!$K70+('27-04'!$J70/90)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'27-04'!$K71+('27-04'!$J71/90)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/>
      <c r="J72" s="8"/>
      <c r="K72" s="9"/>
      <c r="L72" s="10">
        <f>'27-04'!$K72+('27-04'!$J72/90)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/>
      <c r="K73" s="9"/>
      <c r="L73" s="10">
        <f>'27-04'!$K73+('27-04'!$J73/90)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'27-04'!$K74+('27-04'!$J74/90)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/>
      <c r="L75" s="10">
        <f>'27-04'!$K75+('27-04'!$J75/90)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/>
      <c r="L76" s="10">
        <f>'27-04'!$K76+('27-04'!$J76/90)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/>
      <c r="K77" s="9"/>
      <c r="L77" s="10">
        <f>'27-04'!$K77+('27-04'!$J77/90)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'27-04'!$K78+('27-04'!$J78/90)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/>
      <c r="K79" s="9"/>
      <c r="L79" s="10">
        <f>'27-04'!$K79+('27-04'!$J79/90)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'27-04'!$K80+('27-04'!$J80/90)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'27-04'!$K81+('27-04'!$J81/90)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'27-04'!$K82+('27-04'!$J82/90)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'27-04'!$K83+('27-04'!$J83/90)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'27-04'!$K84+('27-04'!$J84/90)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'27-04'!$K85+('27-04'!$J85/90)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'27-04'!$K86+('27-04'!$J86/90)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'27-04'!$K87+('27-04'!$J87/90)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'27-04'!$K88+('27-04'!$J88/90)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'27-04'!$K89+('27-04'!$J89/90)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'27-04'!$K90+('27-04'!$J90/90)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'27-04'!$K91+('27-04'!$J91/90)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'27-04'!$K92+('27-04'!$J92/90)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'27-04'!$K93+('27-04'!$J93/90)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'27-04'!$K94+('27-04'!$J94/90)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'27-04'!$K95+('27-04'!$J95/90)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'27-04'!$K96+('27-04'!$J96/90)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'27-04'!$K97+('27-04'!$J97/90)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'27-04'!$K98+('27-04'!$J98/90)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'27-04'!$K99+('27-04'!$J99/90)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'27-04'!$K100+('27-04'!$J100/90)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'27-04'!$K101+('27-04'!$J101/90)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'27-04'!$K102+('27-04'!$J102/90)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'27-04'!$K103+('27-04'!$J103/90)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'27-04'!$K104+('27-04'!$J104/90)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'27-04'!$K105+('27-04'!$J105/90)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'27-04'!$K106+('27-04'!$J106/90)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'27-04'!$K107+('27-04'!$J107/90)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'27-04'!$K108+('27-04'!$J108/90)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'27-04'!$K109+('27-04'!$J109/90)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'27-04'!$K110+('27-04'!$J110/90)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'27-04'!$K111+('27-04'!$J111/90)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'27-04'!$K112+('27-04'!$J112/90)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'27-04'!$K113+('27-04'!$J113/90)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'27-04'!$K114+('27-04'!$J114/90)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'27-04'!$K115+('27-04'!$J115/90)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'27-04'!$K116+('27-04'!$J116/90)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'27-04'!$K117+('27-04'!$J117/90)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'27-04'!$K118+('27-04'!$J118/90)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'27-04'!$K119+('27-04'!$J119/90)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'27-04'!$K120+('27-04'!$J120/90)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'27-04'!$K121+('27-04'!$J121/90)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'27-04'!$K122+('27-04'!$J122/90)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'27-04'!$K123+('27-04'!$J123/90)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'27-04'!$K124+('27-04'!$J124/90)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'27-04'!$K125+('27-04'!$J125/90)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'27-04'!$K126+('27-04'!$J126/90)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'27-04'!$K127+('27-04'!$J127/90)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'27-04'!$K128+('27-04'!$J128/90)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'27-04'!$K129+('27-04'!$J129/90)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'27-04'!$K130+('27-04'!$J130/90)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'27-04'!$K131+('27-04'!$J131/90)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'27-04'!$K132+('27-04'!$J132/90)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'27-04'!$K133+('27-04'!$J133/90)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'27-04'!$K134+('27-04'!$J134/90)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'27-04'!$K135+('27-04'!$J135/90)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'27-04'!$K136+('27-04'!$J136/90)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'27-04'!$K137+('27-04'!$J137/90)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'27-04'!$K138+('27-04'!$J138/90)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H1000"/>
  <sheetViews>
    <sheetView rightToLeft="1" zoomScale="160" zoomScaleNormal="160" workbookViewId="0">
      <pane ySplit="2" topLeftCell="A15" activePane="bottomLeft" state="frozen"/>
      <selection pane="bottomLeft" activeCell="B26" sqref="B26"/>
    </sheetView>
  </sheetViews>
  <sheetFormatPr defaultColWidth="14.44140625" defaultRowHeight="15" customHeight="1" x14ac:dyDescent="0.3"/>
  <cols>
    <col min="1" max="1" width="21.5546875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7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82482.055555555533</v>
      </c>
      <c r="C1" s="26">
        <f t="shared" ca="1" si="0"/>
        <v>-7727.6111111111113</v>
      </c>
      <c r="D1" s="26">
        <f t="shared" ca="1" si="0"/>
        <v>-75414</v>
      </c>
      <c r="E1" s="27">
        <f ca="1">IF(B1=0,"",C1/B1)*-1</f>
        <v>9.3688391481783609E-2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2" ca="1" si="1">IFERROR(SUMIFS(INDIRECT("'"&amp;TEXT(A3,"DD-MM")&amp;"'!L:L"),INDIRECT("'"&amp;TEXT(A3,"DD-MM")&amp;"'!H:H"),$B$2),"")</f>
        <v>790.33333333333314</v>
      </c>
      <c r="C3" s="32">
        <f t="shared" ref="C3:C32" ca="1" si="2">IFERROR(SUMIFS(INDIRECT("'"&amp;TEXT(A3,"DD-MM")&amp;"'!L:L"),INDIRECT("'"&amp;TEXT(A3,"DD-MM")&amp;"'!H:H"),$C$2),"")</f>
        <v>-1484.4444444444443</v>
      </c>
      <c r="D3" s="32">
        <f t="shared" ref="D3:D32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2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8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8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8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8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8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8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8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8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8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8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8" ht="14.25" customHeight="1" x14ac:dyDescent="0.3">
      <c r="A27" s="31">
        <v>46137</v>
      </c>
      <c r="B27" s="32">
        <f t="shared" ca="1" si="1"/>
        <v>491.38888888888886</v>
      </c>
      <c r="C27" s="32">
        <f t="shared" ca="1" si="2"/>
        <v>-22.222222222222221</v>
      </c>
      <c r="D27" s="32">
        <f t="shared" ca="1" si="3"/>
        <v>-173.77777777777777</v>
      </c>
      <c r="E27" s="27">
        <f t="shared" ca="1" si="4"/>
        <v>4.5223289994347091E-2</v>
      </c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15829.555555555557</v>
      </c>
      <c r="G28" s="32">
        <f t="shared" ref="G28" ca="1" si="10">SUM(C22:C28)</f>
        <v>-406.5555555555556</v>
      </c>
      <c r="H28" s="37">
        <f ca="1">IF(F28=0,"",G28/F28)*-1</f>
        <v>2.568332093271377E-2</v>
      </c>
    </row>
    <row r="29" spans="1:8" ht="14.25" customHeight="1" x14ac:dyDescent="0.3">
      <c r="A29" s="31">
        <v>46139</v>
      </c>
      <c r="B29" s="32">
        <f t="shared" ca="1" si="1"/>
        <v>0</v>
      </c>
      <c r="C29" s="32">
        <f t="shared" ca="1" si="2"/>
        <v>0</v>
      </c>
      <c r="D29" s="32">
        <f t="shared" ca="1" si="3"/>
        <v>0</v>
      </c>
      <c r="E29" s="27" t="str">
        <f t="shared" ca="1" si="4"/>
        <v/>
      </c>
    </row>
    <row r="30" spans="1:8" ht="14.25" customHeight="1" x14ac:dyDescent="0.3">
      <c r="A30" s="31">
        <v>46140</v>
      </c>
      <c r="B30" s="32" t="str">
        <f t="shared" ca="1" si="1"/>
        <v/>
      </c>
      <c r="C30" s="32" t="str">
        <f t="shared" ca="1" si="2"/>
        <v/>
      </c>
      <c r="D30" s="32" t="str">
        <f t="shared" ca="1" si="3"/>
        <v/>
      </c>
      <c r="E30" s="27" t="str">
        <f t="shared" ca="1" si="4"/>
        <v/>
      </c>
    </row>
    <row r="31" spans="1:8" ht="14.25" customHeight="1" x14ac:dyDescent="0.3">
      <c r="A31" s="31">
        <v>46141</v>
      </c>
      <c r="B31" s="32" t="str">
        <f t="shared" ca="1" si="1"/>
        <v/>
      </c>
      <c r="C31" s="32" t="str">
        <f t="shared" ca="1" si="2"/>
        <v/>
      </c>
      <c r="D31" s="32" t="str">
        <f t="shared" ca="1" si="3"/>
        <v/>
      </c>
      <c r="E31" s="27" t="str">
        <f t="shared" ca="1" si="4"/>
        <v/>
      </c>
    </row>
    <row r="32" spans="1:8" ht="14.25" customHeight="1" x14ac:dyDescent="0.3">
      <c r="A32" s="31">
        <v>46142</v>
      </c>
      <c r="B32" s="32" t="str">
        <f t="shared" ca="1" si="1"/>
        <v/>
      </c>
      <c r="C32" s="32" t="str">
        <f t="shared" ca="1" si="2"/>
        <v/>
      </c>
      <c r="D32" s="32" t="str">
        <f t="shared" ca="1" si="3"/>
        <v/>
      </c>
      <c r="E32" s="27" t="str">
        <f t="shared" ca="1" si="4"/>
        <v/>
      </c>
    </row>
    <row r="33" spans="1:1" ht="14.25" customHeight="1" x14ac:dyDescent="0.3">
      <c r="A33" s="38"/>
    </row>
    <row r="34" spans="1:1" ht="14.25" customHeight="1" x14ac:dyDescent="0.3">
      <c r="A34" s="38"/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4" priority="3" operator="lessThan">
      <formula>0</formula>
    </cfRule>
  </conditionalFormatting>
  <conditionalFormatting sqref="H6:H7">
    <cfRule type="cellIs" dxfId="3" priority="4" operator="lessThan">
      <formula>0</formula>
    </cfRule>
  </conditionalFormatting>
  <conditionalFormatting sqref="H13:H14">
    <cfRule type="cellIs" dxfId="2" priority="5" operator="lessThan">
      <formula>0</formula>
    </cfRule>
  </conditionalFormatting>
  <conditionalFormatting sqref="H21">
    <cfRule type="cellIs" dxfId="1" priority="2" operator="lessThan">
      <formula>0</formula>
    </cfRule>
  </conditionalFormatting>
  <conditionalFormatting sqref="H28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ملخص شهر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2026-04-25T08:28:43Z</dcterms:modified>
</cp:coreProperties>
</file>