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839819A9-9C2B-45F0-94CF-AA761D7A008E}" xr6:coauthVersionLast="47" xr6:coauthVersionMax="47" xr10:uidLastSave="{00000000-0000-0000-0000-000000000000}"/>
  <bookViews>
    <workbookView xWindow="-108" yWindow="-108" windowWidth="23256" windowHeight="12456" firstSheet="27" activeTab="38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04-05" sheetId="32" r:id="rId31"/>
    <sheet name="05-05" sheetId="33" r:id="rId32"/>
    <sheet name="06-05" sheetId="34" r:id="rId33"/>
    <sheet name="07-05" sheetId="36" r:id="rId34"/>
    <sheet name="08-05" sheetId="37" r:id="rId35"/>
    <sheet name="09-05" sheetId="38" r:id="rId36"/>
    <sheet name="11-05" sheetId="39" r:id="rId37"/>
    <sheet name="12-05" sheetId="40" r:id="rId38"/>
    <sheet name="ملخص" sheetId="13" r:id="rId3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40" l="1"/>
  <c r="L360" i="40"/>
  <c r="L359" i="40"/>
  <c r="L358" i="40"/>
  <c r="L357" i="40"/>
  <c r="L356" i="40"/>
  <c r="L355" i="40"/>
  <c r="L354" i="40"/>
  <c r="L353" i="40"/>
  <c r="L352" i="40"/>
  <c r="L351" i="40"/>
  <c r="L350" i="40"/>
  <c r="L349" i="40"/>
  <c r="L348" i="40"/>
  <c r="L347" i="40"/>
  <c r="L346" i="40"/>
  <c r="L345" i="40"/>
  <c r="L344" i="40"/>
  <c r="L343" i="40"/>
  <c r="L342" i="40"/>
  <c r="L341" i="40"/>
  <c r="L340" i="40"/>
  <c r="L339" i="40"/>
  <c r="L338" i="40"/>
  <c r="L337" i="40"/>
  <c r="L336" i="40"/>
  <c r="L335" i="40"/>
  <c r="L334" i="40"/>
  <c r="L333" i="40"/>
  <c r="L332" i="40"/>
  <c r="L331" i="40"/>
  <c r="L330" i="40"/>
  <c r="L329" i="40"/>
  <c r="L328" i="40"/>
  <c r="L327" i="40"/>
  <c r="L326" i="40"/>
  <c r="L325" i="40"/>
  <c r="L324" i="40"/>
  <c r="L323" i="40"/>
  <c r="L322" i="40"/>
  <c r="L321" i="40"/>
  <c r="L320" i="40"/>
  <c r="L319" i="40"/>
  <c r="L318" i="40"/>
  <c r="L317" i="40"/>
  <c r="L316" i="40"/>
  <c r="L315" i="40"/>
  <c r="L314" i="40"/>
  <c r="L313" i="40"/>
  <c r="L312" i="40"/>
  <c r="L311" i="40"/>
  <c r="L310" i="40"/>
  <c r="L309" i="40"/>
  <c r="L308" i="40"/>
  <c r="L307" i="40"/>
  <c r="L306" i="40"/>
  <c r="L305" i="40"/>
  <c r="L304" i="40"/>
  <c r="L303" i="40"/>
  <c r="L302" i="40"/>
  <c r="L301" i="40"/>
  <c r="L300" i="40"/>
  <c r="L299" i="40"/>
  <c r="L298" i="40"/>
  <c r="L297" i="40"/>
  <c r="L296" i="40"/>
  <c r="L295" i="40"/>
  <c r="L294" i="40"/>
  <c r="L293" i="40"/>
  <c r="L292" i="40"/>
  <c r="L291" i="40"/>
  <c r="L290" i="40"/>
  <c r="L289" i="40"/>
  <c r="L288" i="40"/>
  <c r="L287" i="40"/>
  <c r="L286" i="40"/>
  <c r="L285" i="40"/>
  <c r="L284" i="40"/>
  <c r="L283" i="40"/>
  <c r="L282" i="40"/>
  <c r="L281" i="40"/>
  <c r="L280" i="40"/>
  <c r="L279" i="40"/>
  <c r="L278" i="40"/>
  <c r="L277" i="40"/>
  <c r="L276" i="40"/>
  <c r="L275" i="40"/>
  <c r="L274" i="40"/>
  <c r="L273" i="40"/>
  <c r="L272" i="40"/>
  <c r="L271" i="40"/>
  <c r="L270" i="40"/>
  <c r="L269" i="40"/>
  <c r="L268" i="40"/>
  <c r="L267" i="40"/>
  <c r="L266" i="40"/>
  <c r="L265" i="40"/>
  <c r="L264" i="40"/>
  <c r="L263" i="40"/>
  <c r="L262" i="40"/>
  <c r="L261" i="40"/>
  <c r="L260" i="40"/>
  <c r="L259" i="40"/>
  <c r="L258" i="40"/>
  <c r="L257" i="40"/>
  <c r="L256" i="40"/>
  <c r="L255" i="40"/>
  <c r="L254" i="40"/>
  <c r="L253" i="40"/>
  <c r="L252" i="40"/>
  <c r="L251" i="40"/>
  <c r="L250" i="40"/>
  <c r="L249" i="40"/>
  <c r="L248" i="40"/>
  <c r="L247" i="40"/>
  <c r="L246" i="40"/>
  <c r="L245" i="40"/>
  <c r="L244" i="40"/>
  <c r="L243" i="40"/>
  <c r="L242" i="40"/>
  <c r="L241" i="40"/>
  <c r="L240" i="40"/>
  <c r="L239" i="40"/>
  <c r="L238" i="40"/>
  <c r="L237" i="40"/>
  <c r="L236" i="40"/>
  <c r="L235" i="40"/>
  <c r="L234" i="40"/>
  <c r="L233" i="40"/>
  <c r="L232" i="40"/>
  <c r="L231" i="40"/>
  <c r="L230" i="40"/>
  <c r="L229" i="40"/>
  <c r="L228" i="40"/>
  <c r="L227" i="40"/>
  <c r="L226" i="40"/>
  <c r="L225" i="40"/>
  <c r="L224" i="40"/>
  <c r="L223" i="40"/>
  <c r="L222" i="40"/>
  <c r="L221" i="40"/>
  <c r="L220" i="40"/>
  <c r="L219" i="40"/>
  <c r="L218" i="40"/>
  <c r="L217" i="40"/>
  <c r="L216" i="40"/>
  <c r="L215" i="40"/>
  <c r="L214" i="40"/>
  <c r="L213" i="40"/>
  <c r="L212" i="40"/>
  <c r="L211" i="40"/>
  <c r="L210" i="40"/>
  <c r="L209" i="40"/>
  <c r="L208" i="40"/>
  <c r="L207" i="40"/>
  <c r="L206" i="40"/>
  <c r="L205" i="40"/>
  <c r="L204" i="40"/>
  <c r="L203" i="40"/>
  <c r="L202" i="40"/>
  <c r="L201" i="40"/>
  <c r="L200" i="40"/>
  <c r="L199" i="40"/>
  <c r="L198" i="40"/>
  <c r="L197" i="40"/>
  <c r="L196" i="40"/>
  <c r="L195" i="40"/>
  <c r="L194" i="40"/>
  <c r="L193" i="40"/>
  <c r="L192" i="40"/>
  <c r="L191" i="40"/>
  <c r="L190" i="40"/>
  <c r="L189" i="40"/>
  <c r="L188" i="40"/>
  <c r="L187" i="40"/>
  <c r="L186" i="40"/>
  <c r="L185" i="40"/>
  <c r="L184" i="40"/>
  <c r="L183" i="40"/>
  <c r="L182" i="40"/>
  <c r="L181" i="40"/>
  <c r="L180" i="40"/>
  <c r="L179" i="40"/>
  <c r="L178" i="40"/>
  <c r="L177" i="40"/>
  <c r="L176" i="40"/>
  <c r="L175" i="40"/>
  <c r="L174" i="40"/>
  <c r="L173" i="40"/>
  <c r="L172" i="40"/>
  <c r="L171" i="40"/>
  <c r="L170" i="40"/>
  <c r="L169" i="40"/>
  <c r="L168" i="40"/>
  <c r="L167" i="40"/>
  <c r="L166" i="40"/>
  <c r="L165" i="40"/>
  <c r="L164" i="40"/>
  <c r="L163" i="40"/>
  <c r="L162" i="40"/>
  <c r="L161" i="40"/>
  <c r="L160" i="40"/>
  <c r="L159" i="40"/>
  <c r="L158" i="40"/>
  <c r="L157" i="40"/>
  <c r="L156" i="40"/>
  <c r="L155" i="40"/>
  <c r="L154" i="40"/>
  <c r="L153" i="40"/>
  <c r="L152" i="40"/>
  <c r="L151" i="40"/>
  <c r="L150" i="40"/>
  <c r="L149" i="40"/>
  <c r="L148" i="40"/>
  <c r="L147" i="40"/>
  <c r="L146" i="40"/>
  <c r="L145" i="40"/>
  <c r="L144" i="40"/>
  <c r="L143" i="40"/>
  <c r="L142" i="40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C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P28" i="40" s="1"/>
  <c r="P32" i="40" s="1"/>
  <c r="L23" i="40"/>
  <c r="F23" i="40"/>
  <c r="C23" i="40"/>
  <c r="S22" i="40"/>
  <c r="S27" i="40" s="1"/>
  <c r="P22" i="40"/>
  <c r="L22" i="40"/>
  <c r="F22" i="40"/>
  <c r="F27" i="40" s="1"/>
  <c r="C22" i="40"/>
  <c r="L20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1" i="40" s="1"/>
  <c r="L3" i="40"/>
  <c r="K1" i="40"/>
  <c r="J1" i="40"/>
  <c r="L361" i="39"/>
  <c r="L360" i="39"/>
  <c r="L359" i="39"/>
  <c r="L358" i="39"/>
  <c r="L357" i="39"/>
  <c r="L356" i="39"/>
  <c r="L355" i="39"/>
  <c r="L354" i="39"/>
  <c r="L353" i="39"/>
  <c r="L352" i="39"/>
  <c r="L351" i="39"/>
  <c r="L350" i="39"/>
  <c r="L349" i="39"/>
  <c r="L348" i="39"/>
  <c r="L347" i="39"/>
  <c r="L346" i="39"/>
  <c r="L345" i="39"/>
  <c r="L344" i="39"/>
  <c r="L343" i="39"/>
  <c r="L342" i="39"/>
  <c r="L341" i="39"/>
  <c r="L340" i="39"/>
  <c r="L339" i="39"/>
  <c r="L338" i="39"/>
  <c r="L337" i="39"/>
  <c r="L336" i="39"/>
  <c r="L335" i="39"/>
  <c r="L334" i="39"/>
  <c r="L333" i="39"/>
  <c r="L332" i="39"/>
  <c r="L331" i="39"/>
  <c r="L330" i="39"/>
  <c r="L329" i="39"/>
  <c r="L328" i="39"/>
  <c r="L327" i="39"/>
  <c r="L326" i="39"/>
  <c r="L325" i="39"/>
  <c r="L324" i="39"/>
  <c r="L323" i="39"/>
  <c r="L322" i="39"/>
  <c r="L321" i="39"/>
  <c r="L320" i="39"/>
  <c r="L319" i="39"/>
  <c r="L318" i="39"/>
  <c r="L317" i="39"/>
  <c r="L316" i="39"/>
  <c r="L315" i="39"/>
  <c r="L314" i="39"/>
  <c r="L313" i="39"/>
  <c r="L312" i="39"/>
  <c r="L311" i="39"/>
  <c r="L310" i="39"/>
  <c r="L309" i="39"/>
  <c r="L308" i="39"/>
  <c r="L307" i="39"/>
  <c r="L306" i="39"/>
  <c r="L305" i="39"/>
  <c r="L304" i="39"/>
  <c r="L303" i="39"/>
  <c r="L302" i="39"/>
  <c r="L301" i="39"/>
  <c r="L300" i="39"/>
  <c r="L299" i="39"/>
  <c r="L298" i="39"/>
  <c r="L297" i="39"/>
  <c r="L296" i="39"/>
  <c r="L295" i="39"/>
  <c r="L294" i="39"/>
  <c r="L293" i="39"/>
  <c r="L292" i="39"/>
  <c r="L291" i="39"/>
  <c r="L290" i="39"/>
  <c r="L289" i="39"/>
  <c r="L288" i="39"/>
  <c r="L287" i="39"/>
  <c r="L286" i="39"/>
  <c r="L285" i="39"/>
  <c r="L284" i="39"/>
  <c r="L283" i="39"/>
  <c r="L282" i="39"/>
  <c r="L281" i="39"/>
  <c r="L280" i="39"/>
  <c r="L279" i="39"/>
  <c r="L278" i="39"/>
  <c r="L277" i="39"/>
  <c r="L276" i="39"/>
  <c r="L275" i="39"/>
  <c r="L274" i="39"/>
  <c r="L273" i="39"/>
  <c r="L272" i="39"/>
  <c r="L271" i="39"/>
  <c r="L270" i="39"/>
  <c r="L269" i="39"/>
  <c r="L268" i="39"/>
  <c r="L267" i="39"/>
  <c r="L266" i="39"/>
  <c r="L265" i="39"/>
  <c r="L264" i="39"/>
  <c r="L263" i="39"/>
  <c r="L262" i="39"/>
  <c r="L261" i="39"/>
  <c r="L260" i="39"/>
  <c r="L259" i="39"/>
  <c r="L258" i="39"/>
  <c r="L257" i="39"/>
  <c r="L256" i="39"/>
  <c r="L255" i="39"/>
  <c r="L254" i="39"/>
  <c r="L253" i="39"/>
  <c r="L252" i="39"/>
  <c r="L251" i="39"/>
  <c r="L250" i="39"/>
  <c r="L249" i="39"/>
  <c r="L248" i="39"/>
  <c r="L247" i="39"/>
  <c r="L246" i="39"/>
  <c r="L245" i="39"/>
  <c r="L244" i="39"/>
  <c r="L243" i="39"/>
  <c r="L242" i="39"/>
  <c r="L241" i="39"/>
  <c r="L240" i="39"/>
  <c r="L239" i="39"/>
  <c r="L238" i="39"/>
  <c r="L237" i="39"/>
  <c r="L236" i="39"/>
  <c r="L235" i="39"/>
  <c r="L234" i="39"/>
  <c r="L233" i="39"/>
  <c r="L232" i="39"/>
  <c r="L231" i="39"/>
  <c r="L230" i="39"/>
  <c r="L229" i="39"/>
  <c r="L228" i="39"/>
  <c r="L227" i="39"/>
  <c r="L226" i="39"/>
  <c r="L225" i="39"/>
  <c r="L224" i="39"/>
  <c r="L223" i="39"/>
  <c r="L222" i="39"/>
  <c r="L221" i="39"/>
  <c r="L220" i="39"/>
  <c r="L219" i="39"/>
  <c r="L218" i="39"/>
  <c r="L217" i="39"/>
  <c r="L216" i="39"/>
  <c r="L215" i="39"/>
  <c r="L214" i="39"/>
  <c r="L213" i="39"/>
  <c r="L212" i="39"/>
  <c r="L211" i="39"/>
  <c r="L210" i="39"/>
  <c r="L209" i="39"/>
  <c r="L208" i="39"/>
  <c r="L207" i="39"/>
  <c r="L206" i="39"/>
  <c r="L205" i="39"/>
  <c r="L204" i="39"/>
  <c r="L203" i="39"/>
  <c r="L202" i="39"/>
  <c r="L201" i="39"/>
  <c r="L200" i="39"/>
  <c r="L199" i="39"/>
  <c r="L198" i="39"/>
  <c r="L197" i="39"/>
  <c r="L196" i="39"/>
  <c r="L195" i="39"/>
  <c r="L194" i="39"/>
  <c r="L193" i="39"/>
  <c r="L192" i="39"/>
  <c r="L191" i="39"/>
  <c r="L190" i="39"/>
  <c r="L189" i="39"/>
  <c r="L188" i="39"/>
  <c r="L187" i="39"/>
  <c r="L186" i="39"/>
  <c r="L185" i="39"/>
  <c r="L184" i="39"/>
  <c r="L183" i="39"/>
  <c r="L182" i="39"/>
  <c r="L181" i="39"/>
  <c r="L180" i="39"/>
  <c r="L179" i="39"/>
  <c r="L178" i="39"/>
  <c r="L177" i="39"/>
  <c r="L176" i="39"/>
  <c r="L175" i="39"/>
  <c r="L174" i="39"/>
  <c r="L173" i="39"/>
  <c r="L172" i="39"/>
  <c r="L171" i="39"/>
  <c r="L170" i="39"/>
  <c r="L169" i="39"/>
  <c r="L168" i="39"/>
  <c r="L167" i="39"/>
  <c r="L166" i="39"/>
  <c r="L165" i="39"/>
  <c r="L164" i="39"/>
  <c r="L163" i="39"/>
  <c r="L162" i="39"/>
  <c r="L161" i="39"/>
  <c r="L160" i="39"/>
  <c r="L159" i="39"/>
  <c r="L158" i="39"/>
  <c r="L157" i="39"/>
  <c r="L156" i="39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1" i="39" s="1"/>
  <c r="L3" i="39"/>
  <c r="K1" i="39"/>
  <c r="J1" i="39"/>
  <c r="L361" i="38"/>
  <c r="L360" i="38"/>
  <c r="L359" i="38"/>
  <c r="L358" i="38"/>
  <c r="L357" i="38"/>
  <c r="L356" i="38"/>
  <c r="L355" i="38"/>
  <c r="L354" i="38"/>
  <c r="L353" i="38"/>
  <c r="L352" i="38"/>
  <c r="L351" i="38"/>
  <c r="L350" i="38"/>
  <c r="L349" i="38"/>
  <c r="L348" i="38"/>
  <c r="L347" i="38"/>
  <c r="L346" i="38"/>
  <c r="L345" i="38"/>
  <c r="L344" i="38"/>
  <c r="L343" i="38"/>
  <c r="L342" i="38"/>
  <c r="L341" i="38"/>
  <c r="L340" i="38"/>
  <c r="L339" i="38"/>
  <c r="L338" i="38"/>
  <c r="L337" i="38"/>
  <c r="L336" i="38"/>
  <c r="L335" i="38"/>
  <c r="L334" i="38"/>
  <c r="L333" i="38"/>
  <c r="L332" i="38"/>
  <c r="L331" i="38"/>
  <c r="L330" i="38"/>
  <c r="L329" i="38"/>
  <c r="L328" i="38"/>
  <c r="L327" i="38"/>
  <c r="L326" i="38"/>
  <c r="L325" i="38"/>
  <c r="L324" i="38"/>
  <c r="L323" i="38"/>
  <c r="L322" i="38"/>
  <c r="L321" i="38"/>
  <c r="L320" i="38"/>
  <c r="L319" i="38"/>
  <c r="L318" i="38"/>
  <c r="L317" i="38"/>
  <c r="L316" i="38"/>
  <c r="L315" i="38"/>
  <c r="L314" i="38"/>
  <c r="L313" i="38"/>
  <c r="L312" i="38"/>
  <c r="L311" i="38"/>
  <c r="L310" i="38"/>
  <c r="L309" i="38"/>
  <c r="L308" i="38"/>
  <c r="L307" i="38"/>
  <c r="L306" i="38"/>
  <c r="L305" i="38"/>
  <c r="L304" i="38"/>
  <c r="L303" i="38"/>
  <c r="L302" i="38"/>
  <c r="L301" i="38"/>
  <c r="L300" i="38"/>
  <c r="L299" i="38"/>
  <c r="L298" i="38"/>
  <c r="L297" i="38"/>
  <c r="L296" i="38"/>
  <c r="L295" i="38"/>
  <c r="L294" i="38"/>
  <c r="L293" i="38"/>
  <c r="L292" i="38"/>
  <c r="L291" i="38"/>
  <c r="L290" i="38"/>
  <c r="L289" i="38"/>
  <c r="L288" i="38"/>
  <c r="L287" i="38"/>
  <c r="L286" i="38"/>
  <c r="L285" i="38"/>
  <c r="L284" i="38"/>
  <c r="L283" i="38"/>
  <c r="L282" i="38"/>
  <c r="L281" i="38"/>
  <c r="L280" i="38"/>
  <c r="L279" i="38"/>
  <c r="L278" i="38"/>
  <c r="L277" i="38"/>
  <c r="L276" i="38"/>
  <c r="L275" i="38"/>
  <c r="L274" i="38"/>
  <c r="L273" i="38"/>
  <c r="L272" i="38"/>
  <c r="L271" i="38"/>
  <c r="L270" i="38"/>
  <c r="L269" i="38"/>
  <c r="L268" i="38"/>
  <c r="L267" i="38"/>
  <c r="L266" i="38"/>
  <c r="L265" i="38"/>
  <c r="L264" i="38"/>
  <c r="L263" i="38"/>
  <c r="L262" i="38"/>
  <c r="L261" i="38"/>
  <c r="L260" i="38"/>
  <c r="L259" i="38"/>
  <c r="L258" i="38"/>
  <c r="L257" i="38"/>
  <c r="L256" i="38"/>
  <c r="L255" i="38"/>
  <c r="L254" i="38"/>
  <c r="L253" i="38"/>
  <c r="L252" i="38"/>
  <c r="L251" i="38"/>
  <c r="L250" i="38"/>
  <c r="L249" i="38"/>
  <c r="L248" i="38"/>
  <c r="L247" i="38"/>
  <c r="L246" i="38"/>
  <c r="L245" i="38"/>
  <c r="L244" i="38"/>
  <c r="L243" i="38"/>
  <c r="L242" i="38"/>
  <c r="L241" i="38"/>
  <c r="L240" i="38"/>
  <c r="L239" i="38"/>
  <c r="L238" i="38"/>
  <c r="L237" i="38"/>
  <c r="L236" i="38"/>
  <c r="L235" i="38"/>
  <c r="L234" i="38"/>
  <c r="L233" i="38"/>
  <c r="L232" i="38"/>
  <c r="L231" i="38"/>
  <c r="L230" i="38"/>
  <c r="L229" i="38"/>
  <c r="L228" i="38"/>
  <c r="L227" i="38"/>
  <c r="L226" i="38"/>
  <c r="L225" i="38"/>
  <c r="L224" i="38"/>
  <c r="L223" i="38"/>
  <c r="L222" i="38"/>
  <c r="L221" i="38"/>
  <c r="L220" i="38"/>
  <c r="L219" i="38"/>
  <c r="L218" i="38"/>
  <c r="L217" i="38"/>
  <c r="L216" i="38"/>
  <c r="L215" i="38"/>
  <c r="L214" i="38"/>
  <c r="L213" i="38"/>
  <c r="L212" i="38"/>
  <c r="L211" i="38"/>
  <c r="L210" i="38"/>
  <c r="L209" i="38"/>
  <c r="L208" i="38"/>
  <c r="L207" i="38"/>
  <c r="L206" i="38"/>
  <c r="L205" i="38"/>
  <c r="L204" i="38"/>
  <c r="L203" i="38"/>
  <c r="L202" i="38"/>
  <c r="L201" i="38"/>
  <c r="L200" i="38"/>
  <c r="L199" i="38"/>
  <c r="L198" i="38"/>
  <c r="L197" i="38"/>
  <c r="L196" i="38"/>
  <c r="L195" i="38"/>
  <c r="L194" i="38"/>
  <c r="L193" i="38"/>
  <c r="L192" i="38"/>
  <c r="L191" i="38"/>
  <c r="L190" i="38"/>
  <c r="L189" i="38"/>
  <c r="L188" i="38"/>
  <c r="L187" i="38"/>
  <c r="L186" i="38"/>
  <c r="L185" i="38"/>
  <c r="L184" i="38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9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6" i="37"/>
  <c r="L305" i="37"/>
  <c r="L304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9" i="37"/>
  <c r="L248" i="37"/>
  <c r="L247" i="37"/>
  <c r="L246" i="37"/>
  <c r="L245" i="37"/>
  <c r="L244" i="37"/>
  <c r="L243" i="37"/>
  <c r="L242" i="37"/>
  <c r="L241" i="37"/>
  <c r="L240" i="37"/>
  <c r="L239" i="37"/>
  <c r="L238" i="37"/>
  <c r="L237" i="37"/>
  <c r="L236" i="37"/>
  <c r="L235" i="37"/>
  <c r="L234" i="37"/>
  <c r="L233" i="37"/>
  <c r="L232" i="37"/>
  <c r="L231" i="37"/>
  <c r="L230" i="37"/>
  <c r="L229" i="37"/>
  <c r="L228" i="37"/>
  <c r="L227" i="37"/>
  <c r="L226" i="37"/>
  <c r="L225" i="37"/>
  <c r="L224" i="37"/>
  <c r="L223" i="37"/>
  <c r="L222" i="37"/>
  <c r="L22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170" i="37"/>
  <c r="L169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6" i="37"/>
  <c r="L155" i="37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361" i="36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29" i="37" a="1"/>
  <c r="C30" i="40" a="1"/>
  <c r="F29" i="40" a="1"/>
  <c r="C30" i="38" a="1"/>
  <c r="C30" i="39" a="1"/>
  <c r="F29" i="39" a="1"/>
  <c r="F29" i="38" a="1"/>
  <c r="C30" i="37" a="1"/>
  <c r="S27" i="39" l="1"/>
  <c r="S31" i="39" s="1"/>
  <c r="P28" i="39"/>
  <c r="P32" i="39" s="1"/>
  <c r="L20" i="39"/>
  <c r="F27" i="39"/>
  <c r="C28" i="39"/>
  <c r="F29" i="40"/>
  <c r="C30" i="40"/>
  <c r="S31" i="40"/>
  <c r="S27" i="38"/>
  <c r="P28" i="38"/>
  <c r="L20" i="38"/>
  <c r="L1" i="38"/>
  <c r="F27" i="38"/>
  <c r="C28" i="38"/>
  <c r="P32" i="38" s="1"/>
  <c r="C30" i="39"/>
  <c r="F29" i="39"/>
  <c r="P28" i="37"/>
  <c r="S27" i="37"/>
  <c r="L1" i="37"/>
  <c r="F27" i="37"/>
  <c r="C28" i="37"/>
  <c r="P32" i="37" s="1"/>
  <c r="F29" i="38"/>
  <c r="C30" i="38"/>
  <c r="S27" i="36"/>
  <c r="P28" i="36"/>
  <c r="L20" i="37"/>
  <c r="L1" i="36"/>
  <c r="L20" i="36"/>
  <c r="F27" i="36"/>
  <c r="C28" i="36"/>
  <c r="F29" i="37"/>
  <c r="C30" i="37"/>
  <c r="S31" i="37"/>
  <c r="L361" i="34"/>
  <c r="L360" i="34"/>
  <c r="L359" i="34"/>
  <c r="L358" i="34"/>
  <c r="L357" i="34"/>
  <c r="L356" i="34"/>
  <c r="L355" i="34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362" i="33"/>
  <c r="L361" i="33"/>
  <c r="L360" i="33"/>
  <c r="L359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C28" i="33" s="1"/>
  <c r="S25" i="33"/>
  <c r="P25" i="33"/>
  <c r="L25" i="33"/>
  <c r="F25" i="33"/>
  <c r="C25" i="33"/>
  <c r="S24" i="33"/>
  <c r="P24" i="33"/>
  <c r="L24" i="33"/>
  <c r="F24" i="33"/>
  <c r="C24" i="33"/>
  <c r="S23" i="33"/>
  <c r="P23" i="33"/>
  <c r="P28" i="33" s="1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361" i="32"/>
  <c r="L360" i="32"/>
  <c r="L359" i="32"/>
  <c r="L358" i="32"/>
  <c r="L357" i="32"/>
  <c r="L356" i="32"/>
  <c r="L355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S27" i="32" s="1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361" i="3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32" i="40" a="1"/>
  <c r="F29" i="30" a="1"/>
  <c r="C30" i="29" a="1"/>
  <c r="F29" i="32" a="1"/>
  <c r="F31" i="37" a="1"/>
  <c r="C30" i="33" a="1"/>
  <c r="C30" i="36" a="1"/>
  <c r="C30" i="34" a="1"/>
  <c r="C30" i="32" a="1"/>
  <c r="F29" i="29" a="1"/>
  <c r="C30" i="30" a="1"/>
  <c r="C30" i="31" a="1"/>
  <c r="C32" i="39" a="1"/>
  <c r="F29" i="31" a="1"/>
  <c r="F31" i="39" a="1"/>
  <c r="F29" i="34" a="1"/>
  <c r="F29" i="36" a="1"/>
  <c r="F31" i="40" a="1"/>
  <c r="F29" i="33" a="1"/>
  <c r="C32" i="37" a="1"/>
  <c r="F31" i="38" a="1"/>
  <c r="C32" i="38" a="1"/>
  <c r="C32" i="40" l="1"/>
  <c r="F31" i="40"/>
  <c r="S31" i="38"/>
  <c r="C32" i="39"/>
  <c r="F31" i="39"/>
  <c r="C32" i="38"/>
  <c r="F31" i="38"/>
  <c r="S31" i="36"/>
  <c r="P32" i="36"/>
  <c r="F31" i="37"/>
  <c r="C32" i="37"/>
  <c r="P28" i="34"/>
  <c r="S27" i="34"/>
  <c r="L20" i="34"/>
  <c r="F29" i="36"/>
  <c r="C30" i="36"/>
  <c r="L1" i="34"/>
  <c r="F27" i="34"/>
  <c r="C28" i="34"/>
  <c r="S27" i="33"/>
  <c r="L20" i="33"/>
  <c r="F27" i="33"/>
  <c r="S31" i="33" s="1"/>
  <c r="P32" i="33"/>
  <c r="L1" i="33"/>
  <c r="C30" i="34"/>
  <c r="F29" i="34"/>
  <c r="S31" i="34"/>
  <c r="P28" i="32"/>
  <c r="L20" i="32"/>
  <c r="L1" i="32"/>
  <c r="F27" i="32"/>
  <c r="S31" i="32" s="1"/>
  <c r="C28" i="32"/>
  <c r="P32" i="32"/>
  <c r="C30" i="33"/>
  <c r="F29" i="33"/>
  <c r="S27" i="31"/>
  <c r="P28" i="31"/>
  <c r="L20" i="31"/>
  <c r="F27" i="31"/>
  <c r="C28" i="31"/>
  <c r="P32" i="31" s="1"/>
  <c r="L1" i="31"/>
  <c r="F29" i="32"/>
  <c r="C30" i="32"/>
  <c r="P28" i="30"/>
  <c r="P32" i="30" s="1"/>
  <c r="S27" i="30"/>
  <c r="L20" i="30"/>
  <c r="F27" i="30"/>
  <c r="C28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6" a="1"/>
  <c r="C32" i="31" a="1"/>
  <c r="F31" i="31" a="1"/>
  <c r="C32" i="34" a="1"/>
  <c r="F31" i="34" a="1"/>
  <c r="F31" i="32" a="1"/>
  <c r="C32" i="36" a="1"/>
  <c r="C32" i="30" a="1"/>
  <c r="C32" i="33" a="1"/>
  <c r="C32" i="32" a="1"/>
  <c r="F31" i="29" a="1"/>
  <c r="C32" i="29" a="1"/>
  <c r="F31" i="30" a="1"/>
  <c r="F31" i="33" a="1"/>
  <c r="F31" i="36" l="1"/>
  <c r="C32" i="36"/>
  <c r="P32" i="34"/>
  <c r="F31" i="34"/>
  <c r="C32" i="34"/>
  <c r="C32" i="33"/>
  <c r="F31" i="33"/>
  <c r="C32" i="32"/>
  <c r="F31" i="32"/>
  <c r="F31" i="3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74" i="13"/>
  <c r="C103" i="13"/>
  <c r="D44" i="13"/>
  <c r="C108" i="13"/>
  <c r="D18" i="13"/>
  <c r="D31" i="13"/>
  <c r="F29" i="28" a="1"/>
  <c r="D72" i="13"/>
  <c r="D101" i="13"/>
  <c r="D5" i="13"/>
  <c r="C83" i="13"/>
  <c r="B114" i="13"/>
  <c r="C104" i="13"/>
  <c r="D56" i="13"/>
  <c r="C64" i="13"/>
  <c r="C32" i="13"/>
  <c r="B107" i="13"/>
  <c r="C126" i="13"/>
  <c r="D111" i="13"/>
  <c r="B78" i="13"/>
  <c r="C30" i="7" a="1"/>
  <c r="B65" i="13"/>
  <c r="B36" i="13"/>
  <c r="C30" i="14" a="1"/>
  <c r="B89" i="13"/>
  <c r="D93" i="13"/>
  <c r="C106" i="13"/>
  <c r="C105" i="13"/>
  <c r="B33" i="13"/>
  <c r="C69" i="13"/>
  <c r="B70" i="13"/>
  <c r="D55" i="13"/>
  <c r="D19" i="13"/>
  <c r="D60" i="13"/>
  <c r="B63" i="13"/>
  <c r="F29" i="17" a="1"/>
  <c r="C73" i="13"/>
  <c r="B105" i="13"/>
  <c r="D62" i="13"/>
  <c r="C107" i="13"/>
  <c r="C111" i="13"/>
  <c r="B42" i="13"/>
  <c r="B92" i="13"/>
  <c r="D77" i="13"/>
  <c r="C109" i="13"/>
  <c r="D80" i="13"/>
  <c r="C27" i="6" a="1"/>
  <c r="D39" i="13"/>
  <c r="C102" i="13"/>
  <c r="D123" i="13"/>
  <c r="B45" i="13"/>
  <c r="C99" i="13"/>
  <c r="C49" i="13"/>
  <c r="D40" i="13"/>
  <c r="D24" i="13"/>
  <c r="B13" i="13"/>
  <c r="D43" i="13"/>
  <c r="C30" i="23" a="1"/>
  <c r="D76" i="13"/>
  <c r="B7" i="13"/>
  <c r="D102" i="13"/>
  <c r="C44" i="13"/>
  <c r="C26" i="13"/>
  <c r="B69" i="13"/>
  <c r="D54" i="13"/>
  <c r="D112" i="13"/>
  <c r="C10" i="13"/>
  <c r="B104" i="13"/>
  <c r="C112" i="13"/>
  <c r="C125" i="13"/>
  <c r="C30" i="17" a="1"/>
  <c r="B106" i="13"/>
  <c r="C123" i="13"/>
  <c r="B37" i="13"/>
  <c r="C30" i="24" a="1"/>
  <c r="D11" i="13"/>
  <c r="C38" i="13"/>
  <c r="F29" i="26" a="1"/>
  <c r="B17" i="13"/>
  <c r="C30" i="10" a="1"/>
  <c r="D118" i="13"/>
  <c r="D100" i="13"/>
  <c r="F29" i="12" a="1"/>
  <c r="C5" i="13"/>
  <c r="B109" i="13"/>
  <c r="B31" i="13"/>
  <c r="C113" i="13"/>
  <c r="B71" i="13"/>
  <c r="C119" i="13"/>
  <c r="B3" i="13"/>
  <c r="C54" i="13"/>
  <c r="C122" i="13"/>
  <c r="D98" i="13"/>
  <c r="B26" i="13"/>
  <c r="B88" i="13"/>
  <c r="B49" i="13"/>
  <c r="C82" i="13"/>
  <c r="D15" i="13"/>
  <c r="B16" i="13"/>
  <c r="C8" i="13"/>
  <c r="D92" i="13"/>
  <c r="B24" i="13"/>
  <c r="F29" i="18" a="1"/>
  <c r="D14" i="13"/>
  <c r="B82" i="13"/>
  <c r="B60" i="13"/>
  <c r="B38" i="13"/>
  <c r="C71" i="13"/>
  <c r="B122" i="13"/>
  <c r="B28" i="13"/>
  <c r="C63" i="13"/>
  <c r="B35" i="13"/>
  <c r="C30" i="22" a="1"/>
  <c r="D116" i="13"/>
  <c r="F29" i="15" a="1"/>
  <c r="C81" i="13"/>
  <c r="B113" i="13"/>
  <c r="B75" i="13"/>
  <c r="B62" i="13"/>
  <c r="D96" i="13"/>
  <c r="B30" i="13"/>
  <c r="C74" i="13"/>
  <c r="C93" i="13"/>
  <c r="C30" i="8" a="1"/>
  <c r="C30" i="26" a="1"/>
  <c r="C100" i="13"/>
  <c r="C30" i="19" a="1"/>
  <c r="C30" i="9" a="1"/>
  <c r="D50" i="13"/>
  <c r="D78" i="13"/>
  <c r="D97" i="13"/>
  <c r="C30" i="28" a="1"/>
  <c r="C30" i="15" a="1"/>
  <c r="B120" i="13"/>
  <c r="B8" i="13"/>
  <c r="D25" i="13"/>
  <c r="F29" i="8" a="1"/>
  <c r="D57" i="13"/>
  <c r="F29" i="11" a="1"/>
  <c r="B23" i="13"/>
  <c r="B110" i="13"/>
  <c r="B121" i="13"/>
  <c r="C101" i="13"/>
  <c r="C61" i="13"/>
  <c r="B59" i="13"/>
  <c r="B118" i="13"/>
  <c r="D36" i="13"/>
  <c r="D30" i="13"/>
  <c r="D26" i="13"/>
  <c r="F29" i="25" a="1"/>
  <c r="D28" i="13"/>
  <c r="D79" i="13"/>
  <c r="C120" i="13"/>
  <c r="C34" i="13"/>
  <c r="D64" i="13"/>
  <c r="C25" i="13"/>
  <c r="C88" i="13"/>
  <c r="D8" i="13"/>
  <c r="D61" i="13"/>
  <c r="D90" i="13"/>
  <c r="B22" i="13"/>
  <c r="D35" i="13"/>
  <c r="C40" i="13"/>
  <c r="D12" i="13"/>
  <c r="B57" i="13"/>
  <c r="B56" i="13"/>
  <c r="C33" i="13"/>
  <c r="C24" i="13"/>
  <c r="D104" i="13"/>
  <c r="B67" i="13"/>
  <c r="D6" i="13"/>
  <c r="C57" i="13"/>
  <c r="B4" i="13"/>
  <c r="B10" i="13"/>
  <c r="D109" i="13"/>
  <c r="C15" i="13"/>
  <c r="B80" i="13"/>
  <c r="C90" i="13"/>
  <c r="F29" i="10" a="1"/>
  <c r="D91" i="13"/>
  <c r="C35" i="13"/>
  <c r="B97" i="13"/>
  <c r="C65" i="13"/>
  <c r="C12" i="13"/>
  <c r="B90" i="13"/>
  <c r="C77" i="13"/>
  <c r="B39" i="13"/>
  <c r="C3" i="13"/>
  <c r="C114" i="13"/>
  <c r="B91" i="13"/>
  <c r="C124" i="13"/>
  <c r="D27" i="13"/>
  <c r="C117" i="13"/>
  <c r="B108" i="13"/>
  <c r="D105" i="13"/>
  <c r="D34" i="13"/>
  <c r="C14" i="13"/>
  <c r="D13" i="13"/>
  <c r="B83" i="13"/>
  <c r="B18" i="13"/>
  <c r="C48" i="13"/>
  <c r="C46" i="13"/>
  <c r="D117" i="13"/>
  <c r="D46" i="13"/>
  <c r="B72" i="13"/>
  <c r="C62" i="13"/>
  <c r="B43" i="13"/>
  <c r="C67" i="13"/>
  <c r="B119" i="13"/>
  <c r="D124" i="13"/>
  <c r="D23" i="13"/>
  <c r="D95" i="13"/>
  <c r="C7" i="13"/>
  <c r="D120" i="13"/>
  <c r="D4" i="13"/>
  <c r="C29" i="13"/>
  <c r="B9" i="13"/>
  <c r="B51" i="13"/>
  <c r="B29" i="13"/>
  <c r="B103" i="13"/>
  <c r="C85" i="13"/>
  <c r="D113" i="13"/>
  <c r="C91" i="13"/>
  <c r="C97" i="13"/>
  <c r="D20" i="13"/>
  <c r="D103" i="13"/>
  <c r="D94" i="13"/>
  <c r="C118" i="13"/>
  <c r="D115" i="13"/>
  <c r="C75" i="13"/>
  <c r="C78" i="13"/>
  <c r="C86" i="13"/>
  <c r="B99" i="13"/>
  <c r="B58" i="13"/>
  <c r="D41" i="13"/>
  <c r="C98" i="13"/>
  <c r="D66" i="13"/>
  <c r="B101" i="13"/>
  <c r="B46" i="13"/>
  <c r="C18" i="13"/>
  <c r="D29" i="13"/>
  <c r="B48" i="13"/>
  <c r="C30" i="13"/>
  <c r="B77" i="13"/>
  <c r="D67" i="13"/>
  <c r="D51" i="13"/>
  <c r="B14" i="13"/>
  <c r="F29" i="7" a="1"/>
  <c r="C11" i="13"/>
  <c r="B47" i="13"/>
  <c r="D85" i="13"/>
  <c r="B66" i="13"/>
  <c r="B116" i="13"/>
  <c r="D17" i="13"/>
  <c r="C19" i="13"/>
  <c r="D87" i="13"/>
  <c r="D122" i="13"/>
  <c r="D3" i="13"/>
  <c r="D86" i="13"/>
  <c r="F29" i="9" a="1"/>
  <c r="C4" i="13"/>
  <c r="D7" i="13"/>
  <c r="D83" i="13"/>
  <c r="F29" i="14" a="1"/>
  <c r="B100" i="13"/>
  <c r="C30" i="12" a="1"/>
  <c r="D121" i="13"/>
  <c r="B111" i="13"/>
  <c r="D71" i="13"/>
  <c r="B85" i="13"/>
  <c r="B34" i="13"/>
  <c r="F22" i="5" a="1"/>
  <c r="B54" i="13"/>
  <c r="D89" i="13"/>
  <c r="C56" i="13"/>
  <c r="C30" i="16" a="1"/>
  <c r="D82" i="13"/>
  <c r="C59" i="13"/>
  <c r="D88" i="13"/>
  <c r="B52" i="13"/>
  <c r="D59" i="13"/>
  <c r="C42" i="13"/>
  <c r="B27" i="13"/>
  <c r="C30" i="18" a="1"/>
  <c r="C30" i="20" a="1"/>
  <c r="B44" i="13"/>
  <c r="C16" i="13"/>
  <c r="B84" i="13"/>
  <c r="D53" i="13"/>
  <c r="F29" i="23" a="1"/>
  <c r="D10" i="13"/>
  <c r="B125" i="13"/>
  <c r="B124" i="13"/>
  <c r="C43" i="13"/>
  <c r="D16" i="13"/>
  <c r="B86" i="13"/>
  <c r="B93" i="13"/>
  <c r="D81" i="13"/>
  <c r="C6" i="13"/>
  <c r="B19" i="13"/>
  <c r="D58" i="13"/>
  <c r="B87" i="13"/>
  <c r="D106" i="13"/>
  <c r="C96" i="13"/>
  <c r="C68" i="13"/>
  <c r="C31" i="13"/>
  <c r="B53" i="13"/>
  <c r="B95" i="13"/>
  <c r="B74" i="13"/>
  <c r="C80" i="13"/>
  <c r="F26" i="6" a="1"/>
  <c r="C28" i="13"/>
  <c r="F29" i="16" a="1"/>
  <c r="D47" i="13"/>
  <c r="F22" i="4" a="1"/>
  <c r="B40" i="13"/>
  <c r="C22" i="13"/>
  <c r="B50" i="13"/>
  <c r="B61" i="13"/>
  <c r="B55" i="13"/>
  <c r="F29" i="22" a="1"/>
  <c r="D99" i="13"/>
  <c r="B20" i="13"/>
  <c r="D69" i="13"/>
  <c r="C39" i="13"/>
  <c r="D45" i="13"/>
  <c r="D108" i="13"/>
  <c r="B98" i="13"/>
  <c r="B81" i="13"/>
  <c r="D107" i="13"/>
  <c r="C76" i="13"/>
  <c r="C60" i="13"/>
  <c r="C37" i="13"/>
  <c r="C94" i="13"/>
  <c r="C23" i="4" a="1"/>
  <c r="B96" i="13"/>
  <c r="C58" i="13"/>
  <c r="C27" i="13"/>
  <c r="D119" i="13"/>
  <c r="D48" i="13"/>
  <c r="C45" i="13"/>
  <c r="C52" i="13"/>
  <c r="B64" i="13"/>
  <c r="D114" i="13"/>
  <c r="D33" i="13"/>
  <c r="B76" i="13"/>
  <c r="B15" i="13"/>
  <c r="C23" i="13"/>
  <c r="D38" i="13"/>
  <c r="C84" i="13"/>
  <c r="B126" i="13"/>
  <c r="C79" i="13"/>
  <c r="C95" i="13"/>
  <c r="B115" i="13"/>
  <c r="D110" i="13"/>
  <c r="B32" i="13"/>
  <c r="D37" i="13"/>
  <c r="B117" i="13"/>
  <c r="C36" i="13"/>
  <c r="B94" i="13"/>
  <c r="B25" i="13"/>
  <c r="C51" i="13"/>
  <c r="F29" i="24" a="1"/>
  <c r="B41" i="13"/>
  <c r="C115" i="13"/>
  <c r="D73" i="13"/>
  <c r="C72" i="13"/>
  <c r="C47" i="13"/>
  <c r="C9" i="13"/>
  <c r="C53" i="13"/>
  <c r="D68" i="13"/>
  <c r="B21" i="13"/>
  <c r="C87" i="13"/>
  <c r="D65" i="13"/>
  <c r="C50" i="13"/>
  <c r="C66" i="13"/>
  <c r="D49" i="13"/>
  <c r="C41" i="13"/>
  <c r="C30" i="21" a="1"/>
  <c r="B12" i="13"/>
  <c r="C110" i="13"/>
  <c r="C21" i="13"/>
  <c r="C13" i="13"/>
  <c r="C92" i="13"/>
  <c r="B79" i="13"/>
  <c r="C55" i="13"/>
  <c r="B102" i="13"/>
  <c r="F29" i="21" a="1"/>
  <c r="D75" i="13"/>
  <c r="C89" i="13"/>
  <c r="B123" i="13"/>
  <c r="D42" i="13"/>
  <c r="C70" i="13"/>
  <c r="C121" i="13"/>
  <c r="D126" i="13"/>
  <c r="C17" i="13"/>
  <c r="C20" i="13"/>
  <c r="B68" i="13"/>
  <c r="B112" i="13"/>
  <c r="F29" i="19" a="1"/>
  <c r="D21" i="13"/>
  <c r="D9" i="13"/>
  <c r="C30" i="11" a="1"/>
  <c r="B6" i="13"/>
  <c r="B11" i="13"/>
  <c r="D63" i="13"/>
  <c r="D70" i="13"/>
  <c r="C23" i="5" a="1"/>
  <c r="B5" i="13"/>
  <c r="D125" i="13"/>
  <c r="D52" i="13"/>
  <c r="F29" i="20" a="1"/>
  <c r="C30" i="25" a="1"/>
  <c r="D84" i="13"/>
  <c r="C116" i="13"/>
  <c r="D22" i="13"/>
  <c r="B73" i="13"/>
  <c r="D32" i="13"/>
  <c r="E73" i="13" l="1"/>
  <c r="C30" i="25"/>
  <c r="F29" i="20"/>
  <c r="E5" i="13"/>
  <c r="C23" i="5"/>
  <c r="E11" i="13"/>
  <c r="E6" i="13"/>
  <c r="C30" i="11"/>
  <c r="F29" i="19"/>
  <c r="E112" i="13"/>
  <c r="E68" i="13"/>
  <c r="E123" i="13"/>
  <c r="F29" i="21"/>
  <c r="E102" i="13"/>
  <c r="E79" i="13"/>
  <c r="G98" i="13"/>
  <c r="E12" i="13"/>
  <c r="C30" i="21"/>
  <c r="G56" i="13"/>
  <c r="E21" i="13"/>
  <c r="E41" i="13"/>
  <c r="F29" i="24"/>
  <c r="E25" i="13"/>
  <c r="E94" i="13"/>
  <c r="G42" i="13"/>
  <c r="E117" i="13"/>
  <c r="E32" i="13"/>
  <c r="E115" i="13"/>
  <c r="E126" i="13"/>
  <c r="F21" i="13"/>
  <c r="E15" i="13"/>
  <c r="E76" i="13"/>
  <c r="F70" i="13"/>
  <c r="H70" i="13" s="1"/>
  <c r="E64" i="13"/>
  <c r="E96" i="13"/>
  <c r="C23" i="4"/>
  <c r="E81" i="13"/>
  <c r="E98" i="13"/>
  <c r="E20" i="13"/>
  <c r="F29" i="22"/>
  <c r="E55" i="13"/>
  <c r="E61" i="13"/>
  <c r="E50" i="13"/>
  <c r="F56" i="13"/>
  <c r="H56" i="13" s="1"/>
  <c r="G28" i="13"/>
  <c r="E40" i="13"/>
  <c r="F22" i="4"/>
  <c r="F29" i="16"/>
  <c r="F26" i="6"/>
  <c r="E74" i="13"/>
  <c r="E95" i="13"/>
  <c r="E53" i="13"/>
  <c r="E87" i="13"/>
  <c r="E19" i="13"/>
  <c r="E93" i="13"/>
  <c r="E86" i="13"/>
  <c r="G49" i="13"/>
  <c r="E124" i="13"/>
  <c r="E125" i="13"/>
  <c r="F29" i="23"/>
  <c r="E84" i="13"/>
  <c r="E44" i="13"/>
  <c r="C30" i="20"/>
  <c r="C30" i="18"/>
  <c r="E27" i="13"/>
  <c r="E52" i="13"/>
  <c r="C30" i="16"/>
  <c r="E54" i="13"/>
  <c r="F22" i="5"/>
  <c r="E34" i="13"/>
  <c r="F91" i="13"/>
  <c r="H91" i="13" s="1"/>
  <c r="E85" i="13"/>
  <c r="E111" i="13"/>
  <c r="C30" i="12"/>
  <c r="E100" i="13"/>
  <c r="F29" i="14"/>
  <c r="F29" i="9"/>
  <c r="D1" i="13"/>
  <c r="E116" i="13"/>
  <c r="E66" i="13"/>
  <c r="E47" i="13"/>
  <c r="F29" i="7"/>
  <c r="E14" i="13"/>
  <c r="E77" i="13"/>
  <c r="E48" i="13"/>
  <c r="E46" i="13"/>
  <c r="E101" i="13"/>
  <c r="E58" i="13"/>
  <c r="E99" i="13"/>
  <c r="F105" i="13"/>
  <c r="H105" i="13" s="1"/>
  <c r="G84" i="13"/>
  <c r="G91" i="13"/>
  <c r="E103" i="13"/>
  <c r="F35" i="13"/>
  <c r="E29" i="13"/>
  <c r="E51" i="13"/>
  <c r="E9" i="13"/>
  <c r="G35" i="13"/>
  <c r="E119" i="13"/>
  <c r="F49" i="13"/>
  <c r="E43" i="13"/>
  <c r="E72" i="13"/>
  <c r="E18" i="13"/>
  <c r="E83" i="13"/>
  <c r="E108" i="13"/>
  <c r="E91" i="13"/>
  <c r="G32" i="13"/>
  <c r="C1" i="13"/>
  <c r="G7" i="13"/>
  <c r="E39" i="13"/>
  <c r="E90" i="13"/>
  <c r="E97" i="13"/>
  <c r="F29" i="10"/>
  <c r="E80" i="13"/>
  <c r="G21" i="13"/>
  <c r="E10" i="13"/>
  <c r="E4" i="13"/>
  <c r="G63" i="13"/>
  <c r="E67" i="13"/>
  <c r="E56" i="13"/>
  <c r="E57" i="13"/>
  <c r="F63" i="13"/>
  <c r="H63" i="13" s="1"/>
  <c r="E22" i="13"/>
  <c r="F28" i="13"/>
  <c r="G126" i="13"/>
  <c r="F29" i="25"/>
  <c r="E118" i="13"/>
  <c r="E59" i="13"/>
  <c r="E121" i="13"/>
  <c r="E110" i="13"/>
  <c r="E23" i="13"/>
  <c r="F29" i="11"/>
  <c r="F29" i="8"/>
  <c r="E8" i="13"/>
  <c r="F14" i="13"/>
  <c r="E120" i="13"/>
  <c r="F126" i="13"/>
  <c r="H126" i="13" s="1"/>
  <c r="C30" i="15"/>
  <c r="C30" i="28"/>
  <c r="C30" i="9"/>
  <c r="C30" i="19"/>
  <c r="C30" i="26"/>
  <c r="C30" i="8"/>
  <c r="E30" i="13"/>
  <c r="E62" i="13"/>
  <c r="E75" i="13"/>
  <c r="E113" i="13"/>
  <c r="F119" i="13"/>
  <c r="H119" i="13" s="1"/>
  <c r="F29" i="15"/>
  <c r="C30" i="22"/>
  <c r="E35" i="13"/>
  <c r="E28" i="13"/>
  <c r="E122" i="13"/>
  <c r="G77" i="13"/>
  <c r="E38" i="13"/>
  <c r="E60" i="13"/>
  <c r="E82" i="13"/>
  <c r="F29" i="18"/>
  <c r="E24" i="13"/>
  <c r="G14" i="13"/>
  <c r="E16" i="13"/>
  <c r="E49" i="13"/>
  <c r="E88" i="13"/>
  <c r="E26" i="13"/>
  <c r="F7" i="13"/>
  <c r="F32" i="13"/>
  <c r="E3" i="13"/>
  <c r="B1" i="13"/>
  <c r="E1" i="13" s="1"/>
  <c r="F77" i="13"/>
  <c r="H77" i="13" s="1"/>
  <c r="E71" i="13"/>
  <c r="G119" i="13"/>
  <c r="E31" i="13"/>
  <c r="E109" i="13"/>
  <c r="F29" i="12"/>
  <c r="C30" i="10"/>
  <c r="E17" i="13"/>
  <c r="F29" i="26"/>
  <c r="C30" i="24"/>
  <c r="E37" i="13"/>
  <c r="E106" i="13"/>
  <c r="F112" i="13"/>
  <c r="H112" i="13" s="1"/>
  <c r="C30" i="17"/>
  <c r="E104" i="13"/>
  <c r="E69" i="13"/>
  <c r="E7" i="13"/>
  <c r="C30" i="23"/>
  <c r="E13" i="13"/>
  <c r="G105" i="13"/>
  <c r="E45" i="13"/>
  <c r="C27" i="6"/>
  <c r="E92" i="13"/>
  <c r="F98" i="13"/>
  <c r="H98" i="13" s="1"/>
  <c r="E42" i="13"/>
  <c r="E105" i="13"/>
  <c r="F29" i="17"/>
  <c r="E63" i="13"/>
  <c r="E70" i="13"/>
  <c r="E33" i="13"/>
  <c r="G112" i="13"/>
  <c r="E89" i="13"/>
  <c r="C30" i="14"/>
  <c r="F42" i="13"/>
  <c r="E36" i="13"/>
  <c r="E65" i="13"/>
  <c r="C30" i="7"/>
  <c r="E78" i="13"/>
  <c r="F84" i="13"/>
  <c r="H84" i="13" s="1"/>
  <c r="E107" i="13"/>
  <c r="G70" i="13"/>
  <c r="E114" i="13"/>
  <c r="F29" i="28"/>
  <c r="F31" i="21" a="1"/>
  <c r="F28" i="6" a="1"/>
  <c r="F31" i="8" a="1"/>
  <c r="C32" i="7" a="1"/>
  <c r="C32" i="12" a="1"/>
  <c r="F31" i="18" a="1"/>
  <c r="C32" i="17" a="1"/>
  <c r="C32" i="20" a="1"/>
  <c r="F31" i="22" a="1"/>
  <c r="F31" i="14" a="1"/>
  <c r="F31" i="9" a="1"/>
  <c r="F31" i="10" a="1"/>
  <c r="F31" i="15" a="1"/>
  <c r="C32" i="15" a="1"/>
  <c r="C32" i="16" a="1"/>
  <c r="F31" i="28" a="1"/>
  <c r="C32" i="9" a="1"/>
  <c r="F24" i="5" a="1"/>
  <c r="C32" i="19" a="1"/>
  <c r="C32" i="14" a="1"/>
  <c r="C32" i="25" a="1"/>
  <c r="F31" i="20" a="1"/>
  <c r="C25" i="5" a="1"/>
  <c r="C32" i="11" a="1"/>
  <c r="F31" i="19" a="1"/>
  <c r="F31" i="24" a="1"/>
  <c r="F31" i="7" a="1"/>
  <c r="C32" i="26" a="1"/>
  <c r="C32" i="24" a="1"/>
  <c r="C29" i="6" a="1"/>
  <c r="F24" i="4" a="1"/>
  <c r="C32" i="8" a="1"/>
  <c r="C25" i="4" a="1"/>
  <c r="F31" i="16" a="1"/>
  <c r="F31" i="23" a="1"/>
  <c r="F31" i="11" a="1"/>
  <c r="F31" i="17" a="1"/>
  <c r="C32" i="18" a="1"/>
  <c r="C32" i="21" a="1"/>
  <c r="F31" i="25" a="1"/>
  <c r="C32" i="22" a="1"/>
  <c r="F31" i="12" a="1"/>
  <c r="C32" i="23" a="1"/>
  <c r="C32" i="28" a="1"/>
  <c r="C32" i="10" a="1"/>
  <c r="F31" i="26" a="1"/>
  <c r="H42" i="13" l="1"/>
  <c r="H7" i="13"/>
  <c r="F31" i="26"/>
  <c r="C32" i="10"/>
  <c r="C32" i="28"/>
  <c r="C32" i="23"/>
  <c r="F31" i="12"/>
  <c r="C32" i="22"/>
  <c r="F31" i="25"/>
  <c r="C32" i="21"/>
  <c r="C32" i="18"/>
  <c r="F31" i="17"/>
  <c r="F31" i="11"/>
  <c r="F31" i="23"/>
  <c r="F31" i="16"/>
  <c r="C25" i="4"/>
  <c r="C32" i="8"/>
  <c r="F24" i="4"/>
  <c r="C29" i="6"/>
  <c r="C32" i="24"/>
  <c r="C32" i="26"/>
  <c r="F31" i="7"/>
  <c r="F31" i="24"/>
  <c r="F31" i="19"/>
  <c r="C32" i="11"/>
  <c r="C25" i="5"/>
  <c r="F31" i="20"/>
  <c r="C32" i="25"/>
  <c r="C32" i="14"/>
  <c r="C32" i="19"/>
  <c r="F24" i="5"/>
  <c r="C32" i="9"/>
  <c r="F31" i="28"/>
  <c r="C32" i="16"/>
  <c r="C32" i="15"/>
  <c r="F31" i="15"/>
  <c r="F31" i="10"/>
  <c r="F31" i="9"/>
  <c r="F31" i="14"/>
  <c r="F31" i="22"/>
  <c r="C32" i="20"/>
  <c r="C32" i="17"/>
  <c r="F31" i="18"/>
  <c r="C32" i="12"/>
  <c r="C32" i="7"/>
  <c r="F31" i="8"/>
  <c r="F28" i="6"/>
  <c r="F31" i="21"/>
  <c r="H21" i="13"/>
  <c r="I32" i="13"/>
  <c r="I33" i="13" s="1"/>
  <c r="J32" i="13"/>
  <c r="J33" i="13" s="1"/>
  <c r="H32" i="13"/>
  <c r="H35" i="13"/>
  <c r="H28" i="13"/>
  <c r="H49" i="13"/>
  <c r="H14" i="13"/>
  <c r="K33" i="13" l="1"/>
</calcChain>
</file>

<file path=xl/sharedStrings.xml><?xml version="1.0" encoding="utf-8"?>
<sst xmlns="http://schemas.openxmlformats.org/spreadsheetml/2006/main" count="16900" uniqueCount="1401">
  <si>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</si>
  <si>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</si>
  <si>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</si>
  <si>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</si>
  <si>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</si>
  <si>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</si>
  <si>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</si>
  <si>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</si>
  <si>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</si>
  <si>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</si>
  <si>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</si>
  <si>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</si>
  <si>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</si>
  <si>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</si>
  <si>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</si>
  <si>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</si>
  <si>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</si>
  <si>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</si>
  <si>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</si>
  <si>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</si>
  <si>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</si>
  <si>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</si>
  <si>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</si>
  <si>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</si>
  <si>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</si>
  <si>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</si>
  <si>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</si>
  <si>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</si>
  <si>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</si>
  <si>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</si>
  <si>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</si>
  <si>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</si>
  <si>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</si>
  <si>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</si>
  <si>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</si>
  <si>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</si>
  <si>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</si>
  <si>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</si>
  <si>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</si>
  <si>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</si>
  <si>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</si>
  <si>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</si>
  <si>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</si>
  <si>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</si>
  <si>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</si>
  <si>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</si>
  <si>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</si>
  <si>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</si>
  <si>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</si>
  <si>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</si>
  <si>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</si>
  <si>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</si>
  <si>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</si>
  <si>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</si>
  <si>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</si>
  <si>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</si>
  <si>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</si>
  <si>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</si>
  <si>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</si>
  <si>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</si>
  <si>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</si>
  <si>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</si>
  <si>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</si>
  <si>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</si>
  <si>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</si>
  <si>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</si>
  <si>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</si>
  <si>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</si>
  <si>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</si>
  <si>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</si>
  <si>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</si>
  <si>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</si>
  <si>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</si>
  <si>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</si>
  <si>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</si>
  <si>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</si>
  <si>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</si>
  <si>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</si>
  <si>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</si>
  <si>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</si>
  <si>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</si>
  <si>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</si>
  <si>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</si>
  <si>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</si>
  <si>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</si>
  <si>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</si>
  <si>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</si>
  <si>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</si>
  <si>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</si>
  <si>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</si>
  <si>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</si>
  <si>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</si>
  <si>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</si>
  <si>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</si>
  <si>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</si>
  <si>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</si>
  <si>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</si>
  <si>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</si>
  <si>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</si>
  <si>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</si>
  <si>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</si>
  <si>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</si>
  <si>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</si>
  <si>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</si>
  <si>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</si>
  <si>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</si>
  <si>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</si>
  <si>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</si>
  <si>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</si>
  <si>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</si>
  <si>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</si>
  <si>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</si>
  <si>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</si>
  <si>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</si>
  <si>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</si>
  <si>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</si>
  <si>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</si>
  <si>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</si>
  <si>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</si>
  <si>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</si>
  <si>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</si>
  <si>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</si>
  <si>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</si>
  <si>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</si>
  <si>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</si>
  <si>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</si>
  <si>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</si>
  <si>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</si>
  <si>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</si>
  <si>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</si>
  <si>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</si>
  <si>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</si>
  <si>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</si>
  <si>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</si>
  <si>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</si>
  <si>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</si>
  <si>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</si>
  <si>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</si>
  <si>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</si>
  <si>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</si>
  <si>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</si>
  <si>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</si>
  <si>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</si>
  <si>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</si>
  <si>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</si>
  <si>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</si>
  <si>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</si>
  <si>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</si>
  <si>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</si>
  <si>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</si>
  <si>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</si>
  <si>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</si>
  <si>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</si>
  <si>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</si>
  <si>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</si>
  <si>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</si>
  <si>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</si>
  <si>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</si>
  <si>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</si>
  <si>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</si>
  <si>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</si>
  <si>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</si>
  <si>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</si>
  <si>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</si>
  <si>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</si>
  <si>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</si>
  <si>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</si>
  <si>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</si>
  <si>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</si>
  <si>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</si>
  <si>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</si>
  <si>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</si>
  <si>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</si>
  <si>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</si>
  <si>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</si>
  <si>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</si>
  <si>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</si>
  <si>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</si>
  <si>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</si>
  <si>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</si>
  <si>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</si>
  <si>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</si>
  <si>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</si>
  <si>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</si>
  <si>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</si>
  <si>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</si>
  <si>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</si>
  <si>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</si>
  <si>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</si>
  <si>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</si>
  <si>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</si>
  <si>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</si>
  <si>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</si>
  <si>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</si>
  <si>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</si>
  <si>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</si>
  <si>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</si>
  <si>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</si>
  <si>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</si>
  <si>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</si>
  <si>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</si>
  <si>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</si>
  <si>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</si>
  <si>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</si>
  <si>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</si>
  <si>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</si>
  <si>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</si>
  <si>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</si>
  <si>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</si>
  <si>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</si>
  <si>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</si>
  <si>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</si>
  <si>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</si>
  <si>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</si>
  <si>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</si>
  <si>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</si>
  <si>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</si>
  <si>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</si>
  <si>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</si>
  <si>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</si>
  <si>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</si>
  <si>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</si>
  <si>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</si>
  <si>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</si>
  <si>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</si>
  <si>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</si>
  <si>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</si>
  <si>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</si>
  <si>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</si>
  <si>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</si>
  <si>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</si>
  <si>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</si>
  <si>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</si>
  <si>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</si>
  <si>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</si>
  <si>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</si>
  <si>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</si>
  <si>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</si>
  <si>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</si>
  <si>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</si>
  <si>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</si>
  <si>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</si>
  <si>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</si>
  <si>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</si>
  <si>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</si>
  <si>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</si>
  <si>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</si>
  <si>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</si>
  <si>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</si>
  <si>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</si>
  <si>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</si>
  <si>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</si>
  <si>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</si>
  <si>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</si>
  <si>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</si>
  <si>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</si>
  <si>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</si>
  <si>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</si>
  <si>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</si>
  <si>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</si>
  <si>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</si>
  <si>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</si>
  <si>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</si>
  <si>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</si>
  <si>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</si>
  <si>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</si>
  <si>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</si>
  <si>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</si>
  <si>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</si>
  <si>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</si>
  <si>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</si>
  <si>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</si>
  <si>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</si>
  <si>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</si>
  <si>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</si>
  <si>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</si>
  <si>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</si>
  <si>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</si>
  <si>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</si>
  <si>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</si>
  <si>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</si>
  <si>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</si>
  <si>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</si>
  <si>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</si>
  <si>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</si>
  <si>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</si>
  <si>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</si>
  <si>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</si>
  <si>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</si>
  <si>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</si>
  <si>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</si>
  <si>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</si>
  <si>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</si>
  <si>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</si>
  <si>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</si>
  <si>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</si>
  <si>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</si>
  <si>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</si>
  <si>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</si>
  <si>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</si>
  <si>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</si>
  <si>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</si>
  <si>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</si>
  <si>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</si>
  <si>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</si>
  <si>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</si>
  <si>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</si>
  <si>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</si>
  <si>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</si>
  <si>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</si>
  <si>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</si>
  <si>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</si>
  <si>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</si>
  <si>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</si>
  <si>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</si>
  <si>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</si>
  <si>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</si>
  <si>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</si>
  <si>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</si>
  <si>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</si>
  <si>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</si>
  <si>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</si>
  <si>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</si>
  <si>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</si>
  <si>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</si>
  <si>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</si>
  <si>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</si>
  <si>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</si>
  <si>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</si>
  <si>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</si>
  <si>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</si>
  <si>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</si>
  <si>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</si>
  <si>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</si>
  <si>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</si>
  <si>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</si>
  <si>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</si>
  <si>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</si>
  <si>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</si>
  <si>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</si>
  <si>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</si>
  <si>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</si>
  <si>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</si>
  <si>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</si>
  <si>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</si>
  <si>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</si>
  <si>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</si>
  <si>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</si>
  <si>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</si>
  <si>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</si>
  <si>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</si>
  <si>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</si>
  <si>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</si>
  <si>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</si>
  <si>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</si>
  <si>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</si>
  <si>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</si>
  <si>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</si>
  <si>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</si>
  <si>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</si>
  <si>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</si>
  <si>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</si>
  <si>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</si>
  <si>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</si>
  <si>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</si>
  <si>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</si>
  <si>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</si>
  <si>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</si>
  <si>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</si>
  <si>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</si>
  <si>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</si>
  <si>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</si>
  <si>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</si>
  <si>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</si>
  <si>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</si>
  <si>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</si>
  <si>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</si>
  <si>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</si>
  <si>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</si>
  <si>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</si>
  <si>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</si>
  <si>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</si>
  <si>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</si>
  <si>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</si>
  <si>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</si>
  <si>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</si>
  <si>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</si>
  <si>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</si>
  <si>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</si>
  <si>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</si>
  <si>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</si>
  <si>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</si>
  <si>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</si>
  <si>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</si>
  <si>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</si>
  <si>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</si>
  <si>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</si>
  <si>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</si>
  <si>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</si>
  <si>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</si>
  <si>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</si>
  <si>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</si>
  <si>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</si>
  <si>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</si>
  <si>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</si>
  <si>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</si>
  <si>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</si>
  <si>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</si>
  <si>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</si>
  <si>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</si>
  <si>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</si>
  <si>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</si>
  <si>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</si>
  <si>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</si>
  <si>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</si>
  <si>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</si>
  <si>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</si>
  <si>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</si>
  <si>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</si>
  <si>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</si>
  <si>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</si>
  <si>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</si>
  <si>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</si>
  <si>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</si>
  <si>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</si>
  <si>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</si>
  <si>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</si>
  <si>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</si>
  <si>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</si>
  <si>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</si>
  <si>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</si>
  <si>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</si>
  <si>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</si>
  <si>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</si>
  <si>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</si>
  <si>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</si>
  <si>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</si>
  <si>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</si>
  <si>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</si>
  <si>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</si>
  <si>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</si>
  <si>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</si>
  <si>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</si>
  <si>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</si>
  <si>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</si>
  <si>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</si>
  <si>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</si>
  <si>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</si>
  <si>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</si>
  <si>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</si>
  <si>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</si>
  <si>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</si>
  <si>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</si>
  <si>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</si>
  <si>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</si>
  <si>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</si>
  <si>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</si>
  <si>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</si>
  <si>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</si>
  <si>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</si>
  <si>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</si>
  <si>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</si>
  <si>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</si>
  <si>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</si>
  <si>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</si>
  <si>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</si>
  <si>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</si>
  <si>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</si>
  <si>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</si>
  <si>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</si>
  <si>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</si>
  <si>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</si>
  <si>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</si>
  <si>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</si>
  <si>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</si>
  <si>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</si>
  <si>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</si>
  <si>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</si>
  <si>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</si>
  <si>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</si>
  <si>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</si>
  <si>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</si>
  <si>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</si>
  <si>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</si>
  <si>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</si>
  <si>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</si>
  <si>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</si>
  <si>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</si>
  <si>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</si>
  <si>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</si>
  <si>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</si>
  <si>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</si>
  <si>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</si>
  <si>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</si>
  <si>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</si>
  <si>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</si>
  <si>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</si>
  <si>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</si>
  <si>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</si>
  <si>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</si>
  <si>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</si>
  <si>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</si>
  <si>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</si>
  <si>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</si>
  <si>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</si>
  <si>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</si>
  <si>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</si>
  <si>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</si>
  <si>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</si>
  <si>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</si>
  <si>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</si>
  <si>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</si>
  <si>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</si>
  <si>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</si>
  <si>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</si>
  <si>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</si>
  <si>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</si>
  <si>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</si>
  <si>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</si>
  <si>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</si>
  <si>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</si>
  <si>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</si>
  <si>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</si>
  <si>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</si>
  <si>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</si>
  <si>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</si>
  <si>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</si>
  <si>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</si>
  <si>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</si>
  <si>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</si>
  <si>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</si>
  <si>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</si>
  <si>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</si>
  <si>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</si>
  <si>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</si>
  <si>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</si>
  <si>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</si>
  <si>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</si>
  <si>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</si>
  <si>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</si>
  <si>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</si>
  <si>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</si>
  <si>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</si>
  <si>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</si>
  <si>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</si>
  <si>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</si>
  <si>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</si>
  <si>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</si>
  <si>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</si>
  <si>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</si>
  <si>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</si>
  <si>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</si>
  <si>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</si>
  <si>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</si>
  <si>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</si>
  <si>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</si>
  <si>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</si>
  <si>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</si>
  <si>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</si>
  <si>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</si>
  <si>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</si>
  <si>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</si>
  <si>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</si>
  <si>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</si>
  <si>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</si>
  <si>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</si>
  <si>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</si>
  <si>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</si>
  <si>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</si>
  <si>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</si>
  <si>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</si>
  <si>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</si>
  <si>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</si>
  <si>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</si>
  <si>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</si>
  <si>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</si>
  <si>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</si>
  <si>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</si>
  <si>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</si>
  <si>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</si>
  <si>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</si>
  <si>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</si>
  <si>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</si>
  <si>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</si>
  <si>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</si>
  <si>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</si>
  <si>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</si>
  <si>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</si>
  <si>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</si>
  <si>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</si>
  <si>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</si>
  <si>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</si>
  <si>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</si>
  <si>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</si>
  <si>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</si>
  <si>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</si>
  <si>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</si>
  <si>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</si>
  <si>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</si>
  <si>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</si>
  <si>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</si>
  <si>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</si>
  <si>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</si>
  <si>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</si>
  <si>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</si>
  <si>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</si>
  <si>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</si>
  <si>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</si>
  <si>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</si>
  <si>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</si>
  <si>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</si>
  <si>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</si>
  <si>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</si>
  <si>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</si>
  <si>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</si>
  <si>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</si>
  <si>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</si>
  <si>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</si>
  <si>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</si>
  <si>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</si>
  <si>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</si>
  <si>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</si>
  <si>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</si>
  <si>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</si>
  <si>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</si>
  <si>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</si>
  <si>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</si>
  <si>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</si>
  <si>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</si>
  <si>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</si>
  <si>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</si>
  <si>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</si>
  <si>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</si>
  <si>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</si>
  <si>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</si>
  <si>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</si>
  <si>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</si>
  <si>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</si>
  <si>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</si>
  <si>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</si>
  <si>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</si>
  <si>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</si>
  <si>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</si>
  <si>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</si>
  <si>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</si>
  <si>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</si>
  <si>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</si>
  <si>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</si>
  <si>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</si>
  <si>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</si>
  <si>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</si>
  <si>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</si>
  <si>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</si>
  <si>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</si>
  <si>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</si>
  <si>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</si>
  <si>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</si>
  <si>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</si>
  <si>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</si>
  <si>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</si>
  <si>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</si>
  <si>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</si>
  <si>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</si>
  <si>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</si>
  <si>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</si>
  <si>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</si>
  <si>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</si>
  <si>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</si>
  <si>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</si>
  <si>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</si>
  <si>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</si>
  <si>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</si>
  <si>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</si>
  <si>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</si>
  <si>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</si>
  <si>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</si>
  <si>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</si>
  <si>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</si>
  <si>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</si>
  <si>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</si>
  <si>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</si>
  <si>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</si>
  <si>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</si>
  <si>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</si>
  <si>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</si>
  <si>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</si>
  <si>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</si>
  <si>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</si>
  <si>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</si>
  <si>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</si>
  <si>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</si>
  <si>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</si>
  <si>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</si>
  <si>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</si>
  <si>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</si>
  <si>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</si>
  <si>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</si>
  <si>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</si>
  <si>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</si>
  <si>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</si>
  <si>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</si>
  <si>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</si>
  <si>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</si>
  <si>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</si>
  <si>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</si>
  <si>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</si>
  <si>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</si>
  <si>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</si>
  <si>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</si>
  <si>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</si>
  <si>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</si>
  <si>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</si>
  <si>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</si>
  <si>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</si>
  <si>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</si>
  <si>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</si>
  <si>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</si>
  <si>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</si>
  <si>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</si>
  <si>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</si>
  <si>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</si>
  <si>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</si>
  <si>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</si>
  <si>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</si>
  <si>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</si>
  <si>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</si>
  <si>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</si>
  <si>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</si>
  <si>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</si>
  <si>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</si>
  <si>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</si>
  <si>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</si>
  <si>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</si>
  <si>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</si>
  <si>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</si>
  <si>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</si>
  <si>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</si>
  <si>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</si>
  <si>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</si>
  <si>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</si>
  <si>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</si>
  <si>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</si>
  <si>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</si>
  <si>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</si>
  <si>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</si>
  <si>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</si>
  <si>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</si>
  <si>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</si>
  <si>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</si>
  <si>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</si>
  <si>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</si>
  <si>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</si>
  <si>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</si>
  <si>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</si>
  <si>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</si>
  <si>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</si>
  <si>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</si>
  <si>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</si>
  <si>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</si>
  <si>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</si>
  <si>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</si>
  <si>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</si>
  <si>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</si>
  <si>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</si>
  <si>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</si>
  <si>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</si>
  <si>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</si>
  <si>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</si>
  <si>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</si>
  <si>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</si>
  <si>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</si>
  <si>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</si>
  <si>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</si>
  <si>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</si>
  <si>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</si>
  <si>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</si>
  <si>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</si>
  <si>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</si>
  <si>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</si>
  <si>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</si>
  <si>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</si>
  <si>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</si>
  <si>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</si>
  <si>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</si>
  <si>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</si>
  <si>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</si>
  <si>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</si>
  <si>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</si>
  <si>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</si>
  <si>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</si>
  <si>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</si>
  <si>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</si>
  <si>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</si>
  <si>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</si>
  <si>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</si>
  <si>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</si>
  <si>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</si>
  <si>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</si>
  <si>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</si>
  <si>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</si>
  <si>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</si>
  <si>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</si>
  <si>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</si>
  <si>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</si>
  <si>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</si>
  <si>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</si>
  <si>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</si>
  <si>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</si>
  <si>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</si>
  <si>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</si>
  <si>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</si>
  <si>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</si>
  <si>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</si>
  <si>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</si>
  <si>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</si>
  <si>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</si>
  <si>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</si>
  <si>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</si>
  <si>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</si>
  <si>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</si>
  <si>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</si>
  <si>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</si>
  <si>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</si>
  <si>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</si>
  <si>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</si>
  <si>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</si>
  <si>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</si>
  <si>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</si>
  <si>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</si>
  <si>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</si>
  <si>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</si>
  <si>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</si>
  <si>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</si>
  <si>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</si>
  <si>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</si>
  <si>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</si>
  <si>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</si>
  <si>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</si>
  <si>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</si>
  <si>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</si>
  <si>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</si>
  <si>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</si>
  <si>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</si>
  <si>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</si>
  <si>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</si>
  <si>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</si>
  <si>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</si>
  <si>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</si>
  <si>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</si>
  <si>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</si>
  <si>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</si>
  <si>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</si>
  <si>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</si>
  <si>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</si>
  <si>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</si>
  <si>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</si>
  <si>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</si>
  <si>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</si>
  <si>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</si>
  <si>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</si>
  <si>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</si>
  <si>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</si>
  <si>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</si>
  <si>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</si>
  <si>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</si>
  <si>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</si>
  <si>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</si>
  <si>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</si>
  <si>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</si>
  <si>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</si>
  <si>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</si>
  <si>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</si>
  <si>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</si>
  <si>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</si>
  <si>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</si>
  <si>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</si>
  <si>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</si>
  <si>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</si>
  <si>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</si>
  <si>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</si>
  <si>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</si>
  <si>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</si>
  <si>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</si>
  <si>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</si>
  <si>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</si>
  <si>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</si>
  <si>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</si>
  <si>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</si>
  <si>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</si>
  <si>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</si>
  <si>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</si>
  <si>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</si>
  <si>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</si>
  <si>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</si>
  <si>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</si>
  <si>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</si>
  <si>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</si>
  <si>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</si>
  <si>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</si>
  <si>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</si>
  <si>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</si>
  <si>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</si>
  <si>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</si>
  <si>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</si>
  <si>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</si>
  <si>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</si>
  <si>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</si>
  <si>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</si>
  <si>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</si>
  <si>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</si>
  <si>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</si>
  <si>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</si>
  <si>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</si>
  <si>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</si>
  <si>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</si>
  <si>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</si>
  <si>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</si>
  <si>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</si>
  <si>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</si>
  <si>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</si>
  <si>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</si>
  <si>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</si>
  <si>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</si>
  <si>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</si>
  <si>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</si>
  <si>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</si>
  <si>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</si>
  <si>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</si>
  <si>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</si>
  <si>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</si>
  <si>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</si>
  <si>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</si>
  <si>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</si>
  <si>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</si>
  <si>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</si>
  <si>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</si>
  <si>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</si>
  <si>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</si>
  <si>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</si>
  <si>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</si>
  <si>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</si>
  <si>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</si>
  <si>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</si>
  <si>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</si>
  <si>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</si>
  <si>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</si>
  <si>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</si>
  <si>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</si>
  <si>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</si>
  <si>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</si>
  <si>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</si>
  <si>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</si>
  <si>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</si>
  <si>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</si>
  <si>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</si>
  <si>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</si>
  <si>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</si>
  <si>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</si>
  <si>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</si>
  <si>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</si>
  <si>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</si>
  <si>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</si>
  <si>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</si>
  <si>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</si>
  <si>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</si>
  <si>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</si>
  <si>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</si>
  <si>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</si>
  <si>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</si>
  <si>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</si>
  <si>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</si>
  <si>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</si>
  <si>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</si>
  <si>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</si>
  <si>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</si>
  <si>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</si>
  <si>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</si>
  <si>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</si>
  <si>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</si>
  <si>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</si>
  <si>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</si>
  <si>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</si>
  <si>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</si>
  <si>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</si>
  <si>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</si>
  <si>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</si>
  <si>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</si>
  <si>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</si>
  <si>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</si>
  <si>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</si>
  <si>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</si>
  <si>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</si>
  <si>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</si>
  <si>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</si>
  <si>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</si>
  <si>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</si>
  <si>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</si>
  <si>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</si>
  <si>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</si>
  <si>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</si>
  <si>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</si>
  <si>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</si>
  <si>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</si>
  <si>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</si>
  <si>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</si>
  <si>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</si>
  <si>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</si>
  <si>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</si>
  <si>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</si>
  <si>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</si>
  <si>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</si>
  <si>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</si>
  <si>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</si>
  <si>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</si>
  <si>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</si>
  <si>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</si>
  <si>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</si>
  <si>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</si>
  <si>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</si>
  <si>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</si>
  <si>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</si>
  <si>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</si>
  <si>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</si>
  <si>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</si>
  <si>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</si>
  <si>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</si>
  <si>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</si>
  <si>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</si>
  <si>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</si>
  <si>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</si>
  <si>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</si>
  <si>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</si>
  <si>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</si>
  <si>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</si>
  <si>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</si>
  <si>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</si>
  <si>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</si>
  <si>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</si>
  <si>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</si>
  <si>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</si>
  <si>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</si>
  <si>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</si>
  <si>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</si>
  <si>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</si>
  <si>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</si>
  <si>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</si>
  <si>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</si>
  <si>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</si>
  <si>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</si>
  <si>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</si>
  <si>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</si>
  <si>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</si>
  <si>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</si>
  <si>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</si>
  <si>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</si>
  <si>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</si>
  <si>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</si>
  <si>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</si>
  <si>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</si>
  <si>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</si>
  <si>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</si>
  <si>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</si>
  <si>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</si>
  <si>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</si>
  <si>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</si>
  <si>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</si>
  <si>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</si>
  <si>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</si>
  <si>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</si>
  <si>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</si>
  <si>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</si>
  <si>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</si>
  <si>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</si>
  <si>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</si>
  <si>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</si>
  <si>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</si>
  <si>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</si>
  <si>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</si>
  <si>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</si>
  <si>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</si>
  <si>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</si>
  <si>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</si>
  <si>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</si>
  <si>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</si>
  <si>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</si>
  <si>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</si>
  <si>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</si>
  <si>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</si>
  <si>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</si>
  <si>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</si>
  <si>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</si>
  <si>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</si>
  <si>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</si>
  <si>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</si>
  <si>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</si>
  <si>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</si>
  <si>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</si>
  <si>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</si>
  <si>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</si>
  <si>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</si>
  <si>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</si>
  <si>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</si>
  <si>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</si>
  <si>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</si>
  <si>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</si>
  <si>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</si>
  <si>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</si>
  <si>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</si>
  <si>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</si>
  <si>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</si>
  <si>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</si>
  <si>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</si>
  <si>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</si>
  <si>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</si>
  <si>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</si>
  <si>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</si>
  <si>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</si>
  <si>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</si>
  <si>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</si>
  <si>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</si>
  <si>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</si>
  <si>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</si>
  <si>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</si>
  <si>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</si>
  <si>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</si>
  <si>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</si>
  <si>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</si>
  <si>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</si>
  <si>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</si>
  <si>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</si>
  <si>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</si>
  <si>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</si>
  <si>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</si>
  <si>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</si>
  <si>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</si>
  <si>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</si>
  <si>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</si>
  <si>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</si>
  <si>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</si>
  <si>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</si>
  <si>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</si>
  <si>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</si>
  <si>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</si>
  <si>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</si>
  <si>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</si>
  <si>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</si>
  <si>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</si>
  <si>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</si>
  <si>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</si>
  <si>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</si>
  <si>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</si>
  <si>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</si>
  <si>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</si>
  <si>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</si>
  <si>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</si>
  <si>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</si>
  <si>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</si>
  <si>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</si>
  <si>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</si>
  <si>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</si>
  <si>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</si>
  <si>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</si>
  <si>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</si>
  <si>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</si>
  <si>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</si>
  <si>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</si>
  <si>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</si>
  <si>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</si>
  <si>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</si>
  <si>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</si>
  <si>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</si>
  <si>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</si>
  <si>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</si>
  <si>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</si>
  <si>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</si>
  <si>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</si>
  <si>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</si>
  <si>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</si>
  <si>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</si>
  <si>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</si>
  <si>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</si>
  <si>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</si>
  <si>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</si>
  <si>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</si>
  <si>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</si>
  <si>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</si>
  <si>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</si>
  <si>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</si>
  <si>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</si>
  <si>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</si>
  <si>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</si>
  <si>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</si>
  <si>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</si>
  <si>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</si>
  <si>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</si>
  <si>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</si>
  <si>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</si>
  <si>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</si>
  <si>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</si>
  <si>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</si>
  <si>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</si>
  <si>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</si>
  <si>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</si>
  <si>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</si>
  <si>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</si>
  <si>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</si>
  <si>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</si>
  <si>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</si>
  <si>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</si>
  <si>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</si>
  <si>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</si>
  <si>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</si>
  <si>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</si>
  <si>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</si>
  <si>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</si>
  <si>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</si>
  <si>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</si>
  <si>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</si>
  <si>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</si>
  <si>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</si>
  <si>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</si>
  <si>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</si>
  <si>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</si>
  <si>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</si>
  <si>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</si>
  <si>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</si>
  <si>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</si>
  <si>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</si>
  <si>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</si>
  <si>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</si>
  <si>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</si>
  <si>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</si>
  <si>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</si>
  <si>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</si>
  <si>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</si>
  <si>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</si>
  <si>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</si>
  <si>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</si>
  <si>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</si>
  <si>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</si>
  <si>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</si>
  <si>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</si>
  <si>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</si>
  <si>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</si>
  <si>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</si>
  <si>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</si>
  <si>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</si>
  <si>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</si>
  <si>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</si>
  <si>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</si>
  <si>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</si>
  <si>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</si>
  <si>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</si>
  <si>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</si>
  <si>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</si>
  <si>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</si>
  <si>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</si>
  <si>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</si>
  <si>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</si>
  <si>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</si>
  <si>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</si>
  <si>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</si>
  <si>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</si>
  <si>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</si>
  <si>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</si>
  <si>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</si>
  <si>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</si>
  <si>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</si>
  <si>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</si>
  <si>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</si>
  <si>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</si>
  <si>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</si>
  <si>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</si>
  <si>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</si>
  <si>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</si>
  <si>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</si>
  <si>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</si>
  <si>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</si>
  <si>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</si>
  <si>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</si>
  <si>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</si>
  <si>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</si>
  <si>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</si>
  <si>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</si>
  <si>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</si>
  <si>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</si>
  <si>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</si>
  <si>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</si>
  <si>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</si>
  <si>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</si>
  <si>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</si>
  <si>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</si>
  <si>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</si>
  <si>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</si>
  <si>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</si>
  <si>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</si>
  <si>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</si>
  <si>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</si>
  <si>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</si>
  <si>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</si>
  <si>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</si>
  <si>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</si>
  <si>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</si>
  <si>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</si>
  <si>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</si>
  <si>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</si>
  <si>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</si>
  <si>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</si>
  <si>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</si>
  <si>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</si>
  <si>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</si>
  <si>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</si>
  <si>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</si>
  <si>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</si>
  <si>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</si>
  <si>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</si>
  <si>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</si>
  <si>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</si>
  <si>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</si>
  <si>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</si>
  <si>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</si>
  <si>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</si>
  <si>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</si>
  <si>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</si>
  <si>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</si>
  <si>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</si>
  <si>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</si>
  <si>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</si>
  <si>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</si>
  <si>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</si>
  <si>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</si>
  <si>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</si>
  <si>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</si>
  <si>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</si>
  <si>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</si>
  <si>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</si>
  <si>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</si>
  <si>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</si>
  <si>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</si>
  <si>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</si>
  <si>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</si>
  <si>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</si>
  <si>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</si>
  <si>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</si>
  <si>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</si>
  <si>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</si>
  <si>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</si>
  <si>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</si>
  <si>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</si>
  <si>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</si>
  <si>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</si>
  <si>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</si>
  <si>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</si>
  <si>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</si>
  <si>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</si>
  <si>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</si>
  <si>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</si>
  <si>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</si>
  <si>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</si>
  <si>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</si>
  <si>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</si>
  <si>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</si>
  <si>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</si>
  <si>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</si>
  <si>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</si>
  <si>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</si>
  <si>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</si>
  <si>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</si>
  <si>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</si>
  <si>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</si>
  <si>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</si>
  <si>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</si>
  <si>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</si>
  <si>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</si>
  <si>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</si>
  <si>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</si>
  <si>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</si>
  <si>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</si>
  <si>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</si>
  <si>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</si>
  <si>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</si>
  <si>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</si>
  <si>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</si>
  <si>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</si>
  <si>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</si>
  <si>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</si>
  <si>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</si>
  <si>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LS;M A'HTM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</si>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</sst>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361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36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361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36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361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361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361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36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4" t="s">
        <v>7</v>
      </c>
      <c r="B11" s="65"/>
      <c r="C11" s="65"/>
      <c r="D11" s="65"/>
      <c r="E11" s="65"/>
      <c r="F11" s="65"/>
      <c r="G11" s="1"/>
      <c r="H11" s="1"/>
      <c r="I11" s="2"/>
      <c r="J11" s="8"/>
      <c r="K11" s="9"/>
      <c r="L11" s="10">
        <f t="shared" si="1"/>
        <v>0</v>
      </c>
      <c r="M11" s="3"/>
      <c r="N11" s="64" t="s">
        <v>8</v>
      </c>
      <c r="O11" s="65"/>
      <c r="P11" s="65"/>
      <c r="Q11" s="65"/>
      <c r="R11" s="65"/>
      <c r="S11" s="6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66" t="s">
        <v>21</v>
      </c>
      <c r="R20" s="67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66" t="s">
        <v>23</v>
      </c>
      <c r="O21" s="67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4" t="s">
        <v>7</v>
      </c>
      <c r="B13" s="65"/>
      <c r="C13" s="65"/>
      <c r="D13" s="65"/>
      <c r="E13" s="65"/>
      <c r="F13" s="65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64" t="s">
        <v>8</v>
      </c>
      <c r="O13" s="65"/>
      <c r="P13" s="65"/>
      <c r="Q13" s="65"/>
      <c r="R13" s="65"/>
      <c r="S13" s="6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66" t="s">
        <v>21</v>
      </c>
      <c r="R22" s="67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66" t="s">
        <v>23</v>
      </c>
      <c r="O23" s="67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4" t="s">
        <v>7</v>
      </c>
      <c r="B13" s="65"/>
      <c r="C13" s="65"/>
      <c r="D13" s="65"/>
      <c r="E13" s="65"/>
      <c r="F13" s="65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64" t="s">
        <v>8</v>
      </c>
      <c r="O13" s="65"/>
      <c r="P13" s="65"/>
      <c r="Q13" s="65"/>
      <c r="R13" s="65"/>
      <c r="S13" s="6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66" t="s">
        <v>21</v>
      </c>
      <c r="R22" s="67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66" t="s">
        <v>23</v>
      </c>
      <c r="O23" s="67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4" t="s">
        <v>7</v>
      </c>
      <c r="B13" s="65"/>
      <c r="C13" s="65"/>
      <c r="D13" s="65"/>
      <c r="E13" s="65"/>
      <c r="F13" s="65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64" t="s">
        <v>8</v>
      </c>
      <c r="O13" s="65"/>
      <c r="P13" s="65"/>
      <c r="Q13" s="65"/>
      <c r="R13" s="65"/>
      <c r="S13" s="6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6" t="s">
        <v>21</v>
      </c>
      <c r="E22" s="6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66" t="s">
        <v>21</v>
      </c>
      <c r="R22" s="67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66" t="s">
        <v>23</v>
      </c>
      <c r="B23" s="6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66" t="s">
        <v>23</v>
      </c>
      <c r="O23" s="67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4" t="s">
        <v>7</v>
      </c>
      <c r="B13" s="65"/>
      <c r="C13" s="65"/>
      <c r="D13" s="65"/>
      <c r="E13" s="65"/>
      <c r="F13" s="65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64" t="s">
        <v>8</v>
      </c>
      <c r="O13" s="65"/>
      <c r="P13" s="65"/>
      <c r="Q13" s="65"/>
      <c r="R13" s="65"/>
      <c r="S13" s="6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6" t="s">
        <v>21</v>
      </c>
      <c r="E22" s="6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66" t="s">
        <v>21</v>
      </c>
      <c r="R22" s="67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66" t="s">
        <v>23</v>
      </c>
      <c r="B23" s="6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66" t="s">
        <v>23</v>
      </c>
      <c r="O23" s="67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64" t="s">
        <v>7</v>
      </c>
      <c r="B17" s="65"/>
      <c r="C17" s="65"/>
      <c r="D17" s="65"/>
      <c r="E17" s="65"/>
      <c r="F17" s="65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64" t="s">
        <v>8</v>
      </c>
      <c r="O17" s="65"/>
      <c r="P17" s="65"/>
      <c r="Q17" s="65"/>
      <c r="R17" s="65"/>
      <c r="S17" s="6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66" t="s">
        <v>21</v>
      </c>
      <c r="E26" s="6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66" t="s">
        <v>21</v>
      </c>
      <c r="R26" s="67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66" t="s">
        <v>23</v>
      </c>
      <c r="B27" s="6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66" t="s">
        <v>23</v>
      </c>
      <c r="O27" s="67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66" t="s">
        <v>21</v>
      </c>
      <c r="R29" s="67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66" t="s">
        <v>23</v>
      </c>
      <c r="O30" s="67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66" t="s">
        <v>21</v>
      </c>
      <c r="R29" s="67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66" t="s">
        <v>23</v>
      </c>
      <c r="O30" s="67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66" t="s">
        <v>21</v>
      </c>
      <c r="R29" s="67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66" t="s">
        <v>23</v>
      </c>
      <c r="O30" s="67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66" t="s">
        <v>21</v>
      </c>
      <c r="R29" s="67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66" t="s">
        <v>23</v>
      </c>
      <c r="O30" s="67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66" t="s">
        <v>21</v>
      </c>
      <c r="R29" s="67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66" t="s">
        <v>23</v>
      </c>
      <c r="O30" s="67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9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66" t="s">
        <v>21</v>
      </c>
      <c r="R29" s="67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66" t="s">
        <v>23</v>
      </c>
      <c r="O30" s="67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7"/>
      <c r="J65" s="38">
        <v>400</v>
      </c>
      <c r="K65" s="39"/>
      <c r="L65" s="40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7"/>
      <c r="J66" s="41">
        <v>20</v>
      </c>
      <c r="K66" s="42">
        <v>1</v>
      </c>
      <c r="L66" s="40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7" t="s">
        <v>421</v>
      </c>
      <c r="J67" s="38"/>
      <c r="K67" s="39">
        <v>308</v>
      </c>
      <c r="L67" s="40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7" t="s">
        <v>422</v>
      </c>
      <c r="J68" s="41"/>
      <c r="K68" s="42">
        <v>65</v>
      </c>
      <c r="L68" s="40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7" t="s">
        <v>423</v>
      </c>
      <c r="J69" s="38"/>
      <c r="K69" s="39">
        <v>25</v>
      </c>
      <c r="L69" s="40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7" t="s">
        <v>424</v>
      </c>
      <c r="J70" s="38"/>
      <c r="K70" s="39">
        <v>7</v>
      </c>
      <c r="L70" s="40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15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4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66" t="s">
        <v>21</v>
      </c>
      <c r="R29" s="67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3" t="s">
        <v>338</v>
      </c>
      <c r="J30" s="8"/>
      <c r="K30" s="9">
        <v>35</v>
      </c>
      <c r="L30" s="10">
        <f>'14-04'!$K30+('14-04'!$J30/90)</f>
        <v>35</v>
      </c>
      <c r="M30" s="3"/>
      <c r="N30" s="66" t="s">
        <v>23</v>
      </c>
      <c r="O30" s="67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6" t="s">
        <v>40</v>
      </c>
      <c r="I41" s="43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6" t="s">
        <v>40</v>
      </c>
      <c r="I47" s="43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3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63</v>
      </c>
      <c r="J65" s="38">
        <v>100</v>
      </c>
      <c r="K65" s="39"/>
      <c r="L65" s="40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39</v>
      </c>
      <c r="J66" s="41"/>
      <c r="K66" s="42">
        <v>10</v>
      </c>
      <c r="L66" s="40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156</v>
      </c>
      <c r="J67" s="38"/>
      <c r="K67" s="39">
        <v>25</v>
      </c>
      <c r="L67" s="40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475</v>
      </c>
      <c r="J68" s="41">
        <v>250</v>
      </c>
      <c r="K68" s="42"/>
      <c r="L68" s="40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214</v>
      </c>
      <c r="J69" s="38">
        <v>200</v>
      </c>
      <c r="K69" s="39">
        <v>5</v>
      </c>
      <c r="L69" s="40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134</v>
      </c>
      <c r="J70" s="38">
        <v>50</v>
      </c>
      <c r="K70" s="39">
        <v>5</v>
      </c>
      <c r="L70" s="40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workbookViewId="0">
      <selection activeCell="I13" sqref="I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4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66" t="s">
        <v>21</v>
      </c>
      <c r="R29" s="67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3"/>
      <c r="J30" s="8">
        <v>135</v>
      </c>
      <c r="K30" s="9"/>
      <c r="L30" s="10">
        <f>'15-04'!$K30+('15-04'!$J30/90)</f>
        <v>1.5</v>
      </c>
      <c r="M30" s="3"/>
      <c r="N30" s="66" t="s">
        <v>23</v>
      </c>
      <c r="O30" s="67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3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3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3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531</v>
      </c>
      <c r="J65" s="38">
        <v>180</v>
      </c>
      <c r="K65" s="39">
        <v>30</v>
      </c>
      <c r="L65" s="40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7" t="s">
        <v>532</v>
      </c>
      <c r="J66" s="41"/>
      <c r="K66" s="42">
        <v>-500</v>
      </c>
      <c r="L66" s="40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533</v>
      </c>
      <c r="J67" s="38"/>
      <c r="K67" s="39">
        <v>600</v>
      </c>
      <c r="L67" s="40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534</v>
      </c>
      <c r="J68" s="41"/>
      <c r="K68" s="42">
        <v>40</v>
      </c>
      <c r="L68" s="40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517</v>
      </c>
      <c r="J69" s="38">
        <v>270</v>
      </c>
      <c r="K69" s="39"/>
      <c r="L69" s="40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30</v>
      </c>
      <c r="J70" s="38"/>
      <c r="K70" s="39">
        <v>9</v>
      </c>
      <c r="L70" s="40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4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66" t="s">
        <v>21</v>
      </c>
      <c r="R29" s="67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3" t="s">
        <v>112</v>
      </c>
      <c r="J30" s="8"/>
      <c r="K30" s="9">
        <v>-60</v>
      </c>
      <c r="L30" s="10">
        <f>'16-04'!$K30+('16-04'!$J30/90)</f>
        <v>-60</v>
      </c>
      <c r="M30" s="3"/>
      <c r="N30" s="66" t="s">
        <v>23</v>
      </c>
      <c r="O30" s="67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3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3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3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3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298</v>
      </c>
      <c r="J65" s="38">
        <v>-315</v>
      </c>
      <c r="K65" s="39">
        <v>5</v>
      </c>
      <c r="L65" s="40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584</v>
      </c>
      <c r="J66" s="41">
        <v>-50</v>
      </c>
      <c r="K66" s="42">
        <v>5</v>
      </c>
      <c r="L66" s="40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586</v>
      </c>
      <c r="J67" s="38"/>
      <c r="K67" s="39">
        <v>115</v>
      </c>
      <c r="L67" s="40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587</v>
      </c>
      <c r="J68" s="41">
        <v>-180</v>
      </c>
      <c r="K68" s="42">
        <v>5</v>
      </c>
      <c r="L68" s="40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180</v>
      </c>
      <c r="J69" s="38">
        <v>180</v>
      </c>
      <c r="K69" s="39"/>
      <c r="L69" s="40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588</v>
      </c>
      <c r="J70" s="38">
        <v>-300</v>
      </c>
      <c r="K70" s="39">
        <v>5</v>
      </c>
      <c r="L70" s="40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4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66" t="s">
        <v>21</v>
      </c>
      <c r="R29" s="67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3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66" t="s">
        <v>23</v>
      </c>
      <c r="O30" s="67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3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3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3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7" t="s">
        <v>95</v>
      </c>
      <c r="J65" s="38"/>
      <c r="K65" s="39">
        <v>-585</v>
      </c>
      <c r="L65" s="40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267</v>
      </c>
      <c r="J66" s="41"/>
      <c r="K66" s="42">
        <v>34</v>
      </c>
      <c r="L66" s="40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638</v>
      </c>
      <c r="J67" s="38"/>
      <c r="K67" s="39">
        <v>-17</v>
      </c>
      <c r="L67" s="40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46</v>
      </c>
      <c r="J68" s="41"/>
      <c r="K68" s="42">
        <v>10</v>
      </c>
      <c r="L68" s="40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621</v>
      </c>
      <c r="J69" s="38"/>
      <c r="K69" s="39">
        <v>8</v>
      </c>
      <c r="L69" s="40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639</v>
      </c>
      <c r="J70" s="38"/>
      <c r="K70" s="39">
        <v>24</v>
      </c>
      <c r="L70" s="40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3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4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66" t="s">
        <v>21</v>
      </c>
      <c r="R29" s="67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3" t="s">
        <v>121</v>
      </c>
      <c r="J30" s="8">
        <v>300</v>
      </c>
      <c r="K30" s="9"/>
      <c r="L30" s="10">
        <f>'18-04'!$K30+('18-04'!$J30/90)</f>
        <v>3.3333333333333335</v>
      </c>
      <c r="M30" s="3"/>
      <c r="N30" s="66" t="s">
        <v>23</v>
      </c>
      <c r="O30" s="67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3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214</v>
      </c>
      <c r="J65" s="38"/>
      <c r="K65" s="39">
        <v>14</v>
      </c>
      <c r="L65" s="40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694</v>
      </c>
      <c r="J66" s="41">
        <v>90</v>
      </c>
      <c r="K66" s="42">
        <v>6</v>
      </c>
      <c r="L66" s="40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139</v>
      </c>
      <c r="J67" s="38">
        <v>400</v>
      </c>
      <c r="K67" s="39">
        <v>30</v>
      </c>
      <c r="L67" s="40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688</v>
      </c>
      <c r="J68" s="41">
        <v>300</v>
      </c>
      <c r="K68" s="42"/>
      <c r="L68" s="40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275</v>
      </c>
      <c r="J69" s="38"/>
      <c r="K69" s="39">
        <v>24</v>
      </c>
      <c r="L69" s="40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95</v>
      </c>
      <c r="J70" s="38"/>
      <c r="K70" s="39">
        <v>708</v>
      </c>
      <c r="L70" s="40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7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3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4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3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3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-3565</v>
      </c>
      <c r="G29" s="1"/>
      <c r="H29" s="7" t="s">
        <v>6</v>
      </c>
      <c r="I29" s="43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66" t="s">
        <v>21</v>
      </c>
      <c r="R29" s="67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3" t="s">
        <v>196</v>
      </c>
      <c r="J30" s="8"/>
      <c r="K30" s="9">
        <v>408</v>
      </c>
      <c r="L30" s="10">
        <f>'20-04'!$K30+('20-04'!$J30/90)</f>
        <v>408</v>
      </c>
      <c r="M30" s="3"/>
      <c r="N30" s="66" t="s">
        <v>23</v>
      </c>
      <c r="O30" s="67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6" t="s">
        <v>28</v>
      </c>
      <c r="I32" s="43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6" t="s">
        <v>40</v>
      </c>
      <c r="I33" s="45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6" t="s">
        <v>6</v>
      </c>
      <c r="I42" s="43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733</v>
      </c>
      <c r="J65" s="38">
        <v>-340</v>
      </c>
      <c r="K65" s="39">
        <v>10</v>
      </c>
      <c r="L65" s="40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734</v>
      </c>
      <c r="J66" s="41"/>
      <c r="K66" s="42">
        <v>15</v>
      </c>
      <c r="L66" s="40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82</v>
      </c>
      <c r="J67" s="38"/>
      <c r="K67" s="39">
        <v>65</v>
      </c>
      <c r="L67" s="40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735</v>
      </c>
      <c r="J68" s="41"/>
      <c r="K68" s="42">
        <v>100</v>
      </c>
      <c r="L68" s="40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736</v>
      </c>
      <c r="J69" s="38">
        <v>-100</v>
      </c>
      <c r="K69" s="39">
        <v>10</v>
      </c>
      <c r="L69" s="40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737</v>
      </c>
      <c r="J70" s="38"/>
      <c r="K70" s="39">
        <v>-15</v>
      </c>
      <c r="L70" s="40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3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3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3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3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4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66" t="s">
        <v>21</v>
      </c>
      <c r="R29" s="67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3"/>
      <c r="J30" s="8"/>
      <c r="K30" s="9">
        <v>180</v>
      </c>
      <c r="L30" s="10">
        <f>'21-04'!$K30+('21-04'!$J30/90)</f>
        <v>180</v>
      </c>
      <c r="M30" s="3"/>
      <c r="N30" s="66" t="s">
        <v>23</v>
      </c>
      <c r="O30" s="67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3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5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3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719</v>
      </c>
      <c r="J65" s="38">
        <v>500</v>
      </c>
      <c r="K65" s="39"/>
      <c r="L65" s="40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16</v>
      </c>
      <c r="J66" s="41">
        <v>300</v>
      </c>
      <c r="K66" s="42">
        <v>30</v>
      </c>
      <c r="L66" s="40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789</v>
      </c>
      <c r="J67" s="38"/>
      <c r="K67" s="39">
        <v>16</v>
      </c>
      <c r="L67" s="40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>
        <v>-500</v>
      </c>
      <c r="K68" s="42">
        <v>10</v>
      </c>
      <c r="L68" s="40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95</v>
      </c>
      <c r="J69" s="38"/>
      <c r="K69" s="39">
        <v>290</v>
      </c>
      <c r="L69" s="40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7" t="s">
        <v>95</v>
      </c>
      <c r="J70" s="38"/>
      <c r="K70" s="39">
        <v>-290</v>
      </c>
      <c r="L70" s="40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3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6" t="s">
        <v>28</v>
      </c>
      <c r="I83" s="43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6" t="s">
        <v>40</v>
      </c>
      <c r="I84" s="43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3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3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3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3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3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6" t="s">
        <v>40</v>
      </c>
      <c r="I97" s="43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3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3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3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3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3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3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3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8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3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8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6" t="s">
        <v>40</v>
      </c>
      <c r="I108" s="43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3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3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3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3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3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3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3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3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3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4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66" t="s">
        <v>21</v>
      </c>
      <c r="R29" s="67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3"/>
      <c r="J30" s="8">
        <v>-360</v>
      </c>
      <c r="K30" s="9">
        <v>20</v>
      </c>
      <c r="L30" s="10">
        <f>'22-04'!$K30+('22-04'!$J30/90)</f>
        <v>16</v>
      </c>
      <c r="M30" s="3"/>
      <c r="N30" s="66" t="s">
        <v>23</v>
      </c>
      <c r="O30" s="67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3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3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3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3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3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3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824</v>
      </c>
      <c r="J65" s="38">
        <v>-630</v>
      </c>
      <c r="K65" s="39">
        <v>140</v>
      </c>
      <c r="L65" s="40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39</v>
      </c>
      <c r="J66" s="41">
        <v>850</v>
      </c>
      <c r="K66" s="42"/>
      <c r="L66" s="40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>
        <v>-200</v>
      </c>
      <c r="K67" s="39">
        <v>10</v>
      </c>
      <c r="L67" s="40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/>
      <c r="K68" s="42">
        <v>10</v>
      </c>
      <c r="L68" s="40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/>
      <c r="K69" s="39">
        <v>10</v>
      </c>
      <c r="L69" s="40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>
        <v>-675</v>
      </c>
      <c r="K70" s="39">
        <v>10</v>
      </c>
      <c r="L70" s="40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3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3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3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3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3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3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3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3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6" t="s">
        <v>40</v>
      </c>
      <c r="I103" s="43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3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3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3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6" t="s">
        <v>40</v>
      </c>
      <c r="I23" s="43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6" t="s">
        <v>28</v>
      </c>
      <c r="I24" s="43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4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3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3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-5470</v>
      </c>
      <c r="G29" s="1"/>
      <c r="H29" s="7" t="s">
        <v>6</v>
      </c>
      <c r="I29" s="43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66" t="s">
        <v>21</v>
      </c>
      <c r="R29" s="67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3"/>
      <c r="J30" s="8">
        <v>40</v>
      </c>
      <c r="K30" s="9"/>
      <c r="L30" s="10">
        <f>'23-04'!$K30+('23-04'!$J30/90)</f>
        <v>0.44444444444444442</v>
      </c>
      <c r="M30" s="3"/>
      <c r="N30" s="66" t="s">
        <v>23</v>
      </c>
      <c r="O30" s="67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6" t="s">
        <v>40</v>
      </c>
      <c r="I37" s="45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6" t="s">
        <v>40</v>
      </c>
      <c r="I41" s="43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6" t="s">
        <v>40</v>
      </c>
      <c r="I47" s="43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6" t="s">
        <v>40</v>
      </c>
      <c r="I48" s="43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6" t="s">
        <v>40</v>
      </c>
      <c r="I52" s="43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6" t="s">
        <v>40</v>
      </c>
      <c r="I56" s="43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3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853</v>
      </c>
      <c r="J65" s="38">
        <v>350</v>
      </c>
      <c r="K65" s="39"/>
      <c r="L65" s="40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>
        <v>100</v>
      </c>
      <c r="K66" s="42"/>
      <c r="L66" s="40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854</v>
      </c>
      <c r="J67" s="38">
        <v>150</v>
      </c>
      <c r="K67" s="39"/>
      <c r="L67" s="40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56</v>
      </c>
      <c r="J68" s="41">
        <v>-540</v>
      </c>
      <c r="K68" s="42">
        <v>-24</v>
      </c>
      <c r="L68" s="40">
        <f>'23-04'!$K68+('23-04'!$J68/90)</f>
        <v>-30</v>
      </c>
      <c r="M68" s="3"/>
      <c r="N68" s="48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855</v>
      </c>
      <c r="J69" s="38">
        <v>-270</v>
      </c>
      <c r="K69" s="39">
        <v>20</v>
      </c>
      <c r="L69" s="40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856</v>
      </c>
      <c r="J70" s="38">
        <v>1350</v>
      </c>
      <c r="K70" s="39"/>
      <c r="L70" s="40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8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3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4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66" t="s">
        <v>21</v>
      </c>
      <c r="R29" s="67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3" t="s">
        <v>879</v>
      </c>
      <c r="J30" s="8">
        <v>640</v>
      </c>
      <c r="K30" s="9"/>
      <c r="L30" s="10">
        <f>'24-04'!$K30+('24-04'!$J30/90)</f>
        <v>7.1111111111111107</v>
      </c>
      <c r="M30" s="3"/>
      <c r="N30" s="66" t="s">
        <v>23</v>
      </c>
      <c r="O30" s="67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3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3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6" t="s">
        <v>40</v>
      </c>
      <c r="I46" s="43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3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214</v>
      </c>
      <c r="J65" s="38"/>
      <c r="K65" s="39">
        <v>5</v>
      </c>
      <c r="L65" s="40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316</v>
      </c>
      <c r="J66" s="41">
        <v>90</v>
      </c>
      <c r="K66" s="42">
        <v>50</v>
      </c>
      <c r="L66" s="40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891</v>
      </c>
      <c r="J67" s="38">
        <v>135</v>
      </c>
      <c r="K67" s="39"/>
      <c r="L67" s="40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893</v>
      </c>
      <c r="J68" s="41"/>
      <c r="K68" s="42">
        <v>50</v>
      </c>
      <c r="L68" s="40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56</v>
      </c>
      <c r="J69" s="38">
        <v>180</v>
      </c>
      <c r="K69" s="39"/>
      <c r="L69" s="40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103</v>
      </c>
      <c r="J70" s="38"/>
      <c r="K70" s="39">
        <v>70</v>
      </c>
      <c r="L70" s="40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7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3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4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66" t="s">
        <v>21</v>
      </c>
      <c r="R29" s="67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3" t="s">
        <v>918</v>
      </c>
      <c r="J30" s="8"/>
      <c r="K30" s="9">
        <v>200</v>
      </c>
      <c r="L30" s="10">
        <f>'25-04'!$K30+('25-04'!$J30/90)</f>
        <v>200</v>
      </c>
      <c r="M30" s="3"/>
      <c r="N30" s="66" t="s">
        <v>23</v>
      </c>
      <c r="O30" s="67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6" t="s">
        <v>40</v>
      </c>
      <c r="I39" s="43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3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3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/>
      <c r="J65" s="38"/>
      <c r="K65" s="39">
        <v>20</v>
      </c>
      <c r="L65" s="40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696</v>
      </c>
      <c r="J66" s="41">
        <v>160</v>
      </c>
      <c r="K66" s="42"/>
      <c r="L66" s="40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930</v>
      </c>
      <c r="J67" s="38">
        <v>-270</v>
      </c>
      <c r="K67" s="39">
        <v>125</v>
      </c>
      <c r="L67" s="40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929</v>
      </c>
      <c r="J68" s="41"/>
      <c r="K68" s="42">
        <v>25</v>
      </c>
      <c r="L68" s="40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931</v>
      </c>
      <c r="J69" s="38">
        <v>100</v>
      </c>
      <c r="K69" s="39"/>
      <c r="L69" s="40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932</v>
      </c>
      <c r="J70" s="38">
        <v>-450</v>
      </c>
      <c r="K70" s="39">
        <v>80</v>
      </c>
      <c r="L70" s="40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3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6" t="s">
        <v>40</v>
      </c>
      <c r="I135" s="43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6" t="s">
        <v>28</v>
      </c>
      <c r="I136" s="43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3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4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9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4755</v>
      </c>
      <c r="G29" s="1"/>
      <c r="H29" s="49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66" t="s">
        <v>21</v>
      </c>
      <c r="R29" s="67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3" t="s">
        <v>985</v>
      </c>
      <c r="J30" s="8"/>
      <c r="K30" s="9">
        <v>-20</v>
      </c>
      <c r="L30" s="10">
        <f>'27-04'!$K30+('27-04'!$J30/90)</f>
        <v>-20</v>
      </c>
      <c r="M30" s="3"/>
      <c r="N30" s="66" t="s">
        <v>23</v>
      </c>
      <c r="O30" s="67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3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3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3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130</v>
      </c>
      <c r="J65" s="38">
        <v>120</v>
      </c>
      <c r="K65" s="39"/>
      <c r="L65" s="40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776</v>
      </c>
      <c r="J66" s="41"/>
      <c r="K66" s="42">
        <v>600</v>
      </c>
      <c r="L66" s="40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7" t="s">
        <v>95</v>
      </c>
      <c r="J67" s="38"/>
      <c r="K67" s="39">
        <v>-600</v>
      </c>
      <c r="L67" s="40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974</v>
      </c>
      <c r="J68" s="41">
        <v>360</v>
      </c>
      <c r="K68" s="42"/>
      <c r="L68" s="40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964</v>
      </c>
      <c r="J69" s="38">
        <v>100</v>
      </c>
      <c r="K69" s="39"/>
      <c r="L69" s="40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250</v>
      </c>
      <c r="J70" s="38">
        <v>-450</v>
      </c>
      <c r="K70" s="39">
        <v>60</v>
      </c>
      <c r="L70" s="40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3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3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3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3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3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3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3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3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3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4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3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-3030</v>
      </c>
      <c r="G29" s="1"/>
      <c r="H29" s="7" t="s">
        <v>6</v>
      </c>
      <c r="I29" s="43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66" t="s">
        <v>21</v>
      </c>
      <c r="R29" s="67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6" t="s">
        <v>23</v>
      </c>
      <c r="B30" s="6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3" t="s">
        <v>1008</v>
      </c>
      <c r="J30" s="8"/>
      <c r="K30" s="9">
        <v>-40</v>
      </c>
      <c r="L30" s="10">
        <f>'28-04'!$K30+('28-04'!$J30/90)</f>
        <v>-40</v>
      </c>
      <c r="M30" s="3"/>
      <c r="N30" s="66" t="s">
        <v>23</v>
      </c>
      <c r="O30" s="67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5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3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3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3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3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3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3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1022</v>
      </c>
      <c r="J65" s="38"/>
      <c r="K65" s="39">
        <v>25</v>
      </c>
      <c r="L65" s="40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132</v>
      </c>
      <c r="J66" s="41">
        <v>-315</v>
      </c>
      <c r="K66" s="42">
        <v>10</v>
      </c>
      <c r="L66" s="40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1023</v>
      </c>
      <c r="J67" s="38"/>
      <c r="K67" s="39">
        <v>990</v>
      </c>
      <c r="L67" s="40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95</v>
      </c>
      <c r="J68" s="41"/>
      <c r="K68" s="42">
        <v>-990</v>
      </c>
      <c r="L68" s="40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138</v>
      </c>
      <c r="J69" s="38"/>
      <c r="K69" s="39">
        <v>5</v>
      </c>
      <c r="L69" s="40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13</v>
      </c>
      <c r="J70" s="38">
        <v>300</v>
      </c>
      <c r="K70" s="39"/>
      <c r="L70" s="40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3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3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3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3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4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3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3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-2080</v>
      </c>
      <c r="G29" s="1"/>
      <c r="H29" s="7" t="s">
        <v>6</v>
      </c>
      <c r="I29" s="43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66" t="s">
        <v>21</v>
      </c>
      <c r="R29" s="67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3" t="s">
        <v>1043</v>
      </c>
      <c r="J30" s="8"/>
      <c r="K30" s="9">
        <v>100</v>
      </c>
      <c r="L30" s="10">
        <f>'29-04'!$K30+('29-04'!$J30/90)</f>
        <v>100</v>
      </c>
      <c r="M30" s="3"/>
      <c r="N30" s="66" t="s">
        <v>23</v>
      </c>
      <c r="O30" s="67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3" t="s">
        <v>1051</v>
      </c>
      <c r="J46" s="8">
        <v>-420</v>
      </c>
      <c r="K46" s="48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3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3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3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6" t="s">
        <v>28</v>
      </c>
      <c r="I65" s="47" t="s">
        <v>437</v>
      </c>
      <c r="J65" s="38">
        <v>-300</v>
      </c>
      <c r="K65" s="39"/>
      <c r="L65" s="40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513</v>
      </c>
      <c r="J66" s="41">
        <v>225</v>
      </c>
      <c r="K66" s="42"/>
      <c r="L66" s="40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46</v>
      </c>
      <c r="J67" s="38">
        <v>-540</v>
      </c>
      <c r="K67" s="39">
        <v>30</v>
      </c>
      <c r="L67" s="40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1057</v>
      </c>
      <c r="J68" s="41">
        <v>-135</v>
      </c>
      <c r="K68" s="42">
        <v>15</v>
      </c>
      <c r="L68" s="40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1058</v>
      </c>
      <c r="J69" s="38">
        <v>200</v>
      </c>
      <c r="K69" s="39"/>
      <c r="L69" s="40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7" t="s">
        <v>1059</v>
      </c>
      <c r="J70" s="38"/>
      <c r="K70" s="39">
        <v>50</v>
      </c>
      <c r="L70" s="40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3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3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3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126" workbookViewId="0">
      <selection activeCell="J132" sqref="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3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4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66" t="s">
        <v>21</v>
      </c>
      <c r="R29" s="67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3" t="s">
        <v>1014</v>
      </c>
      <c r="J30" s="8"/>
      <c r="K30" s="9">
        <v>115</v>
      </c>
      <c r="L30" s="10">
        <f>'30-04'!$K30+('30-04'!$J30/90)</f>
        <v>115</v>
      </c>
      <c r="M30" s="3"/>
      <c r="N30" s="66" t="s">
        <v>23</v>
      </c>
      <c r="O30" s="67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5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5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3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3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1097</v>
      </c>
      <c r="J65" s="38">
        <v>900</v>
      </c>
      <c r="K65" s="39"/>
      <c r="L65" s="40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414</v>
      </c>
      <c r="J66" s="41">
        <v>700</v>
      </c>
      <c r="K66" s="42"/>
      <c r="L66" s="40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78</v>
      </c>
      <c r="J67" s="38">
        <v>-100</v>
      </c>
      <c r="K67" s="39">
        <v>25</v>
      </c>
      <c r="L67" s="40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341</v>
      </c>
      <c r="J68" s="41">
        <v>300</v>
      </c>
      <c r="K68" s="42"/>
      <c r="L68" s="40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1098</v>
      </c>
      <c r="J69" s="38">
        <v>-180</v>
      </c>
      <c r="K69" s="39">
        <v>-10</v>
      </c>
      <c r="L69" s="40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743</v>
      </c>
      <c r="J70" s="38"/>
      <c r="K70" s="39">
        <v>5</v>
      </c>
      <c r="L70" s="40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3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3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3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opLeftCell="A84" workbookViewId="0">
      <selection activeCell="K98" sqref="K9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SUM('01-05'!$J$22:$J$361)</f>
        <v>-1320</v>
      </c>
      <c r="K20" s="3">
        <f>SUM('01-05'!$K$22:$K$361)</f>
        <v>-1635</v>
      </c>
      <c r="L20" s="3">
        <f>SUM('01-05'!$L$22:$L$361)</f>
        <v>-1649.666666666667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3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3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4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66" t="s">
        <v>21</v>
      </c>
      <c r="R29" s="67"/>
      <c r="S29" s="17">
        <f>SUM('01-05'!$J$22:$J$361)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3" t="s">
        <v>46</v>
      </c>
      <c r="J30" s="8"/>
      <c r="K30" s="9">
        <v>10</v>
      </c>
      <c r="L30" s="10">
        <f>'01-05'!$K30+('01-05'!$J30/90)</f>
        <v>10</v>
      </c>
      <c r="M30" s="3"/>
      <c r="N30" s="66" t="s">
        <v>23</v>
      </c>
      <c r="O30" s="67"/>
      <c r="P30" s="6">
        <f>SUM('01-05'!$K$22:$K$361)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5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3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7" t="s">
        <v>95</v>
      </c>
      <c r="J65" s="38"/>
      <c r="K65" s="39">
        <v>-500</v>
      </c>
      <c r="L65" s="40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>
        <v>600</v>
      </c>
      <c r="K66" s="42"/>
      <c r="L66" s="40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>
        <v>600</v>
      </c>
      <c r="K67" s="39"/>
      <c r="L67" s="40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>
        <v>70</v>
      </c>
      <c r="K68" s="42"/>
      <c r="L68" s="40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>
        <v>-400</v>
      </c>
      <c r="K69" s="39">
        <v>30</v>
      </c>
      <c r="L69" s="40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/>
      <c r="K70" s="39">
        <v>20</v>
      </c>
      <c r="L70" s="40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topLeftCell="A120" workbookViewId="0">
      <selection activeCell="J140" sqref="J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SUM('02-05'!$J$22:$J$361)</f>
        <v>-6200</v>
      </c>
      <c r="K20" s="3">
        <f>SUM('02-05'!$K$22:$K$361)</f>
        <v>-636</v>
      </c>
      <c r="L20" s="3">
        <f>SUM('02-05'!$L$22:$L$361)</f>
        <v>-704.88888888888891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3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3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4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4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3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-795</v>
      </c>
      <c r="G29" s="1"/>
      <c r="H29" s="7" t="s">
        <v>6</v>
      </c>
      <c r="I29" s="43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66" t="s">
        <v>21</v>
      </c>
      <c r="R29" s="67"/>
      <c r="S29" s="17">
        <f>SUM('02-05'!$J$22:$J$361)</f>
        <v>-6200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3" t="s">
        <v>63</v>
      </c>
      <c r="J30" s="8">
        <v>150</v>
      </c>
      <c r="K30" s="9"/>
      <c r="L30" s="10">
        <f>'02-05'!$K30+('02-05'!$J30/90)</f>
        <v>1.6666666666666667</v>
      </c>
      <c r="M30" s="3"/>
      <c r="N30" s="66" t="s">
        <v>23</v>
      </c>
      <c r="O30" s="67"/>
      <c r="P30" s="6">
        <f>SUM('02-05'!$K$22:$K$361)</f>
        <v>-636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6415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3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3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3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1163</v>
      </c>
      <c r="J65" s="38">
        <v>-300</v>
      </c>
      <c r="K65" s="39"/>
      <c r="L65" s="40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1164</v>
      </c>
      <c r="J66" s="41"/>
      <c r="K66" s="42">
        <v>35</v>
      </c>
      <c r="L66" s="40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>
        <v>850</v>
      </c>
      <c r="K67" s="39"/>
      <c r="L67" s="40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95</v>
      </c>
      <c r="J68" s="41"/>
      <c r="K68" s="42">
        <v>340</v>
      </c>
      <c r="L68" s="40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7" t="s">
        <v>95</v>
      </c>
      <c r="J69" s="38"/>
      <c r="K69" s="39">
        <v>-340</v>
      </c>
      <c r="L69" s="40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7" t="s">
        <v>57</v>
      </c>
      <c r="J70" s="38"/>
      <c r="K70" s="39">
        <v>410</v>
      </c>
      <c r="L70" s="40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3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3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3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3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3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3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3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3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3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3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3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8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3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3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3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3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3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3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3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3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3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3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3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3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3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3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3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3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3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3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3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3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3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3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3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3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3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3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3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3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3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3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3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3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>
    <pageSetUpPr fitToPage="1"/>
  </sheetPr>
  <dimension ref="A1:Z1000"/>
  <sheetViews>
    <sheetView rightToLeft="1" topLeftCell="A34" workbookViewId="0">
      <selection activeCell="I51" sqref="I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SUM('04-05'!$J$22:$J$361)</f>
        <v>-1510</v>
      </c>
      <c r="K20" s="3">
        <f>SUM('04-05'!$K$22:$K$361)</f>
        <v>-239</v>
      </c>
      <c r="L20" s="3">
        <f>SUM('04-05'!$L$22:$L$361)</f>
        <v>-255.77777777777783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3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3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4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-6400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66" t="s">
        <v>21</v>
      </c>
      <c r="R29" s="67"/>
      <c r="S29" s="17">
        <f>SUM('04-05'!$J$22:$J$361)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-571</v>
      </c>
      <c r="D30" s="1"/>
      <c r="E30" s="1"/>
      <c r="F30" s="8"/>
      <c r="G30" s="1"/>
      <c r="H30" s="7" t="s">
        <v>6</v>
      </c>
      <c r="I30" s="43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66" t="s">
        <v>23</v>
      </c>
      <c r="O30" s="67"/>
      <c r="P30" s="6">
        <f>SUM('04-05'!$K$22:$K$361)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3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3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3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1199</v>
      </c>
      <c r="J65" s="38"/>
      <c r="K65" s="39">
        <v>200</v>
      </c>
      <c r="L65" s="40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1200</v>
      </c>
      <c r="J66" s="41">
        <v>70</v>
      </c>
      <c r="K66" s="42">
        <v>10</v>
      </c>
      <c r="L66" s="40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800</v>
      </c>
      <c r="J67" s="38">
        <v>120</v>
      </c>
      <c r="K67" s="39"/>
      <c r="L67" s="40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16</v>
      </c>
      <c r="J68" s="41">
        <v>900</v>
      </c>
      <c r="K68" s="42"/>
      <c r="L68" s="40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694</v>
      </c>
      <c r="J69" s="38">
        <v>180</v>
      </c>
      <c r="K69" s="39">
        <v>5</v>
      </c>
      <c r="L69" s="40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295</v>
      </c>
      <c r="J70" s="38"/>
      <c r="K70" s="39">
        <v>10</v>
      </c>
      <c r="L70" s="40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8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3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3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3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6" t="s">
        <v>40</v>
      </c>
      <c r="I90" s="43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3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3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3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3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3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'04-05'!$K106+('04-05'!$J106/90)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'04-05'!$K107+('04-05'!$J107/90)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'04-05'!$K108+('04-05'!$J108/90)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'04-05'!$K109+('04-05'!$J109/90)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'04-05'!$K110+('04-05'!$J110/90)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'04-05'!$K111+('04-05'!$J111/90)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'04-05'!$K112+('04-05'!$J112/90)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'04-05'!$K113+('04-05'!$J113/90)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'04-05'!$K114+('04-05'!$J114/90)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'04-05'!$K115+('04-05'!$J115/90)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'04-05'!$K116+('04-05'!$J116/90)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'04-05'!$K117+('04-05'!$J117/90)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'04-05'!$K118+('04-05'!$J118/90)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'04-05'!$K119+('04-05'!$J119/90)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'04-05'!$K120+('04-05'!$J120/90)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'04-05'!$K121+('04-05'!$J121/90)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'04-05'!$K122+('04-05'!$J122/90)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'04-05'!$K123+('04-05'!$J123/90)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'04-05'!$K124+('04-05'!$J124/90)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'04-05'!$K125+('04-05'!$J125/90)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'04-05'!$K126+('04-05'!$J126/90)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'04-05'!$K127+('04-05'!$J127/90)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'04-05'!$K128+('04-05'!$J128/90)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'04-05'!$K129+('04-05'!$J129/90)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'04-05'!$K130+('04-05'!$J130/90)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'04-05'!$K131+('04-05'!$J131/90)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'04-05'!$K132+('04-05'!$J132/90)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'04-05'!$K133+('04-05'!$J133/90)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'04-05'!$K134+('04-05'!$J134/90)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'04-05'!$K135+('04-05'!$J135/90)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'04-05'!$K136+('04-05'!$J136/90)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'04-05'!$K137+('04-05'!$J137/90)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'04-05'!$K138+('04-05'!$J138/90)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'04-05'!$K139+('04-05'!$J139/90)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'04-05'!$K140+('04-05'!$J140/90)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'04-05'!$K141+('04-05'!$J141/90)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'04-05'!$K142+('04-05'!$J142/90)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'04-05'!$K143+('04-05'!$J143/90)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'04-05'!$K144+('04-05'!$J144/90)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'04-05'!$K145+('04-05'!$J145/90)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'04-05'!$K146+('04-05'!$J146/90)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'04-05'!$K147+('04-05'!$J147/90)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'04-05'!$K148+('04-05'!$J148/90)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'04-05'!$K149+('04-05'!$J149/90)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'04-05'!$K150+('04-05'!$J150/90)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'04-05'!$K151+('04-05'!$J151/90)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'04-05'!$K152+('04-05'!$J152/90)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'04-05'!$K153+('04-05'!$J153/90)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'04-05'!$K154+('04-05'!$J154/90)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'04-05'!$K155+('04-05'!$J155/90)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'04-05'!$K156+('04-05'!$J156/90)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'04-05'!$K157+('04-05'!$J157/90)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'04-05'!$K158+('04-05'!$J158/90)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'04-05'!$K159+('04-05'!$J159/90)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'04-05'!$K160+('04-05'!$J160/90)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'04-05'!$K161+('04-05'!$J161/90)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'04-05'!$K162+('04-05'!$J162/90)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'04-05'!$K163+('04-05'!$J163/90)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'04-05'!$K164+('04-05'!$J164/90)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'04-05'!$K165+('04-05'!$J165/90)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'04-05'!$K166+('04-05'!$J166/90)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'04-05'!$K167+('04-05'!$J167/90)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'04-05'!$K168+('04-05'!$J168/90)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'04-05'!$K169+('04-05'!$J169/90)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'04-05'!$K170+('04-05'!$J170/90)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'04-05'!$K171+('04-05'!$J171/90)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'04-05'!$K172+('04-05'!$J172/90)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'04-05'!$K173+('04-05'!$J173/90)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'04-05'!$K174+('04-05'!$J174/90)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'04-05'!$K175+('04-05'!$J175/90)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'04-05'!$K176+('04-05'!$J176/90)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'04-05'!$K177+('04-05'!$J177/90)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'04-05'!$K178+('04-05'!$J178/90)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'04-05'!$K179+('04-05'!$J179/90)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'04-05'!$K180+('04-05'!$J180/90)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'04-05'!$K181+('04-05'!$J181/90)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'04-05'!$K182+('04-05'!$J182/90)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'04-05'!$K183+('04-05'!$J183/90)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'04-05'!$K184+('04-05'!$J184/90)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'04-05'!$K185+('04-05'!$J185/90)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'04-05'!$K186+('04-05'!$J186/90)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'04-05'!$K187+('04-05'!$J187/90)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'04-05'!$K188+('04-05'!$J188/90)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'04-05'!$K189+('04-05'!$J189/90)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'04-05'!$K190+('04-05'!$J190/90)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'04-05'!$K191+('04-05'!$J191/90)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'04-05'!$K192+('04-05'!$J192/90)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'04-05'!$K193+('04-05'!$J193/90)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'04-05'!$K194+('04-05'!$J194/90)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'04-05'!$K195+('04-05'!$J195/90)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'04-05'!$K196+('04-05'!$J196/90)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'04-05'!$K197+('04-05'!$J197/90)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'04-05'!$K198+('04-05'!$J198/90)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'04-05'!$K199+('04-05'!$J199/90)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'04-05'!$K200+('04-05'!$J200/90)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'04-05'!$K201+('04-05'!$J201/90)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'04-05'!$K202+('04-05'!$J202/90)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'04-05'!$K203+('04-05'!$J203/90)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'04-05'!$K204+('04-05'!$J204/90)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'04-05'!$K205+('04-05'!$J205/90)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'04-05'!$K206+('04-05'!$J206/90)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'04-05'!$K207+('04-05'!$J207/90)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'04-05'!$K208+('04-05'!$J208/90)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'04-05'!$K209+('04-05'!$J209/90)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'04-05'!$K210+('04-05'!$J210/90)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'04-05'!$K211+('04-05'!$J211/90)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'04-05'!$K212+('04-05'!$J212/90)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'04-05'!$K213+('04-05'!$J213/90)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'04-05'!$K214+('04-05'!$J214/90)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'04-05'!$K215+('04-05'!$J215/90)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'04-05'!$K216+('04-05'!$J216/90)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'04-05'!$K217+('04-05'!$J217/90)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'04-05'!$K218+('04-05'!$J218/90)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'04-05'!$K219+('04-05'!$J219/90)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'04-05'!$K220+('04-05'!$J220/90)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'04-05'!$K221+('04-05'!$J221/90)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'04-05'!$K222+('04-05'!$J222/90)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'04-05'!$K223+('04-05'!$J223/90)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'04-05'!$K224+('04-05'!$J224/90)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'04-05'!$K225+('04-05'!$J225/90)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'04-05'!$K226+('04-05'!$J226/90)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'04-05'!$K227+('04-05'!$J227/90)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'04-05'!$K228+('04-05'!$J228/90)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'04-05'!$K229+('04-05'!$J229/90)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'04-05'!$K230+('04-05'!$J230/90)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'04-05'!$K231+('04-05'!$J231/90)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'04-05'!$K232+('04-05'!$J232/90)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'04-05'!$K233+('04-05'!$J233/90)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'04-05'!$K234+('04-05'!$J234/90)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'04-05'!$K235+('04-05'!$J235/90)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'04-05'!$K236+('04-05'!$J236/90)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'04-05'!$K237+('04-05'!$J237/90)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'04-05'!$K238+('04-05'!$J238/90)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'04-05'!$K239+('04-05'!$J239/90)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'04-05'!$K240+('04-05'!$J240/90)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'04-05'!$K241+('04-05'!$J241/90)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'04-05'!$K242+('04-05'!$J242/90)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'04-05'!$K243+('04-05'!$J243/90)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'04-05'!$K244+('04-05'!$J244/90)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'04-05'!$K245+('04-05'!$J245/90)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'04-05'!$K246+('04-05'!$J246/90)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'04-05'!$K247+('04-05'!$J247/90)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'04-05'!$K248+('04-05'!$J248/90)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'04-05'!$K249+('04-05'!$J249/90)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'04-05'!$K250+('04-05'!$J250/90)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'04-05'!$K251+('04-05'!$J251/90)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'04-05'!$K252+('04-05'!$J252/90)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'04-05'!$K253+('04-05'!$J253/90)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'04-05'!$K254+('04-05'!$J254/90)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'04-05'!$K255+('04-05'!$J255/90)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'04-05'!$K256+('04-05'!$J256/90)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'04-05'!$K257+('04-05'!$J257/90)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'04-05'!$K258+('04-05'!$J258/90)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'04-05'!$K259+('04-05'!$J259/90)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'04-05'!$K260+('04-05'!$J260/90)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'04-05'!$K261+('04-05'!$J261/90)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'04-05'!$K262+('04-05'!$J262/90)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'04-05'!$K263+('04-05'!$J263/90)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'04-05'!$K264+('04-05'!$J264/90)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'04-05'!$K265+('04-05'!$J265/90)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'04-05'!$K266+('04-05'!$J266/90)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'04-05'!$K267+('04-05'!$J267/90)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'04-05'!$K268+('04-05'!$J268/90)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'04-05'!$K269+('04-05'!$J269/90)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'04-05'!$K270+('04-05'!$J270/90)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'04-05'!$K271+('04-05'!$J271/90)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'04-05'!$K272+('04-05'!$J272/90)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'04-05'!$K273+('04-05'!$J273/90)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'04-05'!$K274+('04-05'!$J274/90)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'04-05'!$K275+('04-05'!$J275/90)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'04-05'!$K276+('04-05'!$J276/90)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'04-05'!$K277+('04-05'!$J277/90)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'04-05'!$K278+('04-05'!$J278/90)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'04-05'!$K279+('04-05'!$J279/90)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'04-05'!$K280+('04-05'!$J280/90)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'04-05'!$K281+('04-05'!$J281/90)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'04-05'!$K282+('04-05'!$J282/90)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'04-05'!$K283+('04-05'!$J283/90)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'04-05'!$K284+('04-05'!$J284/90)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'04-05'!$K285+('04-05'!$J285/90)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'04-05'!$K286+('04-05'!$J286/90)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'04-05'!$K287+('04-05'!$J287/90)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'04-05'!$K288+('04-05'!$J288/90)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'04-05'!$K289+('04-05'!$J289/90)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'04-05'!$K290+('04-05'!$J290/90)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'04-05'!$K291+('04-05'!$J291/90)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'04-05'!$K292+('04-05'!$J292/90)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'04-05'!$K293+('04-05'!$J293/90)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'04-05'!$K294+('04-05'!$J294/90)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'04-05'!$K295+('04-05'!$J295/90)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'04-05'!$K296+('04-05'!$J296/90)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'04-05'!$K297+('04-05'!$J297/90)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'04-05'!$K298+('04-05'!$J298/90)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'04-05'!$K299+('04-05'!$J299/90)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'04-05'!$K300+('04-05'!$J300/90)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'04-05'!$K301+('04-05'!$J301/90)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'04-05'!$K302+('04-05'!$J302/90)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'04-05'!$K303+('04-05'!$J303/90)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'04-05'!$K304+('04-05'!$J304/90)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'04-05'!$K305+('04-05'!$J305/90)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'04-05'!$K306+('04-05'!$J306/90)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'04-05'!$K307+('04-05'!$J307/90)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'04-05'!$K308+('04-05'!$J308/90)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'04-05'!$K309+('04-05'!$J309/90)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'04-05'!$K310+('04-05'!$J310/90)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'04-05'!$K311+('04-05'!$J311/90)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'04-05'!$K312+('04-05'!$J312/90)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'04-05'!$K313+('04-05'!$J313/90)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'04-05'!$K314+('04-05'!$J314/90)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'04-05'!$K315+('04-05'!$J315/90)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'04-05'!$K316+('04-05'!$J316/90)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'04-05'!$K317+('04-05'!$J317/90)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'04-05'!$K318+('04-05'!$J318/90)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'04-05'!$K319+('04-05'!$J319/90)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'04-05'!$K320+('04-05'!$J320/90)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'04-05'!$K321+('04-05'!$J321/90)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'04-05'!$K322+('04-05'!$J322/90)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'04-05'!$K323+('04-05'!$J323/90)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'04-05'!$K324+('04-05'!$J324/90)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'04-05'!$K325+('04-05'!$J325/90)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'04-05'!$K326+('04-05'!$J326/90)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'04-05'!$K327+('04-05'!$J327/90)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'04-05'!$K328+('04-05'!$J328/90)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'04-05'!$K329+('04-05'!$J329/90)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'04-05'!$K330+('04-05'!$J330/90)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'04-05'!$K331+('04-05'!$J331/90)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'04-05'!$K332+('04-05'!$J332/90)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'04-05'!$K333+('04-05'!$J333/90)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'04-05'!$K334+('04-05'!$J334/90)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'04-05'!$K335+('04-05'!$J335/90)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'04-05'!$K336+('04-05'!$J336/90)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'04-05'!$K337+('04-05'!$J337/90)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'04-05'!$K338+('04-05'!$J338/90)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'04-05'!$K339+('04-05'!$J339/90)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'04-05'!$K340+('04-05'!$J340/90)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'04-05'!$K341+('04-05'!$J341/90)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'04-05'!$K342+('04-05'!$J342/90)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'04-05'!$K343+('04-05'!$J343/90)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'04-05'!$K344+('04-05'!$J344/90)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'04-05'!$K345+('04-05'!$J345/90)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'04-05'!$K346+('04-05'!$J346/90)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'04-05'!$K347+('04-05'!$J347/90)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'04-05'!$K348+('04-05'!$J348/90)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'04-05'!$K349+('04-05'!$J349/90)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'04-05'!$K350+('04-05'!$J350/90)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'04-05'!$K351+('04-05'!$J351/90)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'04-05'!$K352+('04-05'!$J352/90)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'04-05'!$K353+('04-05'!$J353/90)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'04-05'!$K354+('04-05'!$J354/90)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'04-05'!$K355+('04-05'!$J355/90)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'04-05'!$K356+('04-05'!$J356/90)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'04-05'!$K357+('04-05'!$J357/90)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'04-05'!$K358+('04-05'!$J358/90)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'04-05'!$K359+('04-05'!$J359/90)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'04-05'!$K360+('04-05'!$J360/90)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'04-05'!$K361+('04-05'!$J361/90)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>
    <pageSetUpPr fitToPage="1"/>
  </sheetPr>
  <dimension ref="A1:Z1001"/>
  <sheetViews>
    <sheetView rightToLeft="1" topLeftCell="A87" workbookViewId="0">
      <selection activeCell="I100" sqref="I10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SUM('05-05'!$J$22:$J$362)</f>
        <v>1055</v>
      </c>
      <c r="K20" s="3">
        <f>SUM('05-05'!$K$22:$K$362)</f>
        <v>-439</v>
      </c>
      <c r="L20" s="3">
        <f>SUM('05-05'!$L$22:$L$362)</f>
        <v>-427.277777777778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3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4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66" t="s">
        <v>21</v>
      </c>
      <c r="R29" s="67"/>
      <c r="S29" s="17">
        <f>SUM('05-05'!$J$22:$J$362)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6" t="s">
        <v>23</v>
      </c>
      <c r="B30" s="6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3"/>
      <c r="J30" s="8">
        <v>350</v>
      </c>
      <c r="K30" s="9">
        <v>20</v>
      </c>
      <c r="L30" s="10">
        <f>'05-05'!$K30+('05-05'!$J30/90)</f>
        <v>23.888888888888889</v>
      </c>
      <c r="M30" s="3"/>
      <c r="N30" s="66" t="s">
        <v>23</v>
      </c>
      <c r="O30" s="67"/>
      <c r="P30" s="6">
        <f>SUM('05-05'!$K$22:$K$362)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3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3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3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6" t="s">
        <v>40</v>
      </c>
      <c r="I62" s="43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743</v>
      </c>
      <c r="J65" s="38">
        <v>250</v>
      </c>
      <c r="K65" s="39"/>
      <c r="L65" s="40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172</v>
      </c>
      <c r="J66" s="41">
        <v>300</v>
      </c>
      <c r="K66" s="42"/>
      <c r="L66" s="40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1224</v>
      </c>
      <c r="J67" s="38">
        <v>120</v>
      </c>
      <c r="K67" s="39"/>
      <c r="L67" s="40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>
        <v>300</v>
      </c>
      <c r="K68" s="42">
        <v>20</v>
      </c>
      <c r="L68" s="40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1225</v>
      </c>
      <c r="J69" s="38">
        <v>-400</v>
      </c>
      <c r="K69" s="39"/>
      <c r="L69" s="40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539</v>
      </c>
      <c r="J70" s="38"/>
      <c r="K70" s="39">
        <v>149</v>
      </c>
      <c r="L70" s="40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3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3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3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3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3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3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3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3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3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3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3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3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3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8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3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3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3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3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'05-05'!$K113+('05-05'!$J113/90)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'05-05'!$K114+('05-05'!$J114/90)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'05-05'!$K115+('05-05'!$J115/90)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'05-05'!$K116+('05-05'!$J116/90)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'05-05'!$K117+('05-05'!$J117/90)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'05-05'!$K118+('05-05'!$J118/90)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'05-05'!$K119+('05-05'!$J119/90)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'05-05'!$K120+('05-05'!$J120/90)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'05-05'!$K121+('05-05'!$J121/90)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'05-05'!$K122+('05-05'!$J122/90)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'05-05'!$K123+('05-05'!$J123/90)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'05-05'!$K124+('05-05'!$J124/90)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'05-05'!$K125+('05-05'!$J125/90)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'05-05'!$K126+('05-05'!$J126/90)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'05-05'!$K127+('05-05'!$J127/90)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'05-05'!$K128+('05-05'!$J128/90)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'05-05'!$K129+('05-05'!$J129/90)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'05-05'!$K130+('05-05'!$J130/90)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'05-05'!$K131+('05-05'!$J131/90)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'05-05'!$K132+('05-05'!$J132/90)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'05-05'!$K133+('05-05'!$J133/90)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'05-05'!$K134+('05-05'!$J134/90)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'05-05'!$K135+('05-05'!$J135/90)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'05-05'!$K136+('05-05'!$J136/90)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'05-05'!$K137+('05-05'!$J137/90)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'05-05'!$K138+('05-05'!$J138/90)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'05-05'!$K139+('05-05'!$J139/90)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'05-05'!$K140+('05-05'!$J140/90)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'05-05'!$K141+('05-05'!$J141/90)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'05-05'!$K142+('05-05'!$J142/90)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'05-05'!$K143+('05-05'!$J143/90)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'05-05'!$K144+('05-05'!$J144/90)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'05-05'!$K145+('05-05'!$J145/90)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'05-05'!$K146+('05-05'!$J146/90)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'05-05'!$K147+('05-05'!$J147/90)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'05-05'!$K148+('05-05'!$J148/90)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'05-05'!$K149+('05-05'!$J149/90)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'05-05'!$K150+('05-05'!$J150/90)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'05-05'!$K151+('05-05'!$J151/90)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'05-05'!$K152+('05-05'!$J152/90)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'05-05'!$K153+('05-05'!$J153/90)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'05-05'!$K154+('05-05'!$J154/90)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'05-05'!$K155+('05-05'!$J155/90)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'05-05'!$K156+('05-05'!$J156/90)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'05-05'!$K157+('05-05'!$J157/90)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'05-05'!$K158+('05-05'!$J158/90)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'05-05'!$K159+('05-05'!$J159/90)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'05-05'!$K160+('05-05'!$J160/90)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'05-05'!$K161+('05-05'!$J161/90)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'05-05'!$K162+('05-05'!$J162/90)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'05-05'!$K163+('05-05'!$J163/90)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'05-05'!$K164+('05-05'!$J164/90)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'05-05'!$K165+('05-05'!$J165/90)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'05-05'!$K166+('05-05'!$J166/90)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'05-05'!$K167+('05-05'!$J167/90)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'05-05'!$K168+('05-05'!$J168/90)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'05-05'!$K169+('05-05'!$J169/90)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'05-05'!$K170+('05-05'!$J170/90)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'05-05'!$K171+('05-05'!$J171/90)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'05-05'!$K172+('05-05'!$J172/90)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'05-05'!$K173+('05-05'!$J173/90)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'05-05'!$K174+('05-05'!$J174/90)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'05-05'!$K175+('05-05'!$J175/90)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'05-05'!$K176+('05-05'!$J176/90)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'05-05'!$K177+('05-05'!$J177/90)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'05-05'!$K178+('05-05'!$J178/90)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'05-05'!$K179+('05-05'!$J179/90)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'05-05'!$K180+('05-05'!$J180/90)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'05-05'!$K181+('05-05'!$J181/90)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'05-05'!$K182+('05-05'!$J182/90)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'05-05'!$K183+('05-05'!$J183/90)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'05-05'!$K184+('05-05'!$J184/90)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'05-05'!$K185+('05-05'!$J185/90)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'05-05'!$K186+('05-05'!$J186/90)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'05-05'!$K187+('05-05'!$J187/90)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'05-05'!$K188+('05-05'!$J188/90)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'05-05'!$K189+('05-05'!$J189/90)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'05-05'!$K190+('05-05'!$J190/90)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'05-05'!$K191+('05-05'!$J191/90)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'05-05'!$K192+('05-05'!$J192/90)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'05-05'!$K193+('05-05'!$J193/90)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'05-05'!$K194+('05-05'!$J194/90)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'05-05'!$K195+('05-05'!$J195/90)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'05-05'!$K196+('05-05'!$J196/90)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'05-05'!$K197+('05-05'!$J197/90)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'05-05'!$K198+('05-05'!$J198/90)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'05-05'!$K199+('05-05'!$J199/90)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'05-05'!$K200+('05-05'!$J200/90)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'05-05'!$K201+('05-05'!$J201/90)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'05-05'!$K202+('05-05'!$J202/90)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'05-05'!$K203+('05-05'!$J203/90)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'05-05'!$K204+('05-05'!$J204/90)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'05-05'!$K205+('05-05'!$J205/90)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'05-05'!$K206+('05-05'!$J206/90)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'05-05'!$K207+('05-05'!$J207/90)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'05-05'!$K208+('05-05'!$J208/90)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'05-05'!$K209+('05-05'!$J209/90)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'05-05'!$K210+('05-05'!$J210/90)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'05-05'!$K211+('05-05'!$J211/90)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'05-05'!$K212+('05-05'!$J212/90)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'05-05'!$K213+('05-05'!$J213/90)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'05-05'!$K214+('05-05'!$J214/90)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'05-05'!$K215+('05-05'!$J215/90)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'05-05'!$K216+('05-05'!$J216/90)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'05-05'!$K217+('05-05'!$J217/90)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'05-05'!$K218+('05-05'!$J218/90)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'05-05'!$K219+('05-05'!$J219/90)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'05-05'!$K220+('05-05'!$J220/90)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'05-05'!$K221+('05-05'!$J221/90)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'05-05'!$K222+('05-05'!$J222/90)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'05-05'!$K223+('05-05'!$J223/90)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'05-05'!$K224+('05-05'!$J224/90)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'05-05'!$K225+('05-05'!$J225/90)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'05-05'!$K226+('05-05'!$J226/90)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'05-05'!$K227+('05-05'!$J227/90)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'05-05'!$K228+('05-05'!$J228/90)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'05-05'!$K229+('05-05'!$J229/90)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'05-05'!$K230+('05-05'!$J230/90)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'05-05'!$K231+('05-05'!$J231/90)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'05-05'!$K232+('05-05'!$J232/90)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'05-05'!$K233+('05-05'!$J233/90)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'05-05'!$K234+('05-05'!$J234/90)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'05-05'!$K235+('05-05'!$J235/90)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'05-05'!$K236+('05-05'!$J236/90)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'05-05'!$K237+('05-05'!$J237/90)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'05-05'!$K238+('05-05'!$J238/90)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'05-05'!$K239+('05-05'!$J239/90)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'05-05'!$K240+('05-05'!$J240/90)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'05-05'!$K241+('05-05'!$J241/90)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'05-05'!$K242+('05-05'!$J242/90)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'05-05'!$K243+('05-05'!$J243/90)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'05-05'!$K244+('05-05'!$J244/90)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'05-05'!$K245+('05-05'!$J245/90)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'05-05'!$K246+('05-05'!$J246/90)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'05-05'!$K247+('05-05'!$J247/90)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'05-05'!$K248+('05-05'!$J248/90)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'05-05'!$K249+('05-05'!$J249/90)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'05-05'!$K250+('05-05'!$J250/90)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'05-05'!$K251+('05-05'!$J251/90)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'05-05'!$K252+('05-05'!$J252/90)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'05-05'!$K253+('05-05'!$J253/90)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'05-05'!$K254+('05-05'!$J254/90)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'05-05'!$K255+('05-05'!$J255/90)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'05-05'!$K256+('05-05'!$J256/90)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'05-05'!$K257+('05-05'!$J257/90)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'05-05'!$K258+('05-05'!$J258/90)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'05-05'!$K259+('05-05'!$J259/90)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'05-05'!$K260+('05-05'!$J260/90)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'05-05'!$K261+('05-05'!$J261/90)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'05-05'!$K262+('05-05'!$J262/90)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'05-05'!$K263+('05-05'!$J263/90)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'05-05'!$K264+('05-05'!$J264/90)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'05-05'!$K265+('05-05'!$J265/90)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'05-05'!$K266+('05-05'!$J266/90)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'05-05'!$K267+('05-05'!$J267/90)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'05-05'!$K268+('05-05'!$J268/90)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'05-05'!$K269+('05-05'!$J269/90)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'05-05'!$K270+('05-05'!$J270/90)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'05-05'!$K271+('05-05'!$J271/90)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'05-05'!$K272+('05-05'!$J272/90)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'05-05'!$K273+('05-05'!$J273/90)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'05-05'!$K274+('05-05'!$J274/90)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'05-05'!$K275+('05-05'!$J275/90)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'05-05'!$K276+('05-05'!$J276/90)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'05-05'!$K277+('05-05'!$J277/90)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'05-05'!$K278+('05-05'!$J278/90)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'05-05'!$K279+('05-05'!$J279/90)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'05-05'!$K280+('05-05'!$J280/90)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'05-05'!$K281+('05-05'!$J281/90)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'05-05'!$K282+('05-05'!$J282/90)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'05-05'!$K283+('05-05'!$J283/90)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'05-05'!$K284+('05-05'!$J284/90)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'05-05'!$K285+('05-05'!$J285/90)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'05-05'!$K286+('05-05'!$J286/90)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'05-05'!$K287+('05-05'!$J287/90)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'05-05'!$K288+('05-05'!$J288/90)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'05-05'!$K289+('05-05'!$J289/90)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'05-05'!$K290+('05-05'!$J290/90)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'05-05'!$K291+('05-05'!$J291/90)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'05-05'!$K292+('05-05'!$J292/90)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'05-05'!$K293+('05-05'!$J293/90)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'05-05'!$K294+('05-05'!$J294/90)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'05-05'!$K295+('05-05'!$J295/90)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'05-05'!$K296+('05-05'!$J296/90)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'05-05'!$K297+('05-05'!$J297/90)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'05-05'!$K298+('05-05'!$J298/90)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'05-05'!$K299+('05-05'!$J299/90)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'05-05'!$K300+('05-05'!$J300/90)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'05-05'!$K301+('05-05'!$J301/90)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'05-05'!$K302+('05-05'!$J302/90)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'05-05'!$K303+('05-05'!$J303/90)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'05-05'!$K304+('05-05'!$J304/90)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'05-05'!$K305+('05-05'!$J305/90)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'05-05'!$K306+('05-05'!$J306/90)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'05-05'!$K307+('05-05'!$J307/90)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'05-05'!$K308+('05-05'!$J308/90)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'05-05'!$K309+('05-05'!$J309/90)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'05-05'!$K310+('05-05'!$J310/90)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'05-05'!$K311+('05-05'!$J311/90)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'05-05'!$K312+('05-05'!$J312/90)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'05-05'!$K313+('05-05'!$J313/90)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'05-05'!$K314+('05-05'!$J314/90)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'05-05'!$K315+('05-05'!$J315/90)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'05-05'!$K316+('05-05'!$J316/90)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'05-05'!$K317+('05-05'!$J317/90)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'05-05'!$K318+('05-05'!$J318/90)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'05-05'!$K319+('05-05'!$J319/90)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'05-05'!$K320+('05-05'!$J320/90)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'05-05'!$K321+('05-05'!$J321/90)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'05-05'!$K322+('05-05'!$J322/90)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'05-05'!$K323+('05-05'!$J323/90)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'05-05'!$K324+('05-05'!$J324/90)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'05-05'!$K325+('05-05'!$J325/90)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'05-05'!$K326+('05-05'!$J326/90)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'05-05'!$K327+('05-05'!$J327/90)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'05-05'!$K328+('05-05'!$J328/90)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'05-05'!$K329+('05-05'!$J329/90)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'05-05'!$K330+('05-05'!$J330/90)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'05-05'!$K331+('05-05'!$J331/90)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'05-05'!$K332+('05-05'!$J332/90)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'05-05'!$K333+('05-05'!$J333/90)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'05-05'!$K334+('05-05'!$J334/90)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'05-05'!$K335+('05-05'!$J335/90)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'05-05'!$K336+('05-05'!$J336/90)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'05-05'!$K337+('05-05'!$J337/90)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'05-05'!$K338+('05-05'!$J338/90)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'05-05'!$K339+('05-05'!$J339/90)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'05-05'!$K340+('05-05'!$J340/90)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'05-05'!$K341+('05-05'!$J341/90)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'05-05'!$K342+('05-05'!$J342/90)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'05-05'!$K343+('05-05'!$J343/90)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'05-05'!$K344+('05-05'!$J344/90)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'05-05'!$K345+('05-05'!$J345/90)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'05-05'!$K346+('05-05'!$J346/90)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'05-05'!$K347+('05-05'!$J347/90)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'05-05'!$K348+('05-05'!$J348/90)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'05-05'!$K349+('05-05'!$J349/90)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'05-05'!$K350+('05-05'!$J350/90)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'05-05'!$K351+('05-05'!$J351/90)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'05-05'!$K352+('05-05'!$J352/90)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'05-05'!$K353+('05-05'!$J353/90)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'05-05'!$K354+('05-05'!$J354/90)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'05-05'!$K355+('05-05'!$J355/90)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'05-05'!$K356+('05-05'!$J356/90)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'05-05'!$K357+('05-05'!$J357/90)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'05-05'!$K358+('05-05'!$J358/90)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'05-05'!$K359+('05-05'!$J359/90)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'05-05'!$K360+('05-05'!$J360/90)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'05-05'!$K361+('05-05'!$J361/90)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'05-05'!$K362+('05-05'!$J362/90)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>
    <pageSetUpPr fitToPage="1"/>
  </sheetPr>
  <dimension ref="A1:Z1000"/>
  <sheetViews>
    <sheetView rightToLeft="1" topLeftCell="A78" workbookViewId="0">
      <selection activeCell="I79" sqref="I7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SUM('06-05'!$J$22:$J$361)</f>
        <v>2005</v>
      </c>
      <c r="K20" s="3">
        <f>SUM('06-05'!$K$22:$K$361)</f>
        <v>-345</v>
      </c>
      <c r="L20" s="3">
        <f>SUM('06-05'!$L$22:$L$361)</f>
        <v>-322.72222222222217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3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4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66" t="s">
        <v>21</v>
      </c>
      <c r="R29" s="67"/>
      <c r="S29" s="17">
        <f>SUM('06-05'!$J$22:$J$361)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3" t="s">
        <v>83</v>
      </c>
      <c r="J30" s="8"/>
      <c r="K30" s="9">
        <v>8</v>
      </c>
      <c r="L30" s="10">
        <f>'06-05'!$K30+('06-05'!$J30/90)</f>
        <v>8</v>
      </c>
      <c r="M30" s="3"/>
      <c r="N30" s="66" t="s">
        <v>23</v>
      </c>
      <c r="O30" s="67"/>
      <c r="P30" s="6">
        <f>SUM('06-05'!$K$22:$K$361)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5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3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3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3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95</v>
      </c>
      <c r="J65" s="38">
        <v>2000</v>
      </c>
      <c r="K65" s="39"/>
      <c r="L65" s="40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7" t="s">
        <v>95</v>
      </c>
      <c r="J66" s="41">
        <v>-2000</v>
      </c>
      <c r="K66" s="42"/>
      <c r="L66" s="40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/>
      <c r="K67" s="39">
        <v>5</v>
      </c>
      <c r="L67" s="40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324</v>
      </c>
      <c r="J68" s="41"/>
      <c r="K68" s="42">
        <v>25</v>
      </c>
      <c r="L68" s="40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756</v>
      </c>
      <c r="J69" s="38"/>
      <c r="K69" s="39">
        <v>5</v>
      </c>
      <c r="L69" s="40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430</v>
      </c>
      <c r="J70" s="38">
        <v>350</v>
      </c>
      <c r="K70" s="39"/>
      <c r="L70" s="40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'06-05'!$K141+('06-05'!$J141/90)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'06-05'!$K142+('06-05'!$J142/90)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'06-05'!$K143+('06-05'!$J143/90)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'06-05'!$K144+('06-05'!$J144/90)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'06-05'!$K145+('06-05'!$J145/90)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'06-05'!$K146+('06-05'!$J146/90)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'06-05'!$K147+('06-05'!$J147/90)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'06-05'!$K148+('06-05'!$J148/90)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'06-05'!$K149+('06-05'!$J149/90)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'06-05'!$K150+('06-05'!$J150/90)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'06-05'!$K151+('06-05'!$J151/90)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'06-05'!$K152+('06-05'!$J152/90)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'06-05'!$K153+('06-05'!$J153/90)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'06-05'!$K154+('06-05'!$J154/90)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'06-05'!$K155+('06-05'!$J155/90)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'06-05'!$K156+('06-05'!$J156/90)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'06-05'!$K157+('06-05'!$J157/90)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'06-05'!$K158+('06-05'!$J158/90)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'06-05'!$K159+('06-05'!$J159/90)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'06-05'!$K160+('06-05'!$J160/90)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'06-05'!$K161+('06-05'!$J161/90)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'06-05'!$K162+('06-05'!$J162/90)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'06-05'!$K163+('06-05'!$J163/90)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'06-05'!$K164+('06-05'!$J164/90)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'06-05'!$K165+('06-05'!$J165/90)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'06-05'!$K166+('06-05'!$J166/90)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'06-05'!$K167+('06-05'!$J167/90)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'06-05'!$K168+('06-05'!$J168/90)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'06-05'!$K169+('06-05'!$J169/90)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'06-05'!$K170+('06-05'!$J170/90)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'06-05'!$K171+('06-05'!$J171/90)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'06-05'!$K172+('06-05'!$J172/90)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'06-05'!$K173+('06-05'!$J173/90)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'06-05'!$K174+('06-05'!$J174/90)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'06-05'!$K175+('06-05'!$J175/90)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'06-05'!$K176+('06-05'!$J176/90)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'06-05'!$K177+('06-05'!$J177/90)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'06-05'!$K178+('06-05'!$J178/90)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'06-05'!$K179+('06-05'!$J179/90)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'06-05'!$K180+('06-05'!$J180/90)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'06-05'!$K181+('06-05'!$J181/90)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'06-05'!$K182+('06-05'!$J182/90)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'06-05'!$K183+('06-05'!$J183/90)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'06-05'!$K184+('06-05'!$J184/90)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'06-05'!$K185+('06-05'!$J185/90)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'06-05'!$K186+('06-05'!$J186/90)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'06-05'!$K187+('06-05'!$J187/90)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'06-05'!$K188+('06-05'!$J188/90)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'06-05'!$K189+('06-05'!$J189/90)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'06-05'!$K190+('06-05'!$J190/90)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'06-05'!$K191+('06-05'!$J191/90)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'06-05'!$K192+('06-05'!$J192/90)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'06-05'!$K193+('06-05'!$J193/90)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'06-05'!$K194+('06-05'!$J194/90)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'06-05'!$K195+('06-05'!$J195/90)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'06-05'!$K196+('06-05'!$J196/90)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'06-05'!$K197+('06-05'!$J197/90)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'06-05'!$K198+('06-05'!$J198/90)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'06-05'!$K199+('06-05'!$J199/90)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'06-05'!$K200+('06-05'!$J200/90)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'06-05'!$K201+('06-05'!$J201/90)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'06-05'!$K202+('06-05'!$J202/90)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'06-05'!$K203+('06-05'!$J203/90)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'06-05'!$K204+('06-05'!$J204/90)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'06-05'!$K205+('06-05'!$J205/90)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'06-05'!$K206+('06-05'!$J206/90)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'06-05'!$K207+('06-05'!$J207/90)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'06-05'!$K208+('06-05'!$J208/90)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'06-05'!$K209+('06-05'!$J209/90)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'06-05'!$K210+('06-05'!$J210/90)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'06-05'!$K211+('06-05'!$J211/90)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'06-05'!$K212+('06-05'!$J212/90)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'06-05'!$K213+('06-05'!$J213/90)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'06-05'!$K214+('06-05'!$J214/90)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'06-05'!$K215+('06-05'!$J215/90)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'06-05'!$K216+('06-05'!$J216/90)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'06-05'!$K217+('06-05'!$J217/90)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'06-05'!$K218+('06-05'!$J218/90)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'06-05'!$K219+('06-05'!$J219/90)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'06-05'!$K220+('06-05'!$J220/90)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'06-05'!$K221+('06-05'!$J221/90)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'06-05'!$K222+('06-05'!$J222/90)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'06-05'!$K223+('06-05'!$J223/90)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'06-05'!$K224+('06-05'!$J224/90)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'06-05'!$K225+('06-05'!$J225/90)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'06-05'!$K226+('06-05'!$J226/90)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'06-05'!$K227+('06-05'!$J227/90)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'06-05'!$K228+('06-05'!$J228/90)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'06-05'!$K229+('06-05'!$J229/90)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'06-05'!$K230+('06-05'!$J230/90)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'06-05'!$K231+('06-05'!$J231/90)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'06-05'!$K232+('06-05'!$J232/90)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'06-05'!$K233+('06-05'!$J233/90)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'06-05'!$K234+('06-05'!$J234/90)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'06-05'!$K235+('06-05'!$J235/90)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'06-05'!$K236+('06-05'!$J236/90)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'06-05'!$K237+('06-05'!$J237/90)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'06-05'!$K238+('06-05'!$J238/90)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'06-05'!$K239+('06-05'!$J239/90)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'06-05'!$K240+('06-05'!$J240/90)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'06-05'!$K241+('06-05'!$J241/90)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'06-05'!$K242+('06-05'!$J242/90)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'06-05'!$K243+('06-05'!$J243/90)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'06-05'!$K244+('06-05'!$J244/90)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'06-05'!$K245+('06-05'!$J245/90)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'06-05'!$K246+('06-05'!$J246/90)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'06-05'!$K247+('06-05'!$J247/90)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'06-05'!$K248+('06-05'!$J248/90)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'06-05'!$K249+('06-05'!$J249/90)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'06-05'!$K250+('06-05'!$J250/90)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'06-05'!$K251+('06-05'!$J251/90)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'06-05'!$K252+('06-05'!$J252/90)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'06-05'!$K253+('06-05'!$J253/90)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'06-05'!$K254+('06-05'!$J254/90)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'06-05'!$K255+('06-05'!$J255/90)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'06-05'!$K256+('06-05'!$J256/90)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'06-05'!$K257+('06-05'!$J257/90)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'06-05'!$K258+('06-05'!$J258/90)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'06-05'!$K259+('06-05'!$J259/90)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'06-05'!$K260+('06-05'!$J260/90)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'06-05'!$K261+('06-05'!$J261/90)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'06-05'!$K262+('06-05'!$J262/90)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'06-05'!$K263+('06-05'!$J263/90)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'06-05'!$K264+('06-05'!$J264/90)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'06-05'!$K265+('06-05'!$J265/90)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'06-05'!$K266+('06-05'!$J266/90)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'06-05'!$K267+('06-05'!$J267/90)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'06-05'!$K268+('06-05'!$J268/90)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'06-05'!$K269+('06-05'!$J269/90)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'06-05'!$K270+('06-05'!$J270/90)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'06-05'!$K271+('06-05'!$J271/90)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'06-05'!$K272+('06-05'!$J272/90)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'06-05'!$K273+('06-05'!$J273/90)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'06-05'!$K274+('06-05'!$J274/90)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'06-05'!$K275+('06-05'!$J275/90)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'06-05'!$K276+('06-05'!$J276/90)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'06-05'!$K277+('06-05'!$J277/90)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'06-05'!$K278+('06-05'!$J278/90)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'06-05'!$K279+('06-05'!$J279/90)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'06-05'!$K280+('06-05'!$J280/90)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'06-05'!$K281+('06-05'!$J281/90)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'06-05'!$K282+('06-05'!$J282/90)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'06-05'!$K283+('06-05'!$J283/90)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'06-05'!$K284+('06-05'!$J284/90)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'06-05'!$K285+('06-05'!$J285/90)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'06-05'!$K286+('06-05'!$J286/90)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'06-05'!$K287+('06-05'!$J287/90)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'06-05'!$K288+('06-05'!$J288/90)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'06-05'!$K289+('06-05'!$J289/90)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'06-05'!$K290+('06-05'!$J290/90)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'06-05'!$K291+('06-05'!$J291/90)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'06-05'!$K292+('06-05'!$J292/90)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'06-05'!$K293+('06-05'!$J293/90)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'06-05'!$K294+('06-05'!$J294/90)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'06-05'!$K295+('06-05'!$J295/90)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'06-05'!$K296+('06-05'!$J296/90)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'06-05'!$K297+('06-05'!$J297/90)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'06-05'!$K298+('06-05'!$J298/90)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'06-05'!$K299+('06-05'!$J299/90)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'06-05'!$K300+('06-05'!$J300/90)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'06-05'!$K301+('06-05'!$J301/90)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'06-05'!$K302+('06-05'!$J302/90)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'06-05'!$K303+('06-05'!$J303/90)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'06-05'!$K304+('06-05'!$J304/90)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'06-05'!$K305+('06-05'!$J305/90)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'06-05'!$K306+('06-05'!$J306/90)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'06-05'!$K307+('06-05'!$J307/90)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'06-05'!$K308+('06-05'!$J308/90)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'06-05'!$K309+('06-05'!$J309/90)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'06-05'!$K310+('06-05'!$J310/90)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'06-05'!$K311+('06-05'!$J311/90)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'06-05'!$K312+('06-05'!$J312/90)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'06-05'!$K313+('06-05'!$J313/90)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'06-05'!$K314+('06-05'!$J314/90)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'06-05'!$K315+('06-05'!$J315/90)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'06-05'!$K316+('06-05'!$J316/90)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'06-05'!$K317+('06-05'!$J317/90)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'06-05'!$K318+('06-05'!$J318/90)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'06-05'!$K319+('06-05'!$J319/90)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'06-05'!$K320+('06-05'!$J320/90)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'06-05'!$K321+('06-05'!$J321/90)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'06-05'!$K322+('06-05'!$J322/90)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'06-05'!$K323+('06-05'!$J323/90)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'06-05'!$K324+('06-05'!$J324/90)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'06-05'!$K325+('06-05'!$J325/90)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'06-05'!$K326+('06-05'!$J326/90)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'06-05'!$K327+('06-05'!$J327/90)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'06-05'!$K328+('06-05'!$J328/90)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'06-05'!$K329+('06-05'!$J329/90)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'06-05'!$K330+('06-05'!$J330/90)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'06-05'!$K331+('06-05'!$J331/90)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'06-05'!$K332+('06-05'!$J332/90)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'06-05'!$K333+('06-05'!$J333/90)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'06-05'!$K334+('06-05'!$J334/90)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'06-05'!$K335+('06-05'!$J335/90)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'06-05'!$K336+('06-05'!$J336/90)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'06-05'!$K337+('06-05'!$J337/90)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'06-05'!$K338+('06-05'!$J338/90)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'06-05'!$K339+('06-05'!$J339/90)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'06-05'!$K340+('06-05'!$J340/90)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'06-05'!$K341+('06-05'!$J341/90)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'06-05'!$K342+('06-05'!$J342/90)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'06-05'!$K343+('06-05'!$J343/90)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'06-05'!$K344+('06-05'!$J344/90)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'06-05'!$K345+('06-05'!$J345/90)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'06-05'!$K346+('06-05'!$J346/90)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'06-05'!$K347+('06-05'!$J347/90)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'06-05'!$K348+('06-05'!$J348/90)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'06-05'!$K349+('06-05'!$J349/90)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'06-05'!$K350+('06-05'!$J350/90)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'06-05'!$K351+('06-05'!$J351/90)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'06-05'!$K352+('06-05'!$J352/90)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'06-05'!$K353+('06-05'!$J353/90)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'06-05'!$K354+('06-05'!$J354/90)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'06-05'!$K355+('06-05'!$J355/90)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'06-05'!$K356+('06-05'!$J356/90)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'06-05'!$K357+('06-05'!$J357/90)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'06-05'!$K358+('06-05'!$J358/90)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'06-05'!$K359+('06-05'!$J359/90)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'06-05'!$K360+('06-05'!$J360/90)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'06-05'!$K361+('06-05'!$J361/90)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>
    <pageSetUpPr fitToPage="1"/>
  </sheetPr>
  <dimension ref="A1:Z1000"/>
  <sheetViews>
    <sheetView rightToLeft="1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SUM('07-05'!$J$22:$J$361)</f>
        <v>1930</v>
      </c>
      <c r="K20" s="3">
        <f>SUM('07-05'!$K$22:$K$361)</f>
        <v>-1112</v>
      </c>
      <c r="L20" s="3">
        <f>SUM('07-05'!$L$22:$L$361)</f>
        <v>-1090.5555555555554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3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3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4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66" t="s">
        <v>21</v>
      </c>
      <c r="R29" s="67"/>
      <c r="S29" s="17">
        <f>SUM('07-05'!$J$22:$J$361)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3" t="s">
        <v>314</v>
      </c>
      <c r="J30" s="8">
        <v>500</v>
      </c>
      <c r="K30" s="9"/>
      <c r="L30" s="10">
        <f>'07-05'!$K30+('07-05'!$J30/90)</f>
        <v>5.5555555555555554</v>
      </c>
      <c r="M30" s="3"/>
      <c r="N30" s="66" t="s">
        <v>23</v>
      </c>
      <c r="O30" s="67"/>
      <c r="P30" s="6">
        <f>SUM('07-05'!$K$22:$K$361)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3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3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5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5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5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3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3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3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3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3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3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3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3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62</v>
      </c>
      <c r="J65" s="38">
        <v>-330</v>
      </c>
      <c r="K65" s="39">
        <v>10</v>
      </c>
      <c r="L65" s="40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/>
      <c r="K66" s="42">
        <v>5</v>
      </c>
      <c r="L66" s="40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>
        <v>250</v>
      </c>
      <c r="K67" s="39"/>
      <c r="L67" s="40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>
        <v>325</v>
      </c>
      <c r="K68" s="42"/>
      <c r="L68" s="40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>
        <v>200</v>
      </c>
      <c r="K69" s="39">
        <v>35</v>
      </c>
      <c r="L69" s="40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>
        <v>195</v>
      </c>
      <c r="K70" s="39"/>
      <c r="L70" s="40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3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3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3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3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3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3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3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'07-05'!$K112+('07-05'!$J112/90)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'07-05'!$K113+('07-05'!$J113/90)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'07-05'!$K114+('07-05'!$J114/90)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'07-05'!$K115+('07-05'!$J115/90)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'07-05'!$K116+('07-05'!$J116/90)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'07-05'!$K117+('07-05'!$J117/90)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'07-05'!$K118+('07-05'!$J118/90)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'07-05'!$K119+('07-05'!$J119/90)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'07-05'!$K120+('07-05'!$J120/90)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'07-05'!$K121+('07-05'!$J121/90)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'07-05'!$K122+('07-05'!$J122/90)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'07-05'!$K123+('07-05'!$J123/90)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'07-05'!$K124+('07-05'!$J124/90)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'07-05'!$K125+('07-05'!$J125/90)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'07-05'!$K126+('07-05'!$J126/90)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'07-05'!$K127+('07-05'!$J127/90)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'07-05'!$K128+('07-05'!$J128/90)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'07-05'!$K129+('07-05'!$J129/90)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'07-05'!$K130+('07-05'!$J130/90)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'07-05'!$K131+('07-05'!$J131/90)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'07-05'!$K132+('07-05'!$J132/90)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'07-05'!$K133+('07-05'!$J133/90)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'07-05'!$K134+('07-05'!$J134/90)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'07-05'!$K135+('07-05'!$J135/90)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'07-05'!$K136+('07-05'!$J136/90)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'07-05'!$K137+('07-05'!$J137/90)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'07-05'!$K138+('07-05'!$J138/90)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'07-05'!$K139+('07-05'!$J139/90)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'07-05'!$K140+('07-05'!$J140/90)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'07-05'!$K141+('07-05'!$J141/90)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'07-05'!$K142+('07-05'!$J142/90)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'07-05'!$K143+('07-05'!$J143/90)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'07-05'!$K144+('07-05'!$J144/90)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'07-05'!$K145+('07-05'!$J145/90)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'07-05'!$K146+('07-05'!$J146/90)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'07-05'!$K147+('07-05'!$J147/90)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'07-05'!$K148+('07-05'!$J148/90)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'07-05'!$K149+('07-05'!$J149/90)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'07-05'!$K150+('07-05'!$J150/90)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'07-05'!$K151+('07-05'!$J151/90)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'07-05'!$K152+('07-05'!$J152/90)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'07-05'!$K153+('07-05'!$J153/90)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'07-05'!$K154+('07-05'!$J154/90)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'07-05'!$K155+('07-05'!$J155/90)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'07-05'!$K156+('07-05'!$J156/90)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'07-05'!$K157+('07-05'!$J157/90)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'07-05'!$K158+('07-05'!$J158/90)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'07-05'!$K159+('07-05'!$J159/90)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'07-05'!$K160+('07-05'!$J160/90)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'07-05'!$K161+('07-05'!$J161/90)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'07-05'!$K162+('07-05'!$J162/90)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'07-05'!$K163+('07-05'!$J163/90)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'07-05'!$K164+('07-05'!$J164/90)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'07-05'!$K165+('07-05'!$J165/90)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'07-05'!$K166+('07-05'!$J166/90)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'07-05'!$K167+('07-05'!$J167/90)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'07-05'!$K168+('07-05'!$J168/90)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'07-05'!$K169+('07-05'!$J169/90)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'07-05'!$K170+('07-05'!$J170/90)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'07-05'!$K171+('07-05'!$J171/90)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'07-05'!$K172+('07-05'!$J172/90)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'07-05'!$K173+('07-05'!$J173/90)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'07-05'!$K174+('07-05'!$J174/90)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'07-05'!$K175+('07-05'!$J175/90)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'07-05'!$K176+('07-05'!$J176/90)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'07-05'!$K177+('07-05'!$J177/90)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'07-05'!$K178+('07-05'!$J178/90)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'07-05'!$K179+('07-05'!$J179/90)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'07-05'!$K180+('07-05'!$J180/90)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'07-05'!$K181+('07-05'!$J181/90)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'07-05'!$K182+('07-05'!$J182/90)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'07-05'!$K183+('07-05'!$J183/90)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'07-05'!$K184+('07-05'!$J184/90)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'07-05'!$K185+('07-05'!$J185/90)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'07-05'!$K186+('07-05'!$J186/90)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'07-05'!$K187+('07-05'!$J187/90)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'07-05'!$K188+('07-05'!$J188/90)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'07-05'!$K189+('07-05'!$J189/90)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'07-05'!$K190+('07-05'!$J190/90)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'07-05'!$K191+('07-05'!$J191/90)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'07-05'!$K192+('07-05'!$J192/90)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'07-05'!$K193+('07-05'!$J193/90)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'07-05'!$K194+('07-05'!$J194/90)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'07-05'!$K195+('07-05'!$J195/90)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'07-05'!$K196+('07-05'!$J196/90)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'07-05'!$K197+('07-05'!$J197/90)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'07-05'!$K198+('07-05'!$J198/90)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'07-05'!$K199+('07-05'!$J199/90)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'07-05'!$K200+('07-05'!$J200/90)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'07-05'!$K201+('07-05'!$J201/90)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'07-05'!$K202+('07-05'!$J202/90)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'07-05'!$K203+('07-05'!$J203/90)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'07-05'!$K204+('07-05'!$J204/90)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'07-05'!$K205+('07-05'!$J205/90)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'07-05'!$K206+('07-05'!$J206/90)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'07-05'!$K207+('07-05'!$J207/90)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'07-05'!$K208+('07-05'!$J208/90)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'07-05'!$K209+('07-05'!$J209/90)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'07-05'!$K210+('07-05'!$J210/90)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'07-05'!$K211+('07-05'!$J211/90)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'07-05'!$K212+('07-05'!$J212/90)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'07-05'!$K213+('07-05'!$J213/90)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'07-05'!$K214+('07-05'!$J214/90)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'07-05'!$K215+('07-05'!$J215/90)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'07-05'!$K216+('07-05'!$J216/90)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'07-05'!$K217+('07-05'!$J217/90)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'07-05'!$K218+('07-05'!$J218/90)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'07-05'!$K219+('07-05'!$J219/90)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'07-05'!$K220+('07-05'!$J220/90)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'07-05'!$K221+('07-05'!$J221/90)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'07-05'!$K222+('07-05'!$J222/90)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'07-05'!$K223+('07-05'!$J223/90)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'07-05'!$K224+('07-05'!$J224/90)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'07-05'!$K225+('07-05'!$J225/90)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'07-05'!$K226+('07-05'!$J226/90)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'07-05'!$K227+('07-05'!$J227/90)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'07-05'!$K228+('07-05'!$J228/90)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'07-05'!$K229+('07-05'!$J229/90)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'07-05'!$K230+('07-05'!$J230/90)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'07-05'!$K231+('07-05'!$J231/90)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'07-05'!$K232+('07-05'!$J232/90)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'07-05'!$K233+('07-05'!$J233/90)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'07-05'!$K234+('07-05'!$J234/90)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'07-05'!$K235+('07-05'!$J235/90)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'07-05'!$K236+('07-05'!$J236/90)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'07-05'!$K237+('07-05'!$J237/90)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'07-05'!$K238+('07-05'!$J238/90)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'07-05'!$K239+('07-05'!$J239/90)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'07-05'!$K240+('07-05'!$J240/90)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'07-05'!$K241+('07-05'!$J241/90)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'07-05'!$K242+('07-05'!$J242/90)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'07-05'!$K243+('07-05'!$J243/90)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'07-05'!$K244+('07-05'!$J244/90)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'07-05'!$K245+('07-05'!$J245/90)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'07-05'!$K246+('07-05'!$J246/90)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'07-05'!$K247+('07-05'!$J247/90)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'07-05'!$K248+('07-05'!$J248/90)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'07-05'!$K249+('07-05'!$J249/90)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'07-05'!$K250+('07-05'!$J250/90)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'07-05'!$K251+('07-05'!$J251/90)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'07-05'!$K252+('07-05'!$J252/90)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'07-05'!$K253+('07-05'!$J253/90)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'07-05'!$K254+('07-05'!$J254/90)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'07-05'!$K255+('07-05'!$J255/90)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'07-05'!$K256+('07-05'!$J256/90)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'07-05'!$K257+('07-05'!$J257/90)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'07-05'!$K258+('07-05'!$J258/90)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'07-05'!$K259+('07-05'!$J259/90)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'07-05'!$K260+('07-05'!$J260/90)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'07-05'!$K261+('07-05'!$J261/90)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'07-05'!$K262+('07-05'!$J262/90)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'07-05'!$K263+('07-05'!$J263/90)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'07-05'!$K264+('07-05'!$J264/90)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'07-05'!$K265+('07-05'!$J265/90)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'07-05'!$K266+('07-05'!$J266/90)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'07-05'!$K267+('07-05'!$J267/90)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'07-05'!$K268+('07-05'!$J268/90)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'07-05'!$K269+('07-05'!$J269/90)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'07-05'!$K270+('07-05'!$J270/90)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'07-05'!$K271+('07-05'!$J271/90)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'07-05'!$K272+('07-05'!$J272/90)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'07-05'!$K273+('07-05'!$J273/90)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'07-05'!$K274+('07-05'!$J274/90)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'07-05'!$K275+('07-05'!$J275/90)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'07-05'!$K276+('07-05'!$J276/90)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'07-05'!$K277+('07-05'!$J277/90)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'07-05'!$K278+('07-05'!$J278/90)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'07-05'!$K279+('07-05'!$J279/90)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'07-05'!$K280+('07-05'!$J280/90)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'07-05'!$K281+('07-05'!$J281/90)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'07-05'!$K282+('07-05'!$J282/90)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'07-05'!$K283+('07-05'!$J283/90)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'07-05'!$K284+('07-05'!$J284/90)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'07-05'!$K285+('07-05'!$J285/90)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'07-05'!$K286+('07-05'!$J286/90)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'07-05'!$K287+('07-05'!$J287/90)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'07-05'!$K288+('07-05'!$J288/90)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'07-05'!$K289+('07-05'!$J289/90)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'07-05'!$K290+('07-05'!$J290/90)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'07-05'!$K291+('07-05'!$J291/90)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'07-05'!$K292+('07-05'!$J292/90)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'07-05'!$K293+('07-05'!$J293/90)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'07-05'!$K294+('07-05'!$J294/90)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'07-05'!$K295+('07-05'!$J295/90)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'07-05'!$K296+('07-05'!$J296/90)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'07-05'!$K297+('07-05'!$J297/90)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'07-05'!$K298+('07-05'!$J298/90)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'07-05'!$K299+('07-05'!$J299/90)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'07-05'!$K300+('07-05'!$J300/90)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'07-05'!$K301+('07-05'!$J301/90)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'07-05'!$K302+('07-05'!$J302/90)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'07-05'!$K303+('07-05'!$J303/90)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'07-05'!$K304+('07-05'!$J304/90)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'07-05'!$K305+('07-05'!$J305/90)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'07-05'!$K306+('07-05'!$J306/90)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'07-05'!$K307+('07-05'!$J307/90)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'07-05'!$K308+('07-05'!$J308/90)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'07-05'!$K309+('07-05'!$J309/90)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'07-05'!$K310+('07-05'!$J310/90)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'07-05'!$K311+('07-05'!$J311/90)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'07-05'!$K312+('07-05'!$J312/90)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'07-05'!$K313+('07-05'!$J313/90)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'07-05'!$K314+('07-05'!$J314/90)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'07-05'!$K315+('07-05'!$J315/90)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'07-05'!$K316+('07-05'!$J316/90)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'07-05'!$K317+('07-05'!$J317/90)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'07-05'!$K318+('07-05'!$J318/90)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'07-05'!$K319+('07-05'!$J319/90)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'07-05'!$K320+('07-05'!$J320/90)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'07-05'!$K321+('07-05'!$J321/90)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'07-05'!$K322+('07-05'!$J322/90)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'07-05'!$K323+('07-05'!$J323/90)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'07-05'!$K324+('07-05'!$J324/90)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'07-05'!$K325+('07-05'!$J325/90)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'07-05'!$K326+('07-05'!$J326/90)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'07-05'!$K327+('07-05'!$J327/90)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'07-05'!$K328+('07-05'!$J328/90)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'07-05'!$K329+('07-05'!$J329/90)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'07-05'!$K330+('07-05'!$J330/90)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'07-05'!$K331+('07-05'!$J331/90)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'07-05'!$K332+('07-05'!$J332/90)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'07-05'!$K333+('07-05'!$J333/90)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'07-05'!$K334+('07-05'!$J334/90)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'07-05'!$K335+('07-05'!$J335/90)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'07-05'!$K336+('07-05'!$J336/90)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'07-05'!$K337+('07-05'!$J337/90)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'07-05'!$K338+('07-05'!$J338/90)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'07-05'!$K339+('07-05'!$J339/90)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'07-05'!$K340+('07-05'!$J340/90)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'07-05'!$K341+('07-05'!$J341/90)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'07-05'!$K342+('07-05'!$J342/90)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'07-05'!$K343+('07-05'!$J343/90)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'07-05'!$K344+('07-05'!$J344/90)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'07-05'!$K345+('07-05'!$J345/90)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'07-05'!$K346+('07-05'!$J346/90)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'07-05'!$K347+('07-05'!$J347/90)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'07-05'!$K348+('07-05'!$J348/90)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'07-05'!$K349+('07-05'!$J349/90)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'07-05'!$K350+('07-05'!$J350/90)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'07-05'!$K351+('07-05'!$J351/90)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'07-05'!$K352+('07-05'!$J352/90)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'07-05'!$K353+('07-05'!$J353/90)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'07-05'!$K354+('07-05'!$J354/90)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'07-05'!$K355+('07-05'!$J355/90)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'07-05'!$K356+('07-05'!$J356/90)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'07-05'!$K357+('07-05'!$J357/90)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'07-05'!$K358+('07-05'!$J358/90)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'07-05'!$K359+('07-05'!$J359/90)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'07-05'!$K360+('07-05'!$J360/90)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'07-05'!$K361+('07-05'!$J361/90)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>
    <pageSetUpPr fitToPage="1"/>
  </sheetPr>
  <dimension ref="A1:Z1000"/>
  <sheetViews>
    <sheetView rightToLeft="1" topLeftCell="A130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SUM('08-05'!$J$22:$J$361)</f>
        <v>1230</v>
      </c>
      <c r="K20" s="3">
        <f>SUM('08-05'!$K$22:$K$361)</f>
        <v>-126</v>
      </c>
      <c r="L20" s="3">
        <f>SUM('08-05'!$L$22:$L$361)</f>
        <v>-112.33333333333235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3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3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3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2075</v>
      </c>
      <c r="G29" s="1"/>
      <c r="H29" s="7" t="s">
        <v>6</v>
      </c>
      <c r="I29" s="43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66" t="s">
        <v>21</v>
      </c>
      <c r="R29" s="67"/>
      <c r="S29" s="17">
        <f>SUM('08-05'!$J$22:$J$361)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3" t="s">
        <v>95</v>
      </c>
      <c r="J30" s="8"/>
      <c r="K30" s="9">
        <v>600</v>
      </c>
      <c r="L30" s="10">
        <f>'08-05'!$K30+('08-05'!$J30/90)</f>
        <v>600</v>
      </c>
      <c r="M30" s="3"/>
      <c r="N30" s="66" t="s">
        <v>23</v>
      </c>
      <c r="O30" s="67"/>
      <c r="P30" s="6">
        <f>SUM('08-05'!$K$22:$K$361)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3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 t="s">
        <v>1321</v>
      </c>
      <c r="J65" s="38"/>
      <c r="K65" s="39"/>
      <c r="L65" s="40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1322</v>
      </c>
      <c r="J66" s="41"/>
      <c r="K66" s="42">
        <v>485</v>
      </c>
      <c r="L66" s="40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1323</v>
      </c>
      <c r="J67" s="38"/>
      <c r="K67" s="39">
        <v>70</v>
      </c>
      <c r="L67" s="40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1009</v>
      </c>
      <c r="J68" s="41"/>
      <c r="K68" s="42">
        <v>60</v>
      </c>
      <c r="L68" s="40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>
        <v>220</v>
      </c>
      <c r="K69" s="39">
        <v>10</v>
      </c>
      <c r="L69" s="40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1324</v>
      </c>
      <c r="J70" s="38">
        <v>500</v>
      </c>
      <c r="K70" s="39"/>
      <c r="L70" s="40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3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2"/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'08-05'!$K155+('08-05'!$J155/90)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'08-05'!$K156+('08-05'!$J156/90)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'08-05'!$K157+('08-05'!$J157/90)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'08-05'!$K158+('08-05'!$J158/90)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'08-05'!$K159+('08-05'!$J159/90)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'08-05'!$K160+('08-05'!$J160/90)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'08-05'!$K161+('08-05'!$J161/90)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'08-05'!$K162+('08-05'!$J162/90)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'08-05'!$K163+('08-05'!$J163/90)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'08-05'!$K164+('08-05'!$J164/90)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'08-05'!$K165+('08-05'!$J165/90)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'08-05'!$K166+('08-05'!$J166/90)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'08-05'!$K167+('08-05'!$J167/90)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'08-05'!$K168+('08-05'!$J168/90)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'08-05'!$K169+('08-05'!$J169/90)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'08-05'!$K170+('08-05'!$J170/90)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'08-05'!$K171+('08-05'!$J171/90)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'08-05'!$K172+('08-05'!$J172/90)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'08-05'!$K173+('08-05'!$J173/90)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'08-05'!$K174+('08-05'!$J174/90)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'08-05'!$K175+('08-05'!$J175/90)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'08-05'!$K176+('08-05'!$J176/90)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'08-05'!$K177+('08-05'!$J177/90)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'08-05'!$K178+('08-05'!$J178/90)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'08-05'!$K179+('08-05'!$J179/90)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'08-05'!$K180+('08-05'!$J180/90)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'08-05'!$K181+('08-05'!$J181/90)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'08-05'!$K182+('08-05'!$J182/90)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'08-05'!$K183+('08-05'!$J183/90)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'08-05'!$K184+('08-05'!$J184/90)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'08-05'!$K185+('08-05'!$J185/90)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'08-05'!$K186+('08-05'!$J186/90)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'08-05'!$K187+('08-05'!$J187/90)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'08-05'!$K188+('08-05'!$J188/90)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'08-05'!$K189+('08-05'!$J189/90)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'08-05'!$K190+('08-05'!$J190/90)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'08-05'!$K191+('08-05'!$J191/90)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'08-05'!$K192+('08-05'!$J192/90)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'08-05'!$K193+('08-05'!$J193/90)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'08-05'!$K194+('08-05'!$J194/90)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'08-05'!$K195+('08-05'!$J195/90)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'08-05'!$K196+('08-05'!$J196/90)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'08-05'!$K197+('08-05'!$J197/90)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'08-05'!$K198+('08-05'!$J198/90)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'08-05'!$K199+('08-05'!$J199/90)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'08-05'!$K200+('08-05'!$J200/90)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'08-05'!$K201+('08-05'!$J201/90)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'08-05'!$K202+('08-05'!$J202/90)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'08-05'!$K203+('08-05'!$J203/90)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'08-05'!$K204+('08-05'!$J204/90)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'08-05'!$K205+('08-05'!$J205/90)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'08-05'!$K206+('08-05'!$J206/90)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'08-05'!$K207+('08-05'!$J207/90)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'08-05'!$K208+('08-05'!$J208/90)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'08-05'!$K209+('08-05'!$J209/90)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'08-05'!$K210+('08-05'!$J210/90)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'08-05'!$K211+('08-05'!$J211/90)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'08-05'!$K212+('08-05'!$J212/90)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'08-05'!$K213+('08-05'!$J213/90)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'08-05'!$K214+('08-05'!$J214/90)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'08-05'!$K215+('08-05'!$J215/90)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'08-05'!$K216+('08-05'!$J216/90)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'08-05'!$K217+('08-05'!$J217/90)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'08-05'!$K218+('08-05'!$J218/90)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'08-05'!$K219+('08-05'!$J219/90)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'08-05'!$K220+('08-05'!$J220/90)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'08-05'!$K221+('08-05'!$J221/90)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'08-05'!$K222+('08-05'!$J222/90)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'08-05'!$K223+('08-05'!$J223/90)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'08-05'!$K224+('08-05'!$J224/90)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'08-05'!$K225+('08-05'!$J225/90)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'08-05'!$K226+('08-05'!$J226/90)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'08-05'!$K227+('08-05'!$J227/90)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'08-05'!$K228+('08-05'!$J228/90)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'08-05'!$K229+('08-05'!$J229/90)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'08-05'!$K230+('08-05'!$J230/90)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'08-05'!$K231+('08-05'!$J231/90)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'08-05'!$K232+('08-05'!$J232/90)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'08-05'!$K233+('08-05'!$J233/90)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'08-05'!$K234+('08-05'!$J234/90)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'08-05'!$K235+('08-05'!$J235/90)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'08-05'!$K236+('08-05'!$J236/90)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'08-05'!$K237+('08-05'!$J237/90)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'08-05'!$K238+('08-05'!$J238/90)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'08-05'!$K239+('08-05'!$J239/90)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'08-05'!$K240+('08-05'!$J240/90)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'08-05'!$K241+('08-05'!$J241/90)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'08-05'!$K242+('08-05'!$J242/90)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'08-05'!$K243+('08-05'!$J243/90)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'08-05'!$K244+('08-05'!$J244/90)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'08-05'!$K245+('08-05'!$J245/90)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'08-05'!$K246+('08-05'!$J246/90)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'08-05'!$K247+('08-05'!$J247/90)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'08-05'!$K248+('08-05'!$J248/90)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'08-05'!$K249+('08-05'!$J249/90)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'08-05'!$K250+('08-05'!$J250/90)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'08-05'!$K251+('08-05'!$J251/90)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'08-05'!$K252+('08-05'!$J252/90)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'08-05'!$K253+('08-05'!$J253/90)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'08-05'!$K254+('08-05'!$J254/90)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'08-05'!$K255+('08-05'!$J255/90)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'08-05'!$K256+('08-05'!$J256/90)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'08-05'!$K257+('08-05'!$J257/90)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'08-05'!$K258+('08-05'!$J258/90)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'08-05'!$K259+('08-05'!$J259/90)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'08-05'!$K260+('08-05'!$J260/90)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'08-05'!$K261+('08-05'!$J261/90)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'08-05'!$K262+('08-05'!$J262/90)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'08-05'!$K263+('08-05'!$J263/90)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'08-05'!$K264+('08-05'!$J264/90)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'08-05'!$K265+('08-05'!$J265/90)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'08-05'!$K266+('08-05'!$J266/90)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'08-05'!$K267+('08-05'!$J267/90)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'08-05'!$K268+('08-05'!$J268/90)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'08-05'!$K269+('08-05'!$J269/90)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'08-05'!$K270+('08-05'!$J270/90)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'08-05'!$K271+('08-05'!$J271/90)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'08-05'!$K272+('08-05'!$J272/90)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'08-05'!$K273+('08-05'!$J273/90)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'08-05'!$K274+('08-05'!$J274/90)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'08-05'!$K275+('08-05'!$J275/90)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'08-05'!$K276+('08-05'!$J276/90)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'08-05'!$K277+('08-05'!$J277/90)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'08-05'!$K278+('08-05'!$J278/90)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'08-05'!$K279+('08-05'!$J279/90)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'08-05'!$K280+('08-05'!$J280/90)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'08-05'!$K281+('08-05'!$J281/90)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'08-05'!$K282+('08-05'!$J282/90)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'08-05'!$K283+('08-05'!$J283/90)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'08-05'!$K284+('08-05'!$J284/90)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'08-05'!$K285+('08-05'!$J285/90)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'08-05'!$K286+('08-05'!$J286/90)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'08-05'!$K287+('08-05'!$J287/90)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'08-05'!$K288+('08-05'!$J288/90)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'08-05'!$K289+('08-05'!$J289/90)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'08-05'!$K290+('08-05'!$J290/90)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'08-05'!$K291+('08-05'!$J291/90)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'08-05'!$K292+('08-05'!$J292/90)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'08-05'!$K293+('08-05'!$J293/90)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'08-05'!$K294+('08-05'!$J294/90)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'08-05'!$K295+('08-05'!$J295/90)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'08-05'!$K296+('08-05'!$J296/90)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'08-05'!$K297+('08-05'!$J297/90)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'08-05'!$K298+('08-05'!$J298/90)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'08-05'!$K299+('08-05'!$J299/90)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'08-05'!$K300+('08-05'!$J300/90)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'08-05'!$K301+('08-05'!$J301/90)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'08-05'!$K302+('08-05'!$J302/90)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'08-05'!$K303+('08-05'!$J303/90)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'08-05'!$K304+('08-05'!$J304/90)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'08-05'!$K305+('08-05'!$J305/90)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'08-05'!$K306+('08-05'!$J306/90)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'08-05'!$K307+('08-05'!$J307/90)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'08-05'!$K308+('08-05'!$J308/90)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'08-05'!$K309+('08-05'!$J309/90)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'08-05'!$K310+('08-05'!$J310/90)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'08-05'!$K311+('08-05'!$J311/90)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'08-05'!$K312+('08-05'!$J312/90)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'08-05'!$K313+('08-05'!$J313/90)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'08-05'!$K314+('08-05'!$J314/90)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'08-05'!$K315+('08-05'!$J315/90)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'08-05'!$K316+('08-05'!$J316/90)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'08-05'!$K317+('08-05'!$J317/90)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'08-05'!$K318+('08-05'!$J318/90)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'08-05'!$K319+('08-05'!$J319/90)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'08-05'!$K320+('08-05'!$J320/90)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'08-05'!$K321+('08-05'!$J321/90)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'08-05'!$K322+('08-05'!$J322/90)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'08-05'!$K323+('08-05'!$J323/90)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'08-05'!$K324+('08-05'!$J324/90)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'08-05'!$K325+('08-05'!$J325/90)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'08-05'!$K326+('08-05'!$J326/90)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'08-05'!$K327+('08-05'!$J327/90)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'08-05'!$K328+('08-05'!$J328/90)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'08-05'!$K329+('08-05'!$J329/90)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'08-05'!$K330+('08-05'!$J330/90)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'08-05'!$K331+('08-05'!$J331/90)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'08-05'!$K332+('08-05'!$J332/90)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'08-05'!$K333+('08-05'!$J333/90)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'08-05'!$K334+('08-05'!$J334/90)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'08-05'!$K335+('08-05'!$J335/90)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'08-05'!$K336+('08-05'!$J336/90)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'08-05'!$K337+('08-05'!$J337/90)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'08-05'!$K338+('08-05'!$J338/90)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'08-05'!$K339+('08-05'!$J339/90)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'08-05'!$K340+('08-05'!$J340/90)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'08-05'!$K341+('08-05'!$J341/90)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'08-05'!$K342+('08-05'!$J342/90)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'08-05'!$K343+('08-05'!$J343/90)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'08-05'!$K344+('08-05'!$J344/90)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'08-05'!$K345+('08-05'!$J345/90)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'08-05'!$K346+('08-05'!$J346/90)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'08-05'!$K347+('08-05'!$J347/90)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'08-05'!$K348+('08-05'!$J348/90)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'08-05'!$K349+('08-05'!$J349/90)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'08-05'!$K350+('08-05'!$J350/90)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'08-05'!$K351+('08-05'!$J351/90)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'08-05'!$K352+('08-05'!$J352/90)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'08-05'!$K353+('08-05'!$J353/90)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'08-05'!$K354+('08-05'!$J354/90)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'08-05'!$K355+('08-05'!$J355/90)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'08-05'!$K356+('08-05'!$J356/90)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'08-05'!$K357+('08-05'!$J357/90)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'08-05'!$K358+('08-05'!$J358/90)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'08-05'!$K359+('08-05'!$J359/90)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'08-05'!$K360+('08-05'!$J360/90)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'08-05'!$K361+('08-05'!$J361/90)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>
    <pageSetUpPr fitToPage="1"/>
  </sheetPr>
  <dimension ref="A1:Z1000"/>
  <sheetViews>
    <sheetView rightToLeft="1" topLeftCell="A168" workbookViewId="0">
      <selection activeCell="I178" sqref="I17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SUM('09-05'!$J$22:$J$361)</f>
        <v>-1580</v>
      </c>
      <c r="K20" s="3">
        <f>SUM('09-05'!$K$22:$K$361)</f>
        <v>76</v>
      </c>
      <c r="L20" s="3">
        <f>SUM('09-05'!$L$22:$L$361)</f>
        <v>58.444444444446475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3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3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66" t="s">
        <v>21</v>
      </c>
      <c r="R29" s="67"/>
      <c r="S29" s="17">
        <f>SUM('09-05'!$J$22:$J$361)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3" t="s">
        <v>360</v>
      </c>
      <c r="J30" s="8">
        <v>300</v>
      </c>
      <c r="K30" s="9"/>
      <c r="L30" s="10">
        <f>'09-05'!$K30+('09-05'!$J30/90)</f>
        <v>3.3333333333333335</v>
      </c>
      <c r="M30" s="3"/>
      <c r="N30" s="66" t="s">
        <v>23</v>
      </c>
      <c r="O30" s="67"/>
      <c r="P30" s="6">
        <f>SUM('09-05'!$K$22:$K$361)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3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3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3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3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3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3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3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3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3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3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3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3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8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3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/>
      <c r="J65" s="38">
        <v>100</v>
      </c>
      <c r="K65" s="39"/>
      <c r="L65" s="40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713</v>
      </c>
      <c r="J66" s="41"/>
      <c r="K66" s="42">
        <v>537</v>
      </c>
      <c r="L66" s="40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3" t="s">
        <v>1044</v>
      </c>
      <c r="J67" s="38">
        <v>-400</v>
      </c>
      <c r="K67" s="39">
        <v>10</v>
      </c>
      <c r="L67" s="40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62</v>
      </c>
      <c r="J68" s="41">
        <v>200</v>
      </c>
      <c r="K68" s="42"/>
      <c r="L68" s="40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1361</v>
      </c>
      <c r="J69" s="38"/>
      <c r="K69" s="39">
        <v>8</v>
      </c>
      <c r="L69" s="40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95</v>
      </c>
      <c r="J70" s="38"/>
      <c r="K70" s="39">
        <v>550</v>
      </c>
      <c r="L70" s="40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7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3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3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3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3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3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3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3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3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3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3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3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3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6" t="s">
        <v>40</v>
      </c>
      <c r="I100" s="43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3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3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3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3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3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3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3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3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3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6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3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3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3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3" t="s">
        <v>95</v>
      </c>
      <c r="J125" s="8">
        <v>-900</v>
      </c>
      <c r="K125" s="48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3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3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3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3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3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3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3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3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3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3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3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3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3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3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3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3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3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3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3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3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3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3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3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3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3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3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3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3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3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3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3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'09-05'!$K178+('09-05'!$J178/90)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'09-05'!$K179+('09-05'!$J179/90)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'09-05'!$K184+('09-05'!$J184/90)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'09-05'!$K185+('09-05'!$J185/90)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'09-05'!$K186+('09-05'!$J186/90)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'09-05'!$K187+('09-05'!$J187/90)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'09-05'!$K188+('09-05'!$J188/90)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'09-05'!$K189+('09-05'!$J189/90)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'09-05'!$K190+('09-05'!$J190/90)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'09-05'!$K191+('09-05'!$J191/90)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'09-05'!$K192+('09-05'!$J192/90)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'09-05'!$K193+('09-05'!$J193/90)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'09-05'!$K194+('09-05'!$J194/90)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'09-05'!$K195+('09-05'!$J195/90)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'09-05'!$K196+('09-05'!$J196/90)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'09-05'!$K197+('09-05'!$J197/90)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'09-05'!$K198+('09-05'!$J198/90)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'09-05'!$K199+('09-05'!$J199/90)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'09-05'!$K200+('09-05'!$J200/90)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'09-05'!$K201+('09-05'!$J201/90)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'09-05'!$K202+('09-05'!$J202/90)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'09-05'!$K203+('09-05'!$J203/90)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'09-05'!$K204+('09-05'!$J204/90)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'09-05'!$K205+('09-05'!$J205/90)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'09-05'!$K206+('09-05'!$J206/90)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'09-05'!$K207+('09-05'!$J207/90)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'09-05'!$K208+('09-05'!$J208/90)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'09-05'!$K209+('09-05'!$J209/90)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'09-05'!$K210+('09-05'!$J210/90)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'09-05'!$K211+('09-05'!$J211/90)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'09-05'!$K212+('09-05'!$J212/90)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'09-05'!$K213+('09-05'!$J213/90)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'09-05'!$K214+('09-05'!$J214/90)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'09-05'!$K215+('09-05'!$J215/90)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'09-05'!$K216+('09-05'!$J216/90)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'09-05'!$K217+('09-05'!$J217/90)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'09-05'!$K218+('09-05'!$J218/90)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'09-05'!$K219+('09-05'!$J219/90)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'09-05'!$K220+('09-05'!$J220/90)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'09-05'!$K221+('09-05'!$J221/90)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'09-05'!$K222+('09-05'!$J222/90)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'09-05'!$K223+('09-05'!$J223/90)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'09-05'!$K224+('09-05'!$J224/90)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'09-05'!$K225+('09-05'!$J225/90)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'09-05'!$K226+('09-05'!$J226/90)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'09-05'!$K227+('09-05'!$J227/90)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'09-05'!$K228+('09-05'!$J228/90)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'09-05'!$K229+('09-05'!$J229/90)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'09-05'!$K230+('09-05'!$J230/90)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'09-05'!$K231+('09-05'!$J231/90)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'09-05'!$K232+('09-05'!$J232/90)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'09-05'!$K233+('09-05'!$J233/90)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'09-05'!$K234+('09-05'!$J234/90)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'09-05'!$K235+('09-05'!$J235/90)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'09-05'!$K236+('09-05'!$J236/90)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'09-05'!$K237+('09-05'!$J237/90)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'09-05'!$K238+('09-05'!$J238/90)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'09-05'!$K239+('09-05'!$J239/90)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'09-05'!$K240+('09-05'!$J240/90)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'09-05'!$K241+('09-05'!$J241/90)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'09-05'!$K242+('09-05'!$J242/90)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'09-05'!$K243+('09-05'!$J243/90)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'09-05'!$K244+('09-05'!$J244/90)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'09-05'!$K245+('09-05'!$J245/90)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'09-05'!$K246+('09-05'!$J246/90)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'09-05'!$K247+('09-05'!$J247/90)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'09-05'!$K248+('09-05'!$J248/90)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'09-05'!$K249+('09-05'!$J249/90)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'09-05'!$K250+('09-05'!$J250/90)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'09-05'!$K251+('09-05'!$J251/90)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'09-05'!$K252+('09-05'!$J252/90)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'09-05'!$K253+('09-05'!$J253/90)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'09-05'!$K254+('09-05'!$J254/90)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'09-05'!$K255+('09-05'!$J255/90)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'09-05'!$K256+('09-05'!$J256/90)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'09-05'!$K257+('09-05'!$J257/90)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'09-05'!$K258+('09-05'!$J258/90)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'09-05'!$K259+('09-05'!$J259/90)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'09-05'!$K260+('09-05'!$J260/90)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'09-05'!$K261+('09-05'!$J261/90)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'09-05'!$K262+('09-05'!$J262/90)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'09-05'!$K263+('09-05'!$J263/90)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'09-05'!$K264+('09-05'!$J264/90)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'09-05'!$K265+('09-05'!$J265/90)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'09-05'!$K266+('09-05'!$J266/90)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'09-05'!$K267+('09-05'!$J267/90)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'09-05'!$K268+('09-05'!$J268/90)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'09-05'!$K269+('09-05'!$J269/90)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'09-05'!$K270+('09-05'!$J270/90)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'09-05'!$K271+('09-05'!$J271/90)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'09-05'!$K272+('09-05'!$J272/90)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'09-05'!$K273+('09-05'!$J273/90)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'09-05'!$K274+('09-05'!$J274/90)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'09-05'!$K275+('09-05'!$J275/90)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'09-05'!$K276+('09-05'!$J276/90)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'09-05'!$K277+('09-05'!$J277/90)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'09-05'!$K278+('09-05'!$J278/90)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'09-05'!$K279+('09-05'!$J279/90)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'09-05'!$K280+('09-05'!$J280/90)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'09-05'!$K281+('09-05'!$J281/90)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'09-05'!$K282+('09-05'!$J282/90)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'09-05'!$K283+('09-05'!$J283/90)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'09-05'!$K284+('09-05'!$J284/90)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'09-05'!$K285+('09-05'!$J285/90)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'09-05'!$K286+('09-05'!$J286/90)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'09-05'!$K287+('09-05'!$J287/90)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'09-05'!$K288+('09-05'!$J288/90)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'09-05'!$K289+('09-05'!$J289/90)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'09-05'!$K290+('09-05'!$J290/90)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'09-05'!$K291+('09-05'!$J291/90)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'09-05'!$K292+('09-05'!$J292/90)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'09-05'!$K293+('09-05'!$J293/90)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'09-05'!$K294+('09-05'!$J294/90)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'09-05'!$K295+('09-05'!$J295/90)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'09-05'!$K296+('09-05'!$J296/90)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'09-05'!$K297+('09-05'!$J297/90)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'09-05'!$K298+('09-05'!$J298/90)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'09-05'!$K299+('09-05'!$J299/90)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'09-05'!$K300+('09-05'!$J300/90)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'09-05'!$K301+('09-05'!$J301/90)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'09-05'!$K302+('09-05'!$J302/90)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'09-05'!$K303+('09-05'!$J303/90)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'09-05'!$K304+('09-05'!$J304/90)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'09-05'!$K305+('09-05'!$J305/90)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'09-05'!$K306+('09-05'!$J306/90)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'09-05'!$K307+('09-05'!$J307/90)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'09-05'!$K308+('09-05'!$J308/90)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'09-05'!$K309+('09-05'!$J309/90)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'09-05'!$K310+('09-05'!$J310/90)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'09-05'!$K311+('09-05'!$J311/90)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'09-05'!$K312+('09-05'!$J312/90)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'09-05'!$K313+('09-05'!$J313/90)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'09-05'!$K314+('09-05'!$J314/90)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'09-05'!$K315+('09-05'!$J315/90)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'09-05'!$K316+('09-05'!$J316/90)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'09-05'!$K317+('09-05'!$J317/90)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'09-05'!$K318+('09-05'!$J318/90)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'09-05'!$K319+('09-05'!$J319/90)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'09-05'!$K320+('09-05'!$J320/90)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'09-05'!$K321+('09-05'!$J321/90)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'09-05'!$K322+('09-05'!$J322/90)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'09-05'!$K323+('09-05'!$J323/90)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'09-05'!$K324+('09-05'!$J324/90)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'09-05'!$K325+('09-05'!$J325/90)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'09-05'!$K326+('09-05'!$J326/90)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'09-05'!$K327+('09-05'!$J327/90)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'09-05'!$K328+('09-05'!$J328/90)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'09-05'!$K329+('09-05'!$J329/90)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'09-05'!$K330+('09-05'!$J330/90)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'09-05'!$K331+('09-05'!$J331/90)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'09-05'!$K332+('09-05'!$J332/90)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'09-05'!$K333+('09-05'!$J333/90)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'09-05'!$K334+('09-05'!$J334/90)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'09-05'!$K335+('09-05'!$J335/90)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'09-05'!$K336+('09-05'!$J336/90)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'09-05'!$K337+('09-05'!$J337/90)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'09-05'!$K338+('09-05'!$J338/90)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'09-05'!$K339+('09-05'!$J339/90)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'09-05'!$K340+('09-05'!$J340/90)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'09-05'!$K341+('09-05'!$J341/90)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'09-05'!$K342+('09-05'!$J342/90)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'09-05'!$K343+('09-05'!$J343/90)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'09-05'!$K344+('09-05'!$J344/90)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'09-05'!$K345+('09-05'!$J345/90)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'09-05'!$K346+('09-05'!$J346/90)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'09-05'!$K347+('09-05'!$J347/90)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'09-05'!$K348+('09-05'!$J348/90)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'09-05'!$K349+('09-05'!$J349/90)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'09-05'!$K350+('09-05'!$J350/90)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'09-05'!$K351+('09-05'!$J351/90)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'09-05'!$K352+('09-05'!$J352/90)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'09-05'!$K353+('09-05'!$J353/90)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'09-05'!$K354+('09-05'!$J354/90)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'09-05'!$K355+('09-05'!$J355/90)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'09-05'!$K356+('09-05'!$J356/90)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'09-05'!$K357+('09-05'!$J357/90)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'09-05'!$K358+('09-05'!$J358/90)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'09-05'!$K359+('09-05'!$J359/90)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'09-05'!$K360+('09-05'!$J360/90)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'09-05'!$K361+('09-05'!$J361/90)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>
    <pageSetUpPr fitToPage="1"/>
  </sheetPr>
  <dimension ref="A1:Z1000"/>
  <sheetViews>
    <sheetView rightToLeft="1" topLeftCell="A96" workbookViewId="0">
      <selection activeCell="K107" sqref="K10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SUM('11-05'!$J$22:$J$361)</f>
        <v>2400</v>
      </c>
      <c r="K20" s="3">
        <f>SUM('11-05'!$K$22:$K$361)</f>
        <v>269</v>
      </c>
      <c r="L20" s="3">
        <f>SUM('11-05'!$L$22:$L$361)</f>
        <v>295.66666666666669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3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3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3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3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3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-2300</v>
      </c>
      <c r="G29" s="1"/>
      <c r="H29" s="7" t="s">
        <v>40</v>
      </c>
      <c r="I29" s="43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66" t="s">
        <v>21</v>
      </c>
      <c r="R29" s="67"/>
      <c r="S29" s="17">
        <f>SUM('11-05'!$J$22:$J$361)</f>
        <v>2400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3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66" t="s">
        <v>23</v>
      </c>
      <c r="O30" s="67"/>
      <c r="P30" s="6">
        <f>SUM('11-05'!$K$22:$K$361)</f>
        <v>269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3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3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3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3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3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3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3" t="s">
        <v>1387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3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3" t="s">
        <v>1388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3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3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6" t="s">
        <v>40</v>
      </c>
      <c r="I50" s="43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3" t="s">
        <v>1389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3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3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3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/>
      <c r="J65" s="38">
        <v>130</v>
      </c>
      <c r="K65" s="39"/>
      <c r="L65" s="40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 t="s">
        <v>121</v>
      </c>
      <c r="J66" s="41">
        <v>300</v>
      </c>
      <c r="K66" s="42"/>
      <c r="L66" s="40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 t="s">
        <v>200</v>
      </c>
      <c r="J67" s="38"/>
      <c r="K67" s="39">
        <v>4</v>
      </c>
      <c r="L67" s="40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 t="s">
        <v>783</v>
      </c>
      <c r="J68" s="41">
        <v>100</v>
      </c>
      <c r="K68" s="42"/>
      <c r="L68" s="40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 t="s">
        <v>1228</v>
      </c>
      <c r="J69" s="38">
        <v>250</v>
      </c>
      <c r="K69" s="39"/>
      <c r="L69" s="40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 t="s">
        <v>161</v>
      </c>
      <c r="J70" s="38"/>
      <c r="K70" s="39">
        <v>25</v>
      </c>
      <c r="L70" s="40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3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1390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/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3" t="s">
        <v>1391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3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3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3" t="s">
        <v>1392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3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1400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1393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1394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1395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1396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1397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1398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1399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>
        <v>140</v>
      </c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'11-05'!$K138+('11-05'!$J138/90)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'11-05'!$K139+('11-05'!$J139/90)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'11-05'!$K140+('11-05'!$J140/90)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'11-05'!$K141+('11-05'!$J141/90)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'11-05'!$K142+('11-05'!$J142/90)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'11-05'!$K143+('11-05'!$J143/90)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'11-05'!$K144+('11-05'!$J144/90)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'11-05'!$K145+('11-05'!$J145/90)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'11-05'!$K146+('11-05'!$J146/90)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'11-05'!$K147+('11-05'!$J147/90)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'11-05'!$K156+('11-05'!$J156/90)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'11-05'!$K157+('11-05'!$J157/90)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'11-05'!$K158+('11-05'!$J158/90)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'11-05'!$K159+('11-05'!$J159/90)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'11-05'!$K160+('11-05'!$J160/90)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'11-05'!$K161+('11-05'!$J161/90)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'11-05'!$K162+('11-05'!$J162/90)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'11-05'!$K163+('11-05'!$J163/90)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'11-05'!$K164+('11-05'!$J164/90)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'11-05'!$K165+('11-05'!$J165/90)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'11-05'!$K166+('11-05'!$J166/90)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'11-05'!$K167+('11-05'!$J167/90)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'11-05'!$K168+('11-05'!$J168/90)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'11-05'!$K169+('11-05'!$J169/90)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'11-05'!$K170+('11-05'!$J170/90)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'11-05'!$K171+('11-05'!$J171/90)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'11-05'!$K172+('11-05'!$J172/90)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'11-05'!$K173+('11-05'!$J173/90)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'11-05'!$K174+('11-05'!$J174/90)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'11-05'!$K175+('11-05'!$J175/90)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'11-05'!$K176+('11-05'!$J176/90)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'11-05'!$K177+('11-05'!$J177/90)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'11-05'!$K178+('11-05'!$J178/90)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'11-05'!$K179+('11-05'!$J179/90)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'11-05'!$K180+('11-05'!$J180/90)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'11-05'!$K181+('11-05'!$J181/90)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'11-05'!$K182+('11-05'!$J182/90)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'11-05'!$K183+('11-05'!$J183/90)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'11-05'!$K184+('11-05'!$J184/90)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'11-05'!$K185+('11-05'!$J185/90)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'11-05'!$K186+('11-05'!$J186/90)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'11-05'!$K187+('11-05'!$J187/90)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'11-05'!$K188+('11-05'!$J188/90)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'11-05'!$K189+('11-05'!$J189/90)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'11-05'!$K190+('11-05'!$J190/90)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'11-05'!$K191+('11-05'!$J191/90)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'11-05'!$K192+('11-05'!$J192/90)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'11-05'!$K193+('11-05'!$J193/90)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'11-05'!$K194+('11-05'!$J194/90)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'11-05'!$K195+('11-05'!$J195/90)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'11-05'!$K196+('11-05'!$J196/90)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'11-05'!$K197+('11-05'!$J197/90)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'11-05'!$K198+('11-05'!$J198/90)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'11-05'!$K199+('11-05'!$J199/90)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'11-05'!$K200+('11-05'!$J200/90)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'11-05'!$K201+('11-05'!$J201/90)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'11-05'!$K202+('11-05'!$J202/90)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'11-05'!$K203+('11-05'!$J203/90)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'11-05'!$K204+('11-05'!$J204/90)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'11-05'!$K205+('11-05'!$J205/90)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'11-05'!$K206+('11-05'!$J206/90)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'11-05'!$K207+('11-05'!$J207/90)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'11-05'!$K208+('11-05'!$J208/90)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'11-05'!$K209+('11-05'!$J209/90)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'11-05'!$K210+('11-05'!$J210/90)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'11-05'!$K211+('11-05'!$J211/90)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'11-05'!$K212+('11-05'!$J212/90)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'11-05'!$K213+('11-05'!$J213/90)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'11-05'!$K214+('11-05'!$J214/90)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'11-05'!$K215+('11-05'!$J215/90)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'11-05'!$K216+('11-05'!$J216/90)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'11-05'!$K217+('11-05'!$J217/90)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'11-05'!$K218+('11-05'!$J218/90)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'11-05'!$K219+('11-05'!$J219/90)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'11-05'!$K220+('11-05'!$J220/90)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'11-05'!$K221+('11-05'!$J221/90)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'11-05'!$K222+('11-05'!$J222/90)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'11-05'!$K223+('11-05'!$J223/90)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'11-05'!$K224+('11-05'!$J224/90)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'11-05'!$K225+('11-05'!$J225/90)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'11-05'!$K226+('11-05'!$J226/90)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'11-05'!$K227+('11-05'!$J227/90)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'11-05'!$K228+('11-05'!$J228/90)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'11-05'!$K229+('11-05'!$J229/90)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'11-05'!$K230+('11-05'!$J230/90)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'11-05'!$K231+('11-05'!$J231/90)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'11-05'!$K232+('11-05'!$J232/90)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'11-05'!$K233+('11-05'!$J233/90)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'11-05'!$K234+('11-05'!$J234/90)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'11-05'!$K235+('11-05'!$J235/90)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'11-05'!$K236+('11-05'!$J236/90)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'11-05'!$K237+('11-05'!$J237/90)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'11-05'!$K238+('11-05'!$J238/90)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'11-05'!$K239+('11-05'!$J239/90)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'11-05'!$K240+('11-05'!$J240/90)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'11-05'!$K241+('11-05'!$J241/90)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'11-05'!$K242+('11-05'!$J242/90)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'11-05'!$K243+('11-05'!$J243/90)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'11-05'!$K244+('11-05'!$J244/90)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'11-05'!$K245+('11-05'!$J245/90)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'11-05'!$K246+('11-05'!$J246/90)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'11-05'!$K247+('11-05'!$J247/90)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'11-05'!$K248+('11-05'!$J248/90)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'11-05'!$K249+('11-05'!$J249/90)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'11-05'!$K250+('11-05'!$J250/90)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'11-05'!$K251+('11-05'!$J251/90)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'11-05'!$K252+('11-05'!$J252/90)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'11-05'!$K253+('11-05'!$J253/90)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'11-05'!$K254+('11-05'!$J254/90)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'11-05'!$K255+('11-05'!$J255/90)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'11-05'!$K256+('11-05'!$J256/90)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'11-05'!$K257+('11-05'!$J257/90)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'11-05'!$K258+('11-05'!$J258/90)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'11-05'!$K259+('11-05'!$J259/90)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'11-05'!$K260+('11-05'!$J260/90)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'11-05'!$K261+('11-05'!$J261/90)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'11-05'!$K262+('11-05'!$J262/90)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'11-05'!$K263+('11-05'!$J263/90)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'11-05'!$K264+('11-05'!$J264/90)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'11-05'!$K265+('11-05'!$J265/90)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'11-05'!$K266+('11-05'!$J266/90)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'11-05'!$K267+('11-05'!$J267/90)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'11-05'!$K268+('11-05'!$J268/90)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'11-05'!$K269+('11-05'!$J269/90)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'11-05'!$K270+('11-05'!$J270/90)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'11-05'!$K271+('11-05'!$J271/90)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'11-05'!$K272+('11-05'!$J272/90)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'11-05'!$K273+('11-05'!$J273/90)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'11-05'!$K274+('11-05'!$J274/90)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'11-05'!$K275+('11-05'!$J275/90)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'11-05'!$K276+('11-05'!$J276/90)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'11-05'!$K277+('11-05'!$J277/90)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'11-05'!$K278+('11-05'!$J278/90)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'11-05'!$K279+('11-05'!$J279/90)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'11-05'!$K280+('11-05'!$J280/90)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'11-05'!$K281+('11-05'!$J281/90)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'11-05'!$K282+('11-05'!$J282/90)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'11-05'!$K283+('11-05'!$J283/90)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'11-05'!$K284+('11-05'!$J284/90)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'11-05'!$K285+('11-05'!$J285/90)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'11-05'!$K286+('11-05'!$J286/90)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'11-05'!$K287+('11-05'!$J287/90)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'11-05'!$K288+('11-05'!$J288/90)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'11-05'!$K289+('11-05'!$J289/90)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'11-05'!$K290+('11-05'!$J290/90)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'11-05'!$K291+('11-05'!$J291/90)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'11-05'!$K292+('11-05'!$J292/90)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'11-05'!$K293+('11-05'!$J293/90)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'11-05'!$K294+('11-05'!$J294/90)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'11-05'!$K295+('11-05'!$J295/90)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'11-05'!$K296+('11-05'!$J296/90)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'11-05'!$K297+('11-05'!$J297/90)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'11-05'!$K298+('11-05'!$J298/90)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'11-05'!$K299+('11-05'!$J299/90)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'11-05'!$K300+('11-05'!$J300/90)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'11-05'!$K301+('11-05'!$J301/90)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'11-05'!$K302+('11-05'!$J302/90)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'11-05'!$K303+('11-05'!$J303/90)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'11-05'!$K304+('11-05'!$J304/90)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'11-05'!$K305+('11-05'!$J305/90)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'11-05'!$K306+('11-05'!$J306/90)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'11-05'!$K307+('11-05'!$J307/90)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'11-05'!$K308+('11-05'!$J308/90)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'11-05'!$K309+('11-05'!$J309/90)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'11-05'!$K310+('11-05'!$J310/90)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'11-05'!$K311+('11-05'!$J311/90)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'11-05'!$K312+('11-05'!$J312/90)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'11-05'!$K313+('11-05'!$J313/90)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'11-05'!$K314+('11-05'!$J314/90)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'11-05'!$K315+('11-05'!$J315/90)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'11-05'!$K316+('11-05'!$J316/90)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'11-05'!$K317+('11-05'!$J317/90)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'11-05'!$K318+('11-05'!$J318/90)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'11-05'!$K319+('11-05'!$J319/90)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'11-05'!$K320+('11-05'!$J320/90)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'11-05'!$K321+('11-05'!$J321/90)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'11-05'!$K322+('11-05'!$J322/90)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'11-05'!$K323+('11-05'!$J323/90)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'11-05'!$K324+('11-05'!$J324/90)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'11-05'!$K325+('11-05'!$J325/90)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'11-05'!$K326+('11-05'!$J326/90)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'11-05'!$K327+('11-05'!$J327/90)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'11-05'!$K328+('11-05'!$J328/90)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'11-05'!$K329+('11-05'!$J329/90)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'11-05'!$K330+('11-05'!$J330/90)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'11-05'!$K331+('11-05'!$J331/90)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'11-05'!$K332+('11-05'!$J332/90)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'11-05'!$K333+('11-05'!$J333/90)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'11-05'!$K334+('11-05'!$J334/90)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'11-05'!$K335+('11-05'!$J335/90)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'11-05'!$K336+('11-05'!$J336/90)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'11-05'!$K337+('11-05'!$J337/90)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'11-05'!$K338+('11-05'!$J338/90)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'11-05'!$K339+('11-05'!$J339/90)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'11-05'!$K340+('11-05'!$J340/90)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'11-05'!$K341+('11-05'!$J341/90)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'11-05'!$K342+('11-05'!$J342/90)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'11-05'!$K343+('11-05'!$J343/90)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'11-05'!$K344+('11-05'!$J344/90)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'11-05'!$K345+('11-05'!$J345/90)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'11-05'!$K346+('11-05'!$J346/90)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'11-05'!$K347+('11-05'!$J347/90)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'11-05'!$K348+('11-05'!$J348/90)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'11-05'!$K349+('11-05'!$J349/90)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'11-05'!$K350+('11-05'!$J350/90)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'11-05'!$K351+('11-05'!$J351/90)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'11-05'!$K352+('11-05'!$J352/90)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'11-05'!$K353+('11-05'!$J353/90)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'11-05'!$K354+('11-05'!$J354/90)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'11-05'!$K355+('11-05'!$J355/90)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'11-05'!$K356+('11-05'!$J356/90)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'11-05'!$K357+('11-05'!$J357/90)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'11-05'!$K358+('11-05'!$J358/90)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'11-05'!$K359+('11-05'!$J359/90)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'11-05'!$K360+('11-05'!$J360/90)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'11-05'!$K361+('11-05'!$J361/90)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64" t="s">
        <v>7</v>
      </c>
      <c r="B20" s="65"/>
      <c r="C20" s="65"/>
      <c r="D20" s="65"/>
      <c r="E20" s="65"/>
      <c r="F20" s="65"/>
      <c r="G20" s="1"/>
      <c r="H20" s="1"/>
      <c r="I20" s="2" t="s">
        <v>0</v>
      </c>
      <c r="J20" s="3">
        <f>SUM('12-05'!$J$22:$J$361)</f>
        <v>0</v>
      </c>
      <c r="K20" s="3">
        <f>SUM('12-05'!$K$22:$K$361)</f>
        <v>0</v>
      </c>
      <c r="L20" s="3">
        <f>SUM('12-05'!$L$22:$L$361)</f>
        <v>0</v>
      </c>
      <c r="M20" s="3"/>
      <c r="N20" s="64" t="s">
        <v>8</v>
      </c>
      <c r="O20" s="65"/>
      <c r="P20" s="65"/>
      <c r="Q20" s="65"/>
      <c r="R20" s="65"/>
      <c r="S20" s="6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'12-05'!$K22+('12-05'!$J22/90)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'12-05'!$K23+('12-05'!$J23/90)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'12-05'!$K24+('12-05'!$J24/90)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'12-05'!$K25+('12-05'!$J25/90)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'12-05'!$K26+('12-05'!$J26/90)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'12-05'!$K27+('12-05'!$J27/90)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'12-05'!$K28+('12-05'!$J28/90)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6" t="s">
        <v>21</v>
      </c>
      <c r="E29" s="67"/>
      <c r="F29" s="17">
        <f t="array" aca="1" ref="F29" ca="1">INDIRECT("'"&amp;$A$19&amp;"'!J20")+J1</f>
        <v>2400</v>
      </c>
      <c r="G29" s="1"/>
      <c r="H29" s="7" t="s">
        <v>6</v>
      </c>
      <c r="I29" s="2"/>
      <c r="J29" s="8"/>
      <c r="K29" s="9"/>
      <c r="L29" s="10">
        <f>'12-05'!$K29+('12-05'!$J29/90)</f>
        <v>0</v>
      </c>
      <c r="M29" s="3"/>
      <c r="N29" s="1"/>
      <c r="O29" s="1"/>
      <c r="P29" s="18"/>
      <c r="Q29" s="66" t="s">
        <v>21</v>
      </c>
      <c r="R29" s="67"/>
      <c r="S29" s="17">
        <f>SUM('12-05'!$J$22:$J$361)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66" t="s">
        <v>23</v>
      </c>
      <c r="B30" s="67"/>
      <c r="C30" s="6">
        <f t="array" aca="1" ref="C30" ca="1">INDIRECT("'"&amp;$A$19&amp;"'!K20")+K1</f>
        <v>269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'12-05'!$K30+('12-05'!$J30/90)</f>
        <v>0</v>
      </c>
      <c r="M30" s="3"/>
      <c r="N30" s="66" t="s">
        <v>23</v>
      </c>
      <c r="O30" s="67"/>
      <c r="P30" s="6">
        <f>SUM('12-05'!$K$22:$K$361)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-5265</v>
      </c>
      <c r="G31" s="1"/>
      <c r="H31" s="7" t="s">
        <v>6</v>
      </c>
      <c r="I31" s="2"/>
      <c r="J31" s="8"/>
      <c r="K31" s="9"/>
      <c r="L31" s="10">
        <f>'12-05'!$K31+('12-05'!$J31/90)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-1355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'12-05'!$K32+('12-05'!$J32/90)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'12-05'!$K33+('12-05'!$J33/90)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'12-05'!$K34+('12-05'!$J34/90)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'12-05'!$K35+('12-05'!$J35/90)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'12-05'!$K36+('12-05'!$J36/90)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'12-05'!$K37+('12-05'!$J37/90)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'12-05'!$K38+('12-05'!$J38/90)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'12-05'!$K39+('12-05'!$J39/90)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'12-05'!$K40+('12-05'!$J40/90)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'12-05'!$K41+('12-05'!$J41/90)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'12-05'!$K42+('12-05'!$J42/90)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'12-05'!$K43+('12-05'!$J43/90)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'12-05'!$K44+('12-05'!$J44/90)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'12-05'!$K45+('12-05'!$J45/90)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'12-05'!$K46+('12-05'!$J46/90)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'12-05'!$K47+('12-05'!$J47/90)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'12-05'!$K48+('12-05'!$J48/90)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'12-05'!$K49+('12-05'!$J49/90)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'12-05'!$K50+('12-05'!$J50/90)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'12-05'!$K51+('12-05'!$J51/90)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'12-05'!$K52+('12-05'!$J52/90)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'12-05'!$K53+('12-05'!$J53/90)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'12-05'!$K54+('12-05'!$J54/90)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'12-05'!$K55+('12-05'!$J55/90)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'12-05'!$K56+('12-05'!$J56/90)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'12-05'!$K57+('12-05'!$J57/90)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'12-05'!$K59+('12-05'!$J59/90)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'12-05'!$K60+('12-05'!$J60/90)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'12-05'!$K61+('12-05'!$J61/90)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3"/>
      <c r="J62" s="8"/>
      <c r="K62" s="9"/>
      <c r="L62" s="10">
        <f>'12-05'!$K62+('12-05'!$J62/90)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3"/>
      <c r="J63" s="8"/>
      <c r="K63" s="9"/>
      <c r="L63" s="10">
        <f>'12-05'!$K63+('12-05'!$J63/90)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3"/>
      <c r="J64" s="8"/>
      <c r="K64" s="9"/>
      <c r="L64" s="10">
        <f>'12-05'!$K64+('12-05'!$J64/90)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7"/>
      <c r="J65" s="38"/>
      <c r="K65" s="39"/>
      <c r="L65" s="40">
        <f>'12-05'!$K65+('12-05'!$J65/90)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7"/>
      <c r="J66" s="41"/>
      <c r="K66" s="42"/>
      <c r="L66" s="40">
        <f>'12-05'!$K66+('12-05'!$J66/90)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7"/>
      <c r="J67" s="38"/>
      <c r="K67" s="39"/>
      <c r="L67" s="40">
        <f>'12-05'!$K67+('12-05'!$J67/90)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7"/>
      <c r="J68" s="41"/>
      <c r="K68" s="42"/>
      <c r="L68" s="40">
        <f>'12-05'!$K68+('12-05'!$J68/90)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7"/>
      <c r="J69" s="38"/>
      <c r="K69" s="39"/>
      <c r="L69" s="40">
        <f>'12-05'!$K69+('12-05'!$J69/90)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7"/>
      <c r="J70" s="38"/>
      <c r="K70" s="39"/>
      <c r="L70" s="40">
        <f>'12-05'!$K70+('12-05'!$J70/90)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'12-05'!$K71+('12-05'!$J71/90)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3"/>
      <c r="J72" s="8"/>
      <c r="K72" s="9"/>
      <c r="L72" s="10">
        <f>'12-05'!$K72+('12-05'!$J72/90)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3"/>
      <c r="J73" s="8"/>
      <c r="K73" s="9"/>
      <c r="L73" s="10">
        <f>'12-05'!$K73+('12-05'!$J73/90)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'12-05'!$K74+('12-05'!$J74/90)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3"/>
      <c r="J75" s="8"/>
      <c r="K75" s="9"/>
      <c r="L75" s="10">
        <f>'12-05'!$K75+('12-05'!$J75/90)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3"/>
      <c r="J76" s="8"/>
      <c r="K76" s="9"/>
      <c r="L76" s="10">
        <f>'12-05'!$K76+('12-05'!$J76/90)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3"/>
      <c r="J77" s="8"/>
      <c r="K77" s="9"/>
      <c r="L77" s="10">
        <f>'12-05'!$K77+('12-05'!$J77/90)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'12-05'!$K78+('12-05'!$J78/90)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3"/>
      <c r="J79" s="8"/>
      <c r="K79" s="9"/>
      <c r="L79" s="10">
        <f>'12-05'!$K79+('12-05'!$J79/90)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'12-05'!$K80+('12-05'!$J80/90)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'12-05'!$K81+('12-05'!$J81/90)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'12-05'!$K82+('12-05'!$J82/90)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'12-05'!$K83+('12-05'!$J83/90)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'12-05'!$K84+('12-05'!$J84/90)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'12-05'!$K85+('12-05'!$J85/90)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'12-05'!$K86+('12-05'!$J86/90)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'12-05'!$K87+('12-05'!$J87/90)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'12-05'!$K88+('12-05'!$J88/90)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'12-05'!$K89+('12-05'!$J89/90)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'12-05'!$K90+('12-05'!$J90/90)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'12-05'!$K91+('12-05'!$J91/90)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'12-05'!$K92+('12-05'!$J92/90)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'12-05'!$K93+('12-05'!$J93/90)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'12-05'!$K94+('12-05'!$J94/90)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'12-05'!$K95+('12-05'!$J95/90)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'12-05'!$K96+('12-05'!$J96/90)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'12-05'!$K97+('12-05'!$J97/90)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'12-05'!$K98+('12-05'!$J98/90)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'12-05'!$K99+('12-05'!$J99/90)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'12-05'!$K100+('12-05'!$J100/90)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'12-05'!$K101+('12-05'!$J101/90)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'12-05'!$K102+('12-05'!$J102/90)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'12-05'!$K103+('12-05'!$J103/90)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'12-05'!$K104+('12-05'!$J104/90)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'12-05'!$K105+('12-05'!$J105/90)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'12-05'!$K106+('12-05'!$J106/90)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'12-05'!$K107+('12-05'!$J107/90)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'12-05'!$K108+('12-05'!$J108/90)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'12-05'!$K109+('12-05'!$J109/90)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'12-05'!$K110+('12-05'!$J110/90)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'12-05'!$K111+('12-05'!$J111/90)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'12-05'!$K112+('12-05'!$J112/90)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'12-05'!$K113+('12-05'!$J113/90)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'12-05'!$K114+('12-05'!$J114/90)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'12-05'!$K115+('12-05'!$J115/90)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'12-05'!$K116+('12-05'!$J116/90)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'12-05'!$K117+('12-05'!$J117/90)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'12-05'!$K118+('12-05'!$J118/90)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'12-05'!$K119+('12-05'!$J119/90)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'12-05'!$K120+('12-05'!$J120/90)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'12-05'!$K121+('12-05'!$J121/90)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'12-05'!$K122+('12-05'!$J122/90)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'12-05'!$K123+('12-05'!$J123/90)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'12-05'!$K124+('12-05'!$J124/90)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'12-05'!$K125+('12-05'!$J125/90)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'12-05'!$K126+('12-05'!$J126/90)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'12-05'!$K127+('12-05'!$J127/90)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'12-05'!$K128+('12-05'!$J128/90)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'12-05'!$K129+('12-05'!$J129/90)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'12-05'!$K130+('12-05'!$J130/90)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'12-05'!$K131+('12-05'!$J131/90)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'12-05'!$K132+('12-05'!$J132/90)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'12-05'!$K133+('12-05'!$J133/90)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'12-05'!$K134+('12-05'!$J134/90)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'12-05'!$K135+('12-05'!$J135/90)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'12-05'!$K136+('12-05'!$J136/90)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'12-05'!$K137+('12-05'!$J137/90)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'12-05'!$K138+('12-05'!$J138/90)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'12-05'!$K139+('12-05'!$J139/90)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'12-05'!$K142+('12-05'!$J142/90)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'12-05'!$K143+('12-05'!$J143/90)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'12-05'!$K144+('12-05'!$J144/90)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'12-05'!$K145+('12-05'!$J145/90)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'12-05'!$K146+('12-05'!$J146/90)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'12-05'!$K147+('12-05'!$J147/90)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'12-05'!$K148+('12-05'!$J148/90)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'12-05'!$K149+('12-05'!$J149/90)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'12-05'!$K150+('12-05'!$J150/90)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'12-05'!$K151+('12-05'!$J151/90)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'12-05'!$K152+('12-05'!$J152/90)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'12-05'!$K153+('12-05'!$J153/90)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'12-05'!$K154+('12-05'!$J154/90)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'12-05'!$K155+('12-05'!$J155/90)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'12-05'!$K156+('12-05'!$J156/90)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'12-05'!$K157+('12-05'!$J157/90)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'12-05'!$K158+('12-05'!$J158/90)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'12-05'!$K159+('12-05'!$J159/90)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'12-05'!$K160+('12-05'!$J160/90)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'12-05'!$K161+('12-05'!$J161/90)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'12-05'!$K162+('12-05'!$J162/90)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'12-05'!$K163+('12-05'!$J163/90)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'12-05'!$K164+('12-05'!$J164/90)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'12-05'!$K165+('12-05'!$J165/90)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'12-05'!$K166+('12-05'!$J166/90)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'12-05'!$K167+('12-05'!$J167/90)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'12-05'!$K168+('12-05'!$J168/90)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'12-05'!$K169+('12-05'!$J169/90)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'12-05'!$K170+('12-05'!$J170/90)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'12-05'!$K171+('12-05'!$J171/90)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'12-05'!$K172+('12-05'!$J172/90)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'12-05'!$K173+('12-05'!$J173/90)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'12-05'!$K174+('12-05'!$J174/90)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'12-05'!$K175+('12-05'!$J175/90)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'12-05'!$K176+('12-05'!$J176/90)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'12-05'!$K177+('12-05'!$J177/90)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'12-05'!$K178+('12-05'!$J178/90)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'12-05'!$K179+('12-05'!$J179/90)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'12-05'!$K180+('12-05'!$J180/90)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'12-05'!$K181+('12-05'!$J181/90)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'12-05'!$K182+('12-05'!$J182/90)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'12-05'!$K183+('12-05'!$J183/90)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'12-05'!$K184+('12-05'!$J184/90)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'12-05'!$K185+('12-05'!$J185/90)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'12-05'!$K186+('12-05'!$J186/90)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'12-05'!$K187+('12-05'!$J187/90)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'12-05'!$K188+('12-05'!$J188/90)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'12-05'!$K189+('12-05'!$J189/90)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'12-05'!$K190+('12-05'!$J190/90)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'12-05'!$K191+('12-05'!$J191/90)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'12-05'!$K192+('12-05'!$J192/90)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'12-05'!$K193+('12-05'!$J193/90)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'12-05'!$K194+('12-05'!$J194/90)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'12-05'!$K195+('12-05'!$J195/90)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'12-05'!$K196+('12-05'!$J196/90)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'12-05'!$K197+('12-05'!$J197/90)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'12-05'!$K198+('12-05'!$J198/90)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'12-05'!$K199+('12-05'!$J199/90)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'12-05'!$K200+('12-05'!$J200/90)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'12-05'!$K201+('12-05'!$J201/90)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'12-05'!$K202+('12-05'!$J202/90)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'12-05'!$K203+('12-05'!$J203/90)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'12-05'!$K204+('12-05'!$J204/90)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'12-05'!$K205+('12-05'!$J205/90)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'12-05'!$K206+('12-05'!$J206/90)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'12-05'!$K207+('12-05'!$J207/90)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'12-05'!$K208+('12-05'!$J208/90)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'12-05'!$K209+('12-05'!$J209/90)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'12-05'!$K210+('12-05'!$J210/90)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'12-05'!$K211+('12-05'!$J211/90)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'12-05'!$K212+('12-05'!$J212/90)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'12-05'!$K213+('12-05'!$J213/90)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'12-05'!$K214+('12-05'!$J214/90)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'12-05'!$K215+('12-05'!$J215/90)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'12-05'!$K216+('12-05'!$J216/90)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'12-05'!$K217+('12-05'!$J217/90)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'12-05'!$K218+('12-05'!$J218/90)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'12-05'!$K219+('12-05'!$J219/90)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'12-05'!$K220+('12-05'!$J220/90)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'12-05'!$K221+('12-05'!$J221/90)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'12-05'!$K222+('12-05'!$J222/90)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'12-05'!$K223+('12-05'!$J223/90)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'12-05'!$K224+('12-05'!$J224/90)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'12-05'!$K225+('12-05'!$J225/90)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'12-05'!$K226+('12-05'!$J226/90)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'12-05'!$K227+('12-05'!$J227/90)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'12-05'!$K228+('12-05'!$J228/90)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'12-05'!$K229+('12-05'!$J229/90)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'12-05'!$K230+('12-05'!$J230/90)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'12-05'!$K231+('12-05'!$J231/90)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'12-05'!$K232+('12-05'!$J232/90)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'12-05'!$K233+('12-05'!$J233/90)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'12-05'!$K234+('12-05'!$J234/90)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'12-05'!$K235+('12-05'!$J235/90)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'12-05'!$K236+('12-05'!$J236/90)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'12-05'!$K237+('12-05'!$J237/90)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'12-05'!$K238+('12-05'!$J238/90)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'12-05'!$K239+('12-05'!$J239/90)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'12-05'!$K240+('12-05'!$J240/90)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'12-05'!$K241+('12-05'!$J241/90)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'12-05'!$K242+('12-05'!$J242/90)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'12-05'!$K243+('12-05'!$J243/90)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'12-05'!$K244+('12-05'!$J244/90)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'12-05'!$K245+('12-05'!$J245/90)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'12-05'!$K246+('12-05'!$J246/90)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'12-05'!$K247+('12-05'!$J247/90)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'12-05'!$K248+('12-05'!$J248/90)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'12-05'!$K249+('12-05'!$J249/90)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'12-05'!$K250+('12-05'!$J250/90)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'12-05'!$K251+('12-05'!$J251/90)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'12-05'!$K252+('12-05'!$J252/90)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'12-05'!$K253+('12-05'!$J253/90)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'12-05'!$K254+('12-05'!$J254/90)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'12-05'!$K255+('12-05'!$J255/90)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'12-05'!$K256+('12-05'!$J256/90)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'12-05'!$K257+('12-05'!$J257/90)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'12-05'!$K258+('12-05'!$J258/90)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'12-05'!$K259+('12-05'!$J259/90)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'12-05'!$K260+('12-05'!$J260/90)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'12-05'!$K261+('12-05'!$J261/90)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'12-05'!$K262+('12-05'!$J262/90)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'12-05'!$K263+('12-05'!$J263/90)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'12-05'!$K264+('12-05'!$J264/90)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'12-05'!$K265+('12-05'!$J265/90)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'12-05'!$K266+('12-05'!$J266/90)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'12-05'!$K267+('12-05'!$J267/90)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'12-05'!$K268+('12-05'!$J268/90)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'12-05'!$K269+('12-05'!$J269/90)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'12-05'!$K270+('12-05'!$J270/90)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'12-05'!$K271+('12-05'!$J271/90)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'12-05'!$K272+('12-05'!$J272/90)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'12-05'!$K273+('12-05'!$J273/90)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'12-05'!$K274+('12-05'!$J274/90)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'12-05'!$K275+('12-05'!$J275/90)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'12-05'!$K276+('12-05'!$J276/90)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'12-05'!$K277+('12-05'!$J277/90)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'12-05'!$K278+('12-05'!$J278/90)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'12-05'!$K279+('12-05'!$J279/90)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'12-05'!$K280+('12-05'!$J280/90)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'12-05'!$K281+('12-05'!$J281/90)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'12-05'!$K282+('12-05'!$J282/90)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'12-05'!$K283+('12-05'!$J283/90)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'12-05'!$K284+('12-05'!$J284/90)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'12-05'!$K285+('12-05'!$J285/90)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'12-05'!$K286+('12-05'!$J286/90)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'12-05'!$K287+('12-05'!$J287/90)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'12-05'!$K288+('12-05'!$J288/90)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'12-05'!$K289+('12-05'!$J289/90)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'12-05'!$K290+('12-05'!$J290/90)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'12-05'!$K291+('12-05'!$J291/90)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'12-05'!$K292+('12-05'!$J292/90)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'12-05'!$K293+('12-05'!$J293/90)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'12-05'!$K294+('12-05'!$J294/90)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'12-05'!$K295+('12-05'!$J295/90)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'12-05'!$K296+('12-05'!$J296/90)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'12-05'!$K297+('12-05'!$J297/90)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'12-05'!$K298+('12-05'!$J298/90)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'12-05'!$K299+('12-05'!$J299/90)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'12-05'!$K300+('12-05'!$J300/90)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'12-05'!$K301+('12-05'!$J301/90)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'12-05'!$K302+('12-05'!$J302/90)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'12-05'!$K303+('12-05'!$J303/90)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'12-05'!$K304+('12-05'!$J304/90)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'12-05'!$K305+('12-05'!$J305/90)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'12-05'!$K306+('12-05'!$J306/90)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'12-05'!$K307+('12-05'!$J307/90)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'12-05'!$K308+('12-05'!$J308/90)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'12-05'!$K309+('12-05'!$J309/90)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'12-05'!$K310+('12-05'!$J310/90)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'12-05'!$K311+('12-05'!$J311/90)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'12-05'!$K312+('12-05'!$J312/90)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'12-05'!$K313+('12-05'!$J313/90)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'12-05'!$K314+('12-05'!$J314/90)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'12-05'!$K315+('12-05'!$J315/90)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'12-05'!$K316+('12-05'!$J316/90)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'12-05'!$K317+('12-05'!$J317/90)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'12-05'!$K318+('12-05'!$J318/90)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'12-05'!$K319+('12-05'!$J319/90)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'12-05'!$K320+('12-05'!$J320/90)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'12-05'!$K321+('12-05'!$J321/90)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'12-05'!$K322+('12-05'!$J322/90)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'12-05'!$K323+('12-05'!$J323/90)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'12-05'!$K324+('12-05'!$J324/90)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'12-05'!$K325+('12-05'!$J325/90)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'12-05'!$K326+('12-05'!$J326/90)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'12-05'!$K327+('12-05'!$J327/90)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'12-05'!$K328+('12-05'!$J328/90)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'12-05'!$K329+('12-05'!$J329/90)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'12-05'!$K330+('12-05'!$J330/90)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'12-05'!$K331+('12-05'!$J331/90)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'12-05'!$K332+('12-05'!$J332/90)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'12-05'!$K333+('12-05'!$J333/90)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'12-05'!$K334+('12-05'!$J334/90)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'12-05'!$K335+('12-05'!$J335/90)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'12-05'!$K336+('12-05'!$J336/90)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'12-05'!$K337+('12-05'!$J337/90)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'12-05'!$K338+('12-05'!$J338/90)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'12-05'!$K339+('12-05'!$J339/90)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'12-05'!$K340+('12-05'!$J340/90)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'12-05'!$K341+('12-05'!$J341/90)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'12-05'!$K342+('12-05'!$J342/90)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'12-05'!$K343+('12-05'!$J343/90)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'12-05'!$K344+('12-05'!$J344/90)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'12-05'!$K345+('12-05'!$J345/90)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'12-05'!$K346+('12-05'!$J346/90)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'12-05'!$K347+('12-05'!$J347/90)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'12-05'!$K348+('12-05'!$J348/90)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'12-05'!$K349+('12-05'!$J349/90)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'12-05'!$K350+('12-05'!$J350/90)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'12-05'!$K351+('12-05'!$J351/90)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'12-05'!$K352+('12-05'!$J352/90)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'12-05'!$K353+('12-05'!$J353/90)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'12-05'!$K354+('12-05'!$J354/90)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'12-05'!$K355+('12-05'!$J355/90)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'12-05'!$K356+('12-05'!$J356/90)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'12-05'!$K357+('12-05'!$J357/90)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'12-05'!$K358+('12-05'!$J358/90)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'12-05'!$K359+('12-05'!$J359/90)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'12-05'!$K360+('12-05'!$J360/90)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'12-05'!$K361+('12-05'!$J361/90)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K1000"/>
  <sheetViews>
    <sheetView rightToLeft="1" tabSelected="1" zoomScale="160" zoomScaleNormal="160" workbookViewId="0">
      <pane ySplit="2" topLeftCell="A36" activePane="bottomLeft" state="frozen"/>
      <selection pane="bottomLeft" activeCell="C43" sqref="C43"/>
    </sheetView>
  </sheetViews>
  <sheetFormatPr defaultColWidth="14.44140625" defaultRowHeight="15" customHeight="1" x14ac:dyDescent="0.3"/>
  <cols>
    <col min="1" max="1" width="22.33203125" bestFit="1" customWidth="1"/>
    <col min="2" max="2" width="8" style="62" bestFit="1" customWidth="1"/>
    <col min="3" max="4" width="8.6640625" style="62" bestFit="1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58">
        <f t="shared" ref="B1:D1" ca="1" si="0">SUM(B3:B32)</f>
        <v>98648.111111111095</v>
      </c>
      <c r="C1" s="58">
        <f t="shared" ca="1" si="0"/>
        <v>-16350.222222222223</v>
      </c>
      <c r="D1" s="58">
        <f t="shared" ca="1" si="0"/>
        <v>-81270.555555555547</v>
      </c>
      <c r="E1" s="27">
        <f ca="1">IF(B1=0,"",C1/B1)*-1</f>
        <v>0.16574288182574878</v>
      </c>
    </row>
    <row r="2" spans="1:8" ht="14.25" customHeight="1" x14ac:dyDescent="0.3">
      <c r="A2" s="28" t="s">
        <v>431</v>
      </c>
      <c r="B2" s="59" t="s">
        <v>6</v>
      </c>
      <c r="C2" s="59" t="s">
        <v>28</v>
      </c>
      <c r="D2" s="59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60">
        <f t="shared" ref="B3:B31" ca="1" si="1">IFERROR(SUMIFS(INDIRECT("'"&amp;TEXT(A3,"DD-MM")&amp;"'!L:L"),INDIRECT("'"&amp;TEXT(A3,"DD-MM")&amp;"'!H:H"),$B$2),"")</f>
        <v>790.33333333333314</v>
      </c>
      <c r="C3" s="60">
        <f t="shared" ref="C3:C31" ca="1" si="2">IFERROR(SUMIFS(INDIRECT("'"&amp;TEXT(A3,"DD-MM")&amp;"'!L:L"),INDIRECT("'"&amp;TEXT(A3,"DD-MM")&amp;"'!H:H"),$C$2),"")</f>
        <v>-1484.4444444444443</v>
      </c>
      <c r="D3" s="60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60">
        <f t="shared" ca="1" si="1"/>
        <v>6230.7222222222226</v>
      </c>
      <c r="C4" s="60">
        <f t="shared" ca="1" si="2"/>
        <v>-7.2222222222222232</v>
      </c>
      <c r="D4" s="60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60">
        <f t="shared" ca="1" si="1"/>
        <v>2525.6111111111109</v>
      </c>
      <c r="C5" s="60">
        <f t="shared" ca="1" si="2"/>
        <v>-42.222222222222221</v>
      </c>
      <c r="D5" s="60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60">
        <f t="shared" ca="1" si="1"/>
        <v>5398.9444444444453</v>
      </c>
      <c r="C6" s="60">
        <f t="shared" ca="1" si="2"/>
        <v>-1692</v>
      </c>
      <c r="D6" s="60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61">
        <f t="shared" ca="1" si="1"/>
        <v>2000</v>
      </c>
      <c r="C7" s="61">
        <f t="shared" ca="1" si="2"/>
        <v>0</v>
      </c>
      <c r="D7" s="61">
        <f t="shared" ca="1" si="3"/>
        <v>-2000</v>
      </c>
      <c r="E7" s="35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6">
        <f ca="1">IF(F7=0,"",G7/F7)*-1</f>
        <v>0.19036722061759684</v>
      </c>
    </row>
    <row r="8" spans="1:8" ht="14.25" customHeight="1" x14ac:dyDescent="0.3">
      <c r="A8" s="31">
        <v>46118</v>
      </c>
      <c r="B8" s="60">
        <f t="shared" ca="1" si="1"/>
        <v>1946.6666666666667</v>
      </c>
      <c r="C8" s="60">
        <f t="shared" ca="1" si="2"/>
        <v>-7.2222222222222232</v>
      </c>
      <c r="D8" s="60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60">
        <f t="shared" ca="1" si="1"/>
        <v>6921.1666666666688</v>
      </c>
      <c r="C9" s="60">
        <f t="shared" ca="1" si="2"/>
        <v>-100.55555555555556</v>
      </c>
      <c r="D9" s="60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60">
        <f t="shared" ca="1" si="1"/>
        <v>3246.3888888888901</v>
      </c>
      <c r="C10" s="60">
        <f t="shared" ca="1" si="2"/>
        <v>-47.777777777777779</v>
      </c>
      <c r="D10" s="60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60">
        <f t="shared" ca="1" si="1"/>
        <v>667.00000000000045</v>
      </c>
      <c r="C11" s="60">
        <f t="shared" ca="1" si="2"/>
        <v>-71.1111111111111</v>
      </c>
      <c r="D11" s="60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60">
        <f t="shared" ca="1" si="1"/>
        <v>1748.0555555555554</v>
      </c>
      <c r="C12" s="60">
        <f t="shared" ca="1" si="2"/>
        <v>-47.444444444444443</v>
      </c>
      <c r="D12" s="60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60">
        <f t="shared" ca="1" si="1"/>
        <v>4789.1666666666652</v>
      </c>
      <c r="C13" s="60">
        <f t="shared" ca="1" si="2"/>
        <v>-1104</v>
      </c>
      <c r="D13" s="60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61" t="str">
        <f t="shared" ca="1" si="1"/>
        <v/>
      </c>
      <c r="C14" s="61" t="str">
        <f t="shared" ca="1" si="2"/>
        <v/>
      </c>
      <c r="D14" s="61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6">
        <f ca="1">IF(F14=0,"",G14/F14)*-1</f>
        <v>7.1336546535837944E-2</v>
      </c>
    </row>
    <row r="15" spans="1:8" ht="14.25" customHeight="1" x14ac:dyDescent="0.3">
      <c r="A15" s="31">
        <v>46125</v>
      </c>
      <c r="B15" s="60">
        <f t="shared" ca="1" si="1"/>
        <v>3000.8888888888887</v>
      </c>
      <c r="C15" s="60">
        <f t="shared" ca="1" si="2"/>
        <v>-27.777777777777779</v>
      </c>
      <c r="D15" s="60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60">
        <f t="shared" ca="1" si="1"/>
        <v>9032.0555555555529</v>
      </c>
      <c r="C16" s="60">
        <f t="shared" ca="1" si="2"/>
        <v>-26.944444444444443</v>
      </c>
      <c r="D16" s="60">
        <f t="shared" ca="1" si="3"/>
        <v>-8769.5555555555547</v>
      </c>
      <c r="E16" s="27">
        <f t="shared" ca="1" si="4"/>
        <v>2.9832018059135065E-3</v>
      </c>
    </row>
    <row r="17" spans="1:11" ht="14.25" customHeight="1" x14ac:dyDescent="0.3">
      <c r="A17" s="31">
        <v>46127</v>
      </c>
      <c r="B17" s="60">
        <f t="shared" ca="1" si="1"/>
        <v>6926.8333333333312</v>
      </c>
      <c r="C17" s="60">
        <f t="shared" ca="1" si="2"/>
        <v>-27.222222222222221</v>
      </c>
      <c r="D17" s="60">
        <f t="shared" ca="1" si="3"/>
        <v>-7213.333333333333</v>
      </c>
      <c r="E17" s="27">
        <f t="shared" ca="1" si="4"/>
        <v>3.9299663947771563E-3</v>
      </c>
    </row>
    <row r="18" spans="1:11" ht="14.25" customHeight="1" x14ac:dyDescent="0.3">
      <c r="A18" s="31">
        <v>46128</v>
      </c>
      <c r="B18" s="60">
        <f t="shared" ca="1" si="1"/>
        <v>5540.1111111111122</v>
      </c>
      <c r="C18" s="60">
        <f t="shared" ca="1" si="2"/>
        <v>-38.333333333333329</v>
      </c>
      <c r="D18" s="60">
        <f t="shared" ca="1" si="3"/>
        <v>-5510.1111111111113</v>
      </c>
      <c r="E18" s="27">
        <f t="shared" ca="1" si="4"/>
        <v>6.9192354746194394E-3</v>
      </c>
    </row>
    <row r="19" spans="1:11" ht="14.25" customHeight="1" x14ac:dyDescent="0.3">
      <c r="A19" s="31">
        <v>46129</v>
      </c>
      <c r="B19" s="60">
        <f t="shared" ca="1" si="1"/>
        <v>3103.7222222222213</v>
      </c>
      <c r="C19" s="60">
        <f t="shared" ca="1" si="2"/>
        <v>-193.44444444444443</v>
      </c>
      <c r="D19" s="60">
        <f t="shared" ca="1" si="3"/>
        <v>-1019.3333333333334</v>
      </c>
      <c r="E19" s="27">
        <f t="shared" ca="1" si="4"/>
        <v>6.2326597096676047E-2</v>
      </c>
    </row>
    <row r="20" spans="1:11" ht="14.25" customHeight="1" x14ac:dyDescent="0.3">
      <c r="A20" s="31">
        <v>46130</v>
      </c>
      <c r="B20" s="60">
        <f t="shared" ca="1" si="1"/>
        <v>2784.833333333333</v>
      </c>
      <c r="C20" s="60">
        <f t="shared" ca="1" si="2"/>
        <v>-2403.3333333333335</v>
      </c>
      <c r="D20" s="60">
        <f t="shared" ca="1" si="3"/>
        <v>-2379.1111111111113</v>
      </c>
      <c r="E20" s="27">
        <f t="shared" ca="1" si="4"/>
        <v>0.8630079597821535</v>
      </c>
    </row>
    <row r="21" spans="1:11" ht="14.25" customHeight="1" x14ac:dyDescent="0.3">
      <c r="A21" s="34">
        <v>46131</v>
      </c>
      <c r="B21" s="61" t="str">
        <f t="shared" ca="1" si="1"/>
        <v/>
      </c>
      <c r="C21" s="61" t="str">
        <f t="shared" ca="1" si="2"/>
        <v/>
      </c>
      <c r="D21" s="61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6">
        <f ca="1">IF(F21=0,"",G21/F21)*-1</f>
        <v>8.9410814052125087E-2</v>
      </c>
    </row>
    <row r="22" spans="1:11" ht="14.25" customHeight="1" x14ac:dyDescent="0.3">
      <c r="A22" s="31">
        <v>46132</v>
      </c>
      <c r="B22" s="60">
        <f t="shared" ca="1" si="1"/>
        <v>2910.8333333333335</v>
      </c>
      <c r="C22" s="60">
        <f t="shared" ca="1" si="2"/>
        <v>-38.333333333333336</v>
      </c>
      <c r="D22" s="60">
        <f t="shared" ca="1" si="3"/>
        <v>-200</v>
      </c>
      <c r="E22" s="27">
        <f t="shared" ca="1" si="4"/>
        <v>1.3169195533924993E-2</v>
      </c>
    </row>
    <row r="23" spans="1:11" ht="14.25" customHeight="1" x14ac:dyDescent="0.3">
      <c r="A23" s="31">
        <v>46133</v>
      </c>
      <c r="B23" s="60">
        <f t="shared" ca="1" si="1"/>
        <v>2687.0000000000009</v>
      </c>
      <c r="C23" s="60">
        <f t="shared" ca="1" si="2"/>
        <v>-26.111111111111111</v>
      </c>
      <c r="D23" s="60">
        <f t="shared" ca="1" si="3"/>
        <v>-4943.2222222222226</v>
      </c>
      <c r="E23" s="27">
        <f t="shared" ca="1" si="4"/>
        <v>9.7175701939378866E-3</v>
      </c>
    </row>
    <row r="24" spans="1:11" ht="14.25" customHeight="1" x14ac:dyDescent="0.3">
      <c r="A24" s="31">
        <v>46134</v>
      </c>
      <c r="B24" s="60">
        <f t="shared" ca="1" si="1"/>
        <v>2189.1111111111109</v>
      </c>
      <c r="C24" s="60">
        <f t="shared" ca="1" si="2"/>
        <v>-232.22222222222223</v>
      </c>
      <c r="D24" s="60">
        <f t="shared" ca="1" si="3"/>
        <v>-997</v>
      </c>
      <c r="E24" s="27">
        <f t="shared" ca="1" si="4"/>
        <v>0.10608060095421785</v>
      </c>
    </row>
    <row r="25" spans="1:11" ht="14.25" customHeight="1" x14ac:dyDescent="0.3">
      <c r="A25" s="31">
        <v>46135</v>
      </c>
      <c r="B25" s="60">
        <f t="shared" ca="1" si="1"/>
        <v>5341.2222222222217</v>
      </c>
      <c r="C25" s="60">
        <f t="shared" ca="1" si="2"/>
        <v>-52.555555555555557</v>
      </c>
      <c r="D25" s="60">
        <f t="shared" ca="1" si="3"/>
        <v>-6583.2222222222217</v>
      </c>
      <c r="E25" s="27">
        <f t="shared" ca="1" si="4"/>
        <v>9.8396122402279965E-3</v>
      </c>
    </row>
    <row r="26" spans="1:11" ht="14.25" customHeight="1" x14ac:dyDescent="0.3">
      <c r="A26" s="31">
        <v>46136</v>
      </c>
      <c r="B26" s="60">
        <f t="shared" ca="1" si="1"/>
        <v>2210</v>
      </c>
      <c r="C26" s="60">
        <f t="shared" ca="1" si="2"/>
        <v>-35.111111111111114</v>
      </c>
      <c r="D26" s="60">
        <f t="shared" ca="1" si="3"/>
        <v>-1978.8888888888889</v>
      </c>
      <c r="E26" s="27">
        <f t="shared" ca="1" si="4"/>
        <v>1.5887380593262949E-2</v>
      </c>
    </row>
    <row r="27" spans="1:11" ht="14.25" customHeight="1" x14ac:dyDescent="0.3">
      <c r="A27" s="31">
        <v>46137</v>
      </c>
      <c r="B27" s="60">
        <f t="shared" ca="1" si="1"/>
        <v>5502.1666666666697</v>
      </c>
      <c r="C27" s="60">
        <f t="shared" ca="1" si="2"/>
        <v>-2243.3333333333335</v>
      </c>
      <c r="D27" s="60">
        <f t="shared" ca="1" si="3"/>
        <v>-2829</v>
      </c>
      <c r="E27" s="27">
        <f t="shared" ca="1" si="4"/>
        <v>0.40771817162935792</v>
      </c>
    </row>
    <row r="28" spans="1:11" ht="14.25" customHeight="1" x14ac:dyDescent="0.3">
      <c r="A28" s="34">
        <v>46138</v>
      </c>
      <c r="B28" s="61" t="str">
        <f t="shared" ca="1" si="1"/>
        <v/>
      </c>
      <c r="C28" s="61" t="str">
        <f t="shared" ca="1" si="2"/>
        <v/>
      </c>
      <c r="D28" s="61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6">
        <f ca="1">IF(F28=0,"",G28/F28)*-1</f>
        <v>0.12608563522656388</v>
      </c>
    </row>
    <row r="29" spans="1:11" ht="14.25" customHeight="1" x14ac:dyDescent="0.3">
      <c r="A29" s="31">
        <v>46139</v>
      </c>
      <c r="B29" s="60">
        <f t="shared" ca="1" si="1"/>
        <v>2961.2222222222226</v>
      </c>
      <c r="C29" s="60">
        <f t="shared" ca="1" si="2"/>
        <v>-5.5555555555555554</v>
      </c>
      <c r="D29" s="60">
        <f t="shared" ca="1" si="3"/>
        <v>-3702.8888888888887</v>
      </c>
      <c r="E29" s="27">
        <f t="shared" ca="1" si="4"/>
        <v>1.8761022100484031E-3</v>
      </c>
    </row>
    <row r="30" spans="1:11" ht="14.25" customHeight="1" x14ac:dyDescent="0.3">
      <c r="A30" s="31">
        <v>46140</v>
      </c>
      <c r="B30" s="60">
        <f t="shared" ca="1" si="1"/>
        <v>2708.8888888888901</v>
      </c>
      <c r="C30" s="60">
        <f t="shared" ca="1" si="2"/>
        <v>-94.833333333333343</v>
      </c>
      <c r="D30" s="60">
        <f t="shared" ca="1" si="3"/>
        <v>-2777.2222222222222</v>
      </c>
      <c r="E30" s="27">
        <f t="shared" ca="1" si="4"/>
        <v>3.5008203445447077E-2</v>
      </c>
      <c r="I30" s="52">
        <v>0.4</v>
      </c>
      <c r="J30" s="52">
        <v>0.08</v>
      </c>
      <c r="K30" s="57" t="s">
        <v>1261</v>
      </c>
    </row>
    <row r="31" spans="1:11" ht="14.25" customHeight="1" x14ac:dyDescent="0.3">
      <c r="A31" s="31">
        <v>46141</v>
      </c>
      <c r="B31" s="60">
        <f t="shared" ca="1" si="1"/>
        <v>2604.5555555555557</v>
      </c>
      <c r="C31" s="60">
        <f t="shared" ca="1" si="2"/>
        <v>-4.4444444444444446</v>
      </c>
      <c r="D31" s="60">
        <f t="shared" ca="1" si="3"/>
        <v>-2573.2222222222226</v>
      </c>
      <c r="E31" s="27">
        <f t="shared" ca="1" si="4"/>
        <v>1.706411842498187E-3</v>
      </c>
      <c r="F31" s="50" t="s">
        <v>1041</v>
      </c>
      <c r="G31" s="50" t="s">
        <v>1042</v>
      </c>
      <c r="H31" s="50" t="s">
        <v>435</v>
      </c>
      <c r="I31" s="52">
        <v>0.4</v>
      </c>
      <c r="J31" s="52">
        <v>0.6</v>
      </c>
      <c r="K31" s="57" t="s">
        <v>1260</v>
      </c>
    </row>
    <row r="32" spans="1:11" ht="15.6" x14ac:dyDescent="0.3">
      <c r="A32" s="31">
        <v>46142</v>
      </c>
      <c r="B32" s="60">
        <f t="shared" ref="B32:B34" ca="1" si="11">IFERROR(SUMIFS(INDIRECT("'"&amp;TEXT(A32,"DD-MM")&amp;"'!L:L"),INDIRECT("'"&amp;TEXT(A32,"DD-MM")&amp;"'!H:H"),$B$2),"")</f>
        <v>2880.6111111111095</v>
      </c>
      <c r="C32" s="60">
        <f t="shared" ref="C32:C34" ca="1" si="12">IFERROR(SUMIFS(INDIRECT("'"&amp;TEXT(A32,"DD-MM")&amp;"'!L:L"),INDIRECT("'"&amp;TEXT(A32,"DD-MM")&amp;"'!H:H"),$C$2),"")</f>
        <v>-6296.666666666667</v>
      </c>
      <c r="D32" s="60">
        <f t="shared" ref="D32:D34" ca="1" si="13">IFERROR(SUMIFS(INDIRECT("'"&amp;TEXT(A32,"DD-MM")&amp;"'!L:L"),INDIRECT("'"&amp;TEXT(A32,"DD-MM")&amp;"'!H:H"),$D$2),"")</f>
        <v>5852</v>
      </c>
      <c r="E32" s="27">
        <f t="shared" ref="E32:E34" ca="1" si="14">IFERROR(IF(B32=0,"",C32/B32)*-1,"")</f>
        <v>2.1858787680083327</v>
      </c>
      <c r="F32" s="51">
        <f ca="1">SUM(B3:B32)</f>
        <v>98648.111111111095</v>
      </c>
      <c r="G32" s="51">
        <f ca="1">SUM(C3:C32)</f>
        <v>-16350.222222222223</v>
      </c>
      <c r="H32" s="53">
        <f ca="1">IF(F32=0,"",G32/F32)*-1</f>
        <v>0.16574288182574878</v>
      </c>
      <c r="I32" s="54">
        <f ca="1">F32*I31</f>
        <v>39459.244444444441</v>
      </c>
      <c r="J32" s="54">
        <f ca="1">F32*J31</f>
        <v>59188.866666666654</v>
      </c>
      <c r="K32" t="s">
        <v>1265</v>
      </c>
    </row>
    <row r="33" spans="1:11" ht="14.25" customHeight="1" x14ac:dyDescent="0.3">
      <c r="A33" s="31">
        <v>46143</v>
      </c>
      <c r="B33" s="60">
        <f t="shared" ca="1" si="11"/>
        <v>2758.7222222222235</v>
      </c>
      <c r="C33" s="60">
        <f t="shared" ca="1" si="12"/>
        <v>-1400.3333333333333</v>
      </c>
      <c r="D33" s="60">
        <f t="shared" ca="1" si="13"/>
        <v>-2659.7777777777778</v>
      </c>
      <c r="E33" s="27">
        <f t="shared" ca="1" si="14"/>
        <v>0.50760215075417336</v>
      </c>
      <c r="I33" s="56">
        <f ca="1">I32*I30</f>
        <v>15783.697777777777</v>
      </c>
      <c r="J33" s="56">
        <f ca="1">J32*J30</f>
        <v>4735.1093333333329</v>
      </c>
      <c r="K33" s="56">
        <f ca="1">J33+I33</f>
        <v>20518.807111111109</v>
      </c>
    </row>
    <row r="34" spans="1:11" ht="14.25" customHeight="1" x14ac:dyDescent="0.3">
      <c r="A34" s="31">
        <v>46144</v>
      </c>
      <c r="B34" s="60">
        <f t="shared" ca="1" si="11"/>
        <v>3904.2222222222213</v>
      </c>
      <c r="C34" s="60">
        <f t="shared" ca="1" si="12"/>
        <v>-690.88888888888891</v>
      </c>
      <c r="D34" s="60">
        <f t="shared" ca="1" si="13"/>
        <v>-3808.3888888888887</v>
      </c>
      <c r="E34" s="27">
        <f t="shared" ca="1" si="14"/>
        <v>0.17695941715521663</v>
      </c>
    </row>
    <row r="35" spans="1:11" ht="14.25" customHeight="1" x14ac:dyDescent="0.3">
      <c r="A35" s="31">
        <v>46145</v>
      </c>
      <c r="B35" s="61" t="str">
        <f t="shared" ref="B35:B41" ca="1" si="15">IFERROR(SUMIFS(INDIRECT("'"&amp;TEXT(A35,"DD-MM")&amp;"'!L:L"),INDIRECT("'"&amp;TEXT(A35,"DD-MM")&amp;"'!H:H"),$B$2),"")</f>
        <v/>
      </c>
      <c r="C35" s="61" t="str">
        <f t="shared" ref="C35:C41" ca="1" si="16">IFERROR(SUMIFS(INDIRECT("'"&amp;TEXT(A35,"DD-MM")&amp;"'!L:L"),INDIRECT("'"&amp;TEXT(A35,"DD-MM")&amp;"'!H:H"),$C$2),"")</f>
        <v/>
      </c>
      <c r="D35" s="61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17818.222222222223</v>
      </c>
      <c r="G35" s="32">
        <f t="shared" ref="G35" ca="1" si="20">SUM(C29:C35)</f>
        <v>-8492.7222222222226</v>
      </c>
      <c r="H35" s="36">
        <f ca="1">IF(F35=0,"",G35/F35)*-1</f>
        <v>0.4766312888179392</v>
      </c>
    </row>
    <row r="36" spans="1:11" ht="14.25" customHeight="1" x14ac:dyDescent="0.3">
      <c r="A36" s="31">
        <v>46146</v>
      </c>
      <c r="B36" s="60">
        <f t="shared" ca="1" si="15"/>
        <v>2701.2222222222217</v>
      </c>
      <c r="C36" s="60">
        <f t="shared" ca="1" si="16"/>
        <v>-25.555555555555554</v>
      </c>
      <c r="D36" s="60">
        <f t="shared" ca="1" si="17"/>
        <v>-2868.6666666666665</v>
      </c>
      <c r="E36" s="27">
        <f t="shared" ca="1" si="18"/>
        <v>9.4607379375591313E-3</v>
      </c>
    </row>
    <row r="37" spans="1:11" ht="14.25" customHeight="1" x14ac:dyDescent="0.3">
      <c r="A37" s="31">
        <v>46147</v>
      </c>
      <c r="B37" s="60">
        <f t="shared" ca="1" si="15"/>
        <v>3718.9444444444462</v>
      </c>
      <c r="C37" s="60">
        <f t="shared" ca="1" si="16"/>
        <v>-565.11111111111109</v>
      </c>
      <c r="D37" s="60">
        <f t="shared" ca="1" si="17"/>
        <v>-3187.7777777777778</v>
      </c>
      <c r="E37" s="27">
        <f t="shared" ca="1" si="18"/>
        <v>0.15195470638323291</v>
      </c>
    </row>
    <row r="38" spans="1:11" ht="14.25" customHeight="1" x14ac:dyDescent="0.3">
      <c r="A38" s="31">
        <v>46148</v>
      </c>
      <c r="B38" s="60">
        <f t="shared" ca="1" si="15"/>
        <v>3297.7777777777774</v>
      </c>
      <c r="C38" s="60">
        <f t="shared" ca="1" si="16"/>
        <v>-27.777777777777779</v>
      </c>
      <c r="D38" s="60">
        <f t="shared" ca="1" si="17"/>
        <v>-3429.4444444444443</v>
      </c>
      <c r="E38" s="27">
        <f t="shared" ca="1" si="18"/>
        <v>8.4231805929919149E-3</v>
      </c>
    </row>
    <row r="39" spans="1:11" ht="14.25" customHeight="1" x14ac:dyDescent="0.3">
      <c r="A39" s="31">
        <v>46149</v>
      </c>
      <c r="B39" s="60">
        <f t="shared" ca="1" si="15"/>
        <v>2322.9444444444453</v>
      </c>
      <c r="C39" s="60">
        <f t="shared" ca="1" si="16"/>
        <v>-302.22222222222223</v>
      </c>
      <c r="D39" s="60">
        <f t="shared" ca="1" si="17"/>
        <v>-2082.6666666666665</v>
      </c>
      <c r="E39" s="27">
        <f t="shared" ca="1" si="18"/>
        <v>0.13010307799009874</v>
      </c>
    </row>
    <row r="40" spans="1:11" ht="14.25" customHeight="1" x14ac:dyDescent="0.3">
      <c r="A40" s="31">
        <v>46150</v>
      </c>
      <c r="B40" s="60">
        <f t="shared" ca="1" si="15"/>
        <v>5232.9444444444471</v>
      </c>
      <c r="C40" s="60">
        <f t="shared" ca="1" si="16"/>
        <v>-689.44444444444446</v>
      </c>
      <c r="D40" s="60">
        <f t="shared" ca="1" si="17"/>
        <v>-4407.2222222222226</v>
      </c>
      <c r="E40" s="27">
        <f t="shared" ca="1" si="18"/>
        <v>0.13175076704213681</v>
      </c>
    </row>
    <row r="41" spans="1:11" ht="14.25" customHeight="1" x14ac:dyDescent="0.3">
      <c r="A41" s="31">
        <v>46151</v>
      </c>
      <c r="B41" s="60">
        <f t="shared" ca="1" si="15"/>
        <v>7444.5000000000009</v>
      </c>
      <c r="C41" s="60">
        <f t="shared" ca="1" si="16"/>
        <v>-70.777777777777771</v>
      </c>
      <c r="D41" s="60">
        <f t="shared" ca="1" si="17"/>
        <v>-7299.2222222222226</v>
      </c>
      <c r="E41" s="27">
        <f t="shared" ca="1" si="18"/>
        <v>9.5073917358825654E-3</v>
      </c>
    </row>
    <row r="42" spans="1:11" ht="14.25" customHeight="1" x14ac:dyDescent="0.3">
      <c r="A42" s="31">
        <v>46152</v>
      </c>
      <c r="B42" s="61" t="str">
        <f t="shared" ref="B42:B105" ca="1" si="21">IFERROR(SUMIFS(INDIRECT("'"&amp;TEXT(A42,"DD-MM")&amp;"'!L:L"),INDIRECT("'"&amp;TEXT(A42,"DD-MM")&amp;"'!H:H"),$B$2),"")</f>
        <v/>
      </c>
      <c r="C42" s="61" t="str">
        <f t="shared" ref="C42:C105" ca="1" si="22">IFERROR(SUMIFS(INDIRECT("'"&amp;TEXT(A42,"DD-MM")&amp;"'!L:L"),INDIRECT("'"&amp;TEXT(A42,"DD-MM")&amp;"'!H:H"),$C$2),"")</f>
        <v/>
      </c>
      <c r="D42" s="61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24718.333333333336</v>
      </c>
      <c r="G42" s="32">
        <f t="shared" ref="G42" ca="1" si="26">SUM(C36:C42)</f>
        <v>-1680.8888888888891</v>
      </c>
      <c r="H42" s="36">
        <f ca="1">IF(F42=0,"",G42/F42)*-1</f>
        <v>6.8001708133863761E-2</v>
      </c>
    </row>
    <row r="43" spans="1:11" ht="14.25" customHeight="1" x14ac:dyDescent="0.3">
      <c r="A43" s="31">
        <v>46153</v>
      </c>
      <c r="B43" s="60">
        <f t="shared" ca="1" si="21"/>
        <v>4148</v>
      </c>
      <c r="C43" s="60">
        <f t="shared" ca="1" si="22"/>
        <v>-636.66666666666663</v>
      </c>
      <c r="D43" s="60">
        <f t="shared" ca="1" si="23"/>
        <v>-3014.6666666666665</v>
      </c>
      <c r="E43" s="27">
        <f t="shared" ca="1" si="24"/>
        <v>0.15348762455801992</v>
      </c>
    </row>
    <row r="44" spans="1:11" ht="14.25" customHeight="1" x14ac:dyDescent="0.3">
      <c r="A44" s="31">
        <v>46154</v>
      </c>
      <c r="B44" s="60">
        <f t="shared" ca="1" si="21"/>
        <v>0</v>
      </c>
      <c r="C44" s="60">
        <f t="shared" ca="1" si="22"/>
        <v>0</v>
      </c>
      <c r="D44" s="60">
        <f t="shared" ca="1" si="23"/>
        <v>0</v>
      </c>
      <c r="E44" s="27" t="str">
        <f t="shared" ca="1" si="24"/>
        <v/>
      </c>
    </row>
    <row r="45" spans="1:11" ht="14.25" customHeight="1" x14ac:dyDescent="0.3">
      <c r="A45" s="31">
        <v>46155</v>
      </c>
      <c r="B45" s="60" t="str">
        <f t="shared" ca="1" si="21"/>
        <v/>
      </c>
      <c r="C45" s="60" t="str">
        <f t="shared" ca="1" si="22"/>
        <v/>
      </c>
      <c r="D45" s="60" t="str">
        <f t="shared" ca="1" si="23"/>
        <v/>
      </c>
      <c r="E45" s="27" t="str">
        <f t="shared" ca="1" si="24"/>
        <v/>
      </c>
    </row>
    <row r="46" spans="1:11" ht="14.25" customHeight="1" x14ac:dyDescent="0.3">
      <c r="A46" s="31">
        <v>46156</v>
      </c>
      <c r="B46" s="60" t="str">
        <f t="shared" ca="1" si="21"/>
        <v/>
      </c>
      <c r="C46" s="60" t="str">
        <f t="shared" ca="1" si="22"/>
        <v/>
      </c>
      <c r="D46" s="60" t="str">
        <f t="shared" ca="1" si="23"/>
        <v/>
      </c>
      <c r="E46" s="27" t="str">
        <f t="shared" ca="1" si="24"/>
        <v/>
      </c>
    </row>
    <row r="47" spans="1:11" ht="14.25" customHeight="1" x14ac:dyDescent="0.3">
      <c r="A47" s="31">
        <v>46157</v>
      </c>
      <c r="B47" s="60" t="str">
        <f t="shared" ca="1" si="21"/>
        <v/>
      </c>
      <c r="C47" s="60" t="str">
        <f t="shared" ca="1" si="22"/>
        <v/>
      </c>
      <c r="D47" s="60" t="str">
        <f t="shared" ca="1" si="23"/>
        <v/>
      </c>
      <c r="E47" s="27" t="str">
        <f t="shared" ca="1" si="24"/>
        <v/>
      </c>
    </row>
    <row r="48" spans="1:11" ht="14.25" customHeight="1" x14ac:dyDescent="0.3">
      <c r="A48" s="31">
        <v>46158</v>
      </c>
      <c r="B48" s="60" t="str">
        <f t="shared" ca="1" si="21"/>
        <v/>
      </c>
      <c r="C48" s="60" t="str">
        <f t="shared" ca="1" si="22"/>
        <v/>
      </c>
      <c r="D48" s="60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61" t="str">
        <f t="shared" ca="1" si="21"/>
        <v/>
      </c>
      <c r="C49" s="61" t="str">
        <f t="shared" ca="1" si="22"/>
        <v/>
      </c>
      <c r="D49" s="61" t="str">
        <f t="shared" ca="1" si="23"/>
        <v/>
      </c>
      <c r="E49" s="27" t="str">
        <f t="shared" ca="1" si="24"/>
        <v/>
      </c>
      <c r="F49" s="32">
        <f t="shared" ref="F49" ca="1" si="27">SUM(B43:B49)</f>
        <v>4148</v>
      </c>
      <c r="G49" s="32">
        <f t="shared" ref="G49" ca="1" si="28">SUM(C43:C49)</f>
        <v>-636.66666666666663</v>
      </c>
      <c r="H49" s="36">
        <f ca="1">IF(F49=0,"",G49/F49)*-1</f>
        <v>0.15348762455801992</v>
      </c>
    </row>
    <row r="50" spans="1:8" ht="14.25" customHeight="1" x14ac:dyDescent="0.3">
      <c r="A50" s="31">
        <v>46160</v>
      </c>
      <c r="B50" s="60" t="str">
        <f t="shared" ca="1" si="21"/>
        <v/>
      </c>
      <c r="C50" s="60" t="str">
        <f t="shared" ca="1" si="22"/>
        <v/>
      </c>
      <c r="D50" s="60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60" t="str">
        <f t="shared" ca="1" si="21"/>
        <v/>
      </c>
      <c r="C51" s="60" t="str">
        <f t="shared" ca="1" si="22"/>
        <v/>
      </c>
      <c r="D51" s="60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60" t="str">
        <f t="shared" ca="1" si="21"/>
        <v/>
      </c>
      <c r="C52" s="60" t="str">
        <f t="shared" ca="1" si="22"/>
        <v/>
      </c>
      <c r="D52" s="60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60" t="str">
        <f t="shared" ca="1" si="21"/>
        <v/>
      </c>
      <c r="C53" s="60" t="str">
        <f t="shared" ca="1" si="22"/>
        <v/>
      </c>
      <c r="D53" s="60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60" t="str">
        <f t="shared" ca="1" si="21"/>
        <v/>
      </c>
      <c r="C54" s="60" t="str">
        <f t="shared" ca="1" si="22"/>
        <v/>
      </c>
      <c r="D54" s="60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60" t="str">
        <f t="shared" ca="1" si="21"/>
        <v/>
      </c>
      <c r="C55" s="60" t="str">
        <f t="shared" ca="1" si="22"/>
        <v/>
      </c>
      <c r="D55" s="60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61" t="str">
        <f t="shared" ca="1" si="21"/>
        <v/>
      </c>
      <c r="C56" s="61" t="str">
        <f t="shared" ca="1" si="22"/>
        <v/>
      </c>
      <c r="D56" s="61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6" t="e">
        <f ca="1">IF(F56=0,"",G56/F56)*-1</f>
        <v>#VALUE!</v>
      </c>
    </row>
    <row r="57" spans="1:8" ht="14.25" customHeight="1" x14ac:dyDescent="0.3">
      <c r="A57" s="31">
        <v>46167</v>
      </c>
      <c r="B57" s="60" t="str">
        <f t="shared" ca="1" si="21"/>
        <v/>
      </c>
      <c r="C57" s="60" t="str">
        <f t="shared" ca="1" si="22"/>
        <v/>
      </c>
      <c r="D57" s="60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60" t="str">
        <f t="shared" ca="1" si="21"/>
        <v/>
      </c>
      <c r="C58" s="60" t="str">
        <f t="shared" ca="1" si="22"/>
        <v/>
      </c>
      <c r="D58" s="60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60" t="str">
        <f t="shared" ca="1" si="21"/>
        <v/>
      </c>
      <c r="C59" s="60" t="str">
        <f t="shared" ca="1" si="22"/>
        <v/>
      </c>
      <c r="D59" s="60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60" t="str">
        <f t="shared" ca="1" si="21"/>
        <v/>
      </c>
      <c r="C60" s="60" t="str">
        <f t="shared" ca="1" si="22"/>
        <v/>
      </c>
      <c r="D60" s="60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60" t="str">
        <f t="shared" ca="1" si="21"/>
        <v/>
      </c>
      <c r="C61" s="60" t="str">
        <f t="shared" ca="1" si="22"/>
        <v/>
      </c>
      <c r="D61" s="60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60" t="str">
        <f t="shared" ca="1" si="21"/>
        <v/>
      </c>
      <c r="C62" s="60" t="str">
        <f t="shared" ca="1" si="22"/>
        <v/>
      </c>
      <c r="D62" s="60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61" t="str">
        <f t="shared" ca="1" si="21"/>
        <v/>
      </c>
      <c r="C63" s="61" t="str">
        <f t="shared" ca="1" si="22"/>
        <v/>
      </c>
      <c r="D63" s="61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6" t="e">
        <f ca="1">IF(F63=0,"",G63/F63)*-1</f>
        <v>#VALUE!</v>
      </c>
    </row>
    <row r="64" spans="1:8" ht="14.25" customHeight="1" x14ac:dyDescent="0.3">
      <c r="A64" s="31">
        <v>46174</v>
      </c>
      <c r="B64" s="60" t="str">
        <f t="shared" ca="1" si="21"/>
        <v/>
      </c>
      <c r="C64" s="60" t="str">
        <f t="shared" ca="1" si="22"/>
        <v/>
      </c>
      <c r="D64" s="60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60" t="str">
        <f t="shared" ca="1" si="21"/>
        <v/>
      </c>
      <c r="C65" s="60" t="str">
        <f t="shared" ca="1" si="22"/>
        <v/>
      </c>
      <c r="D65" s="60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60" t="str">
        <f t="shared" ca="1" si="21"/>
        <v/>
      </c>
      <c r="C66" s="60" t="str">
        <f t="shared" ca="1" si="22"/>
        <v/>
      </c>
      <c r="D66" s="60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60" t="str">
        <f t="shared" ca="1" si="21"/>
        <v/>
      </c>
      <c r="C67" s="60" t="str">
        <f t="shared" ca="1" si="22"/>
        <v/>
      </c>
      <c r="D67" s="60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60" t="str">
        <f t="shared" ca="1" si="21"/>
        <v/>
      </c>
      <c r="C68" s="60" t="str">
        <f t="shared" ca="1" si="22"/>
        <v/>
      </c>
      <c r="D68" s="60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60" t="str">
        <f t="shared" ca="1" si="21"/>
        <v/>
      </c>
      <c r="C69" s="60" t="str">
        <f t="shared" ca="1" si="22"/>
        <v/>
      </c>
      <c r="D69" s="60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61" t="str">
        <f t="shared" ca="1" si="21"/>
        <v/>
      </c>
      <c r="C70" s="61" t="str">
        <f t="shared" ca="1" si="22"/>
        <v/>
      </c>
      <c r="D70" s="61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6" t="e">
        <f ca="1">IF(F70=0,"",G70/F70)*-1</f>
        <v>#VALUE!</v>
      </c>
    </row>
    <row r="71" spans="1:8" ht="14.25" customHeight="1" x14ac:dyDescent="0.3">
      <c r="A71" s="31">
        <v>46181</v>
      </c>
      <c r="B71" s="60" t="str">
        <f t="shared" ca="1" si="21"/>
        <v/>
      </c>
      <c r="C71" s="60" t="str">
        <f t="shared" ca="1" si="22"/>
        <v/>
      </c>
      <c r="D71" s="60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60" t="str">
        <f t="shared" ca="1" si="21"/>
        <v/>
      </c>
      <c r="C72" s="60" t="str">
        <f t="shared" ca="1" si="22"/>
        <v/>
      </c>
      <c r="D72" s="60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60" t="str">
        <f t="shared" ca="1" si="21"/>
        <v/>
      </c>
      <c r="C73" s="60" t="str">
        <f t="shared" ca="1" si="22"/>
        <v/>
      </c>
      <c r="D73" s="60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60" t="str">
        <f t="shared" ca="1" si="21"/>
        <v/>
      </c>
      <c r="C74" s="60" t="str">
        <f t="shared" ca="1" si="22"/>
        <v/>
      </c>
      <c r="D74" s="60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60" t="str">
        <f t="shared" ca="1" si="21"/>
        <v/>
      </c>
      <c r="C75" s="60" t="str">
        <f t="shared" ca="1" si="22"/>
        <v/>
      </c>
      <c r="D75" s="60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60" t="str">
        <f t="shared" ca="1" si="21"/>
        <v/>
      </c>
      <c r="C76" s="60" t="str">
        <f t="shared" ca="1" si="22"/>
        <v/>
      </c>
      <c r="D76" s="60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61" t="str">
        <f t="shared" ca="1" si="21"/>
        <v/>
      </c>
      <c r="C77" s="61" t="str">
        <f t="shared" ca="1" si="22"/>
        <v/>
      </c>
      <c r="D77" s="61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6" t="e">
        <f ca="1">IF(F77=0,"",G77/F77)*-1</f>
        <v>#VALUE!</v>
      </c>
    </row>
    <row r="78" spans="1:8" ht="14.25" customHeight="1" x14ac:dyDescent="0.3">
      <c r="A78" s="31">
        <v>46188</v>
      </c>
      <c r="B78" s="60" t="str">
        <f t="shared" ca="1" si="21"/>
        <v/>
      </c>
      <c r="C78" s="60" t="str">
        <f t="shared" ca="1" si="22"/>
        <v/>
      </c>
      <c r="D78" s="60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60" t="str">
        <f t="shared" ca="1" si="21"/>
        <v/>
      </c>
      <c r="C79" s="60" t="str">
        <f t="shared" ca="1" si="22"/>
        <v/>
      </c>
      <c r="D79" s="60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60" t="str">
        <f t="shared" ca="1" si="21"/>
        <v/>
      </c>
      <c r="C80" s="60" t="str">
        <f t="shared" ca="1" si="22"/>
        <v/>
      </c>
      <c r="D80" s="60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60" t="str">
        <f t="shared" ca="1" si="21"/>
        <v/>
      </c>
      <c r="C81" s="60" t="str">
        <f t="shared" ca="1" si="22"/>
        <v/>
      </c>
      <c r="D81" s="60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60" t="str">
        <f t="shared" ca="1" si="21"/>
        <v/>
      </c>
      <c r="C82" s="60" t="str">
        <f t="shared" ca="1" si="22"/>
        <v/>
      </c>
      <c r="D82" s="60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60" t="str">
        <f t="shared" ca="1" si="21"/>
        <v/>
      </c>
      <c r="C83" s="60" t="str">
        <f t="shared" ca="1" si="22"/>
        <v/>
      </c>
      <c r="D83" s="60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61" t="str">
        <f t="shared" ca="1" si="21"/>
        <v/>
      </c>
      <c r="C84" s="61" t="str">
        <f t="shared" ca="1" si="22"/>
        <v/>
      </c>
      <c r="D84" s="61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6" t="e">
        <f ca="1">IF(F84=0,"",G84/F84)*-1</f>
        <v>#VALUE!</v>
      </c>
    </row>
    <row r="85" spans="1:8" ht="14.25" customHeight="1" x14ac:dyDescent="0.3">
      <c r="A85" s="31">
        <v>46195</v>
      </c>
      <c r="B85" s="60" t="str">
        <f t="shared" ca="1" si="21"/>
        <v/>
      </c>
      <c r="C85" s="60" t="str">
        <f t="shared" ca="1" si="22"/>
        <v/>
      </c>
      <c r="D85" s="60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60" t="str">
        <f t="shared" ca="1" si="21"/>
        <v/>
      </c>
      <c r="C86" s="60" t="str">
        <f t="shared" ca="1" si="22"/>
        <v/>
      </c>
      <c r="D86" s="60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60" t="str">
        <f t="shared" ca="1" si="21"/>
        <v/>
      </c>
      <c r="C87" s="60" t="str">
        <f t="shared" ca="1" si="22"/>
        <v/>
      </c>
      <c r="D87" s="60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60" t="str">
        <f t="shared" ca="1" si="21"/>
        <v/>
      </c>
      <c r="C88" s="60" t="str">
        <f t="shared" ca="1" si="22"/>
        <v/>
      </c>
      <c r="D88" s="60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60" t="str">
        <f t="shared" ca="1" si="21"/>
        <v/>
      </c>
      <c r="C89" s="60" t="str">
        <f t="shared" ca="1" si="22"/>
        <v/>
      </c>
      <c r="D89" s="60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60" t="str">
        <f t="shared" ca="1" si="21"/>
        <v/>
      </c>
      <c r="C90" s="60" t="str">
        <f t="shared" ca="1" si="22"/>
        <v/>
      </c>
      <c r="D90" s="60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61" t="str">
        <f t="shared" ca="1" si="21"/>
        <v/>
      </c>
      <c r="C91" s="61" t="str">
        <f t="shared" ca="1" si="22"/>
        <v/>
      </c>
      <c r="D91" s="61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6" t="e">
        <f ca="1">IF(F91=0,"",G91/F91)*-1</f>
        <v>#VALUE!</v>
      </c>
    </row>
    <row r="92" spans="1:8" ht="14.25" customHeight="1" x14ac:dyDescent="0.3">
      <c r="A92" s="31">
        <v>46202</v>
      </c>
      <c r="B92" s="60" t="str">
        <f t="shared" ca="1" si="21"/>
        <v/>
      </c>
      <c r="C92" s="60" t="str">
        <f t="shared" ca="1" si="22"/>
        <v/>
      </c>
      <c r="D92" s="60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60" t="str">
        <f t="shared" ca="1" si="21"/>
        <v/>
      </c>
      <c r="C93" s="60" t="str">
        <f t="shared" ca="1" si="22"/>
        <v/>
      </c>
      <c r="D93" s="60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60" t="str">
        <f t="shared" ca="1" si="21"/>
        <v/>
      </c>
      <c r="C94" s="60" t="str">
        <f t="shared" ca="1" si="22"/>
        <v/>
      </c>
      <c r="D94" s="60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60" t="str">
        <f t="shared" ca="1" si="21"/>
        <v/>
      </c>
      <c r="C95" s="60" t="str">
        <f t="shared" ca="1" si="22"/>
        <v/>
      </c>
      <c r="D95" s="60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60" t="str">
        <f t="shared" ca="1" si="21"/>
        <v/>
      </c>
      <c r="C96" s="60" t="str">
        <f t="shared" ca="1" si="22"/>
        <v/>
      </c>
      <c r="D96" s="60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60" t="str">
        <f t="shared" ca="1" si="21"/>
        <v/>
      </c>
      <c r="C97" s="60" t="str">
        <f t="shared" ca="1" si="22"/>
        <v/>
      </c>
      <c r="D97" s="60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61" t="str">
        <f t="shared" ca="1" si="21"/>
        <v/>
      </c>
      <c r="C98" s="61" t="str">
        <f t="shared" ca="1" si="22"/>
        <v/>
      </c>
      <c r="D98" s="61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6" t="e">
        <f ca="1">IF(F98=0,"",G98/F98)*-1</f>
        <v>#VALUE!</v>
      </c>
    </row>
    <row r="99" spans="1:8" ht="14.25" customHeight="1" x14ac:dyDescent="0.3">
      <c r="A99" s="31">
        <v>46209</v>
      </c>
      <c r="B99" s="60" t="str">
        <f t="shared" ca="1" si="21"/>
        <v/>
      </c>
      <c r="C99" s="60" t="str">
        <f t="shared" ca="1" si="22"/>
        <v/>
      </c>
      <c r="D99" s="60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60" t="str">
        <f t="shared" ca="1" si="21"/>
        <v/>
      </c>
      <c r="C100" s="60" t="str">
        <f t="shared" ca="1" si="22"/>
        <v/>
      </c>
      <c r="D100" s="60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60" t="str">
        <f t="shared" ca="1" si="21"/>
        <v/>
      </c>
      <c r="C101" s="60" t="str">
        <f t="shared" ca="1" si="22"/>
        <v/>
      </c>
      <c r="D101" s="60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60" t="str">
        <f t="shared" ca="1" si="21"/>
        <v/>
      </c>
      <c r="C102" s="60" t="str">
        <f t="shared" ca="1" si="22"/>
        <v/>
      </c>
      <c r="D102" s="60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60" t="str">
        <f t="shared" ca="1" si="21"/>
        <v/>
      </c>
      <c r="C103" s="60" t="str">
        <f t="shared" ca="1" si="22"/>
        <v/>
      </c>
      <c r="D103" s="60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60" t="str">
        <f t="shared" ca="1" si="21"/>
        <v/>
      </c>
      <c r="C104" s="60" t="str">
        <f t="shared" ca="1" si="22"/>
        <v/>
      </c>
      <c r="D104" s="60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61" t="str">
        <f t="shared" ca="1" si="21"/>
        <v/>
      </c>
      <c r="C105" s="61" t="str">
        <f t="shared" ca="1" si="22"/>
        <v/>
      </c>
      <c r="D105" s="61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6" t="e">
        <f ca="1">IF(F105=0,"",G105/F105)*-1</f>
        <v>#VALUE!</v>
      </c>
    </row>
    <row r="106" spans="1:8" ht="14.25" customHeight="1" x14ac:dyDescent="0.3">
      <c r="A106" s="31">
        <v>46216</v>
      </c>
      <c r="B106" s="60" t="str">
        <f t="shared" ref="B106:B126" ca="1" si="45">IFERROR(SUMIFS(INDIRECT("'"&amp;TEXT(A106,"DD-MM")&amp;"'!L:L"),INDIRECT("'"&amp;TEXT(A106,"DD-MM")&amp;"'!H:H"),$B$2),"")</f>
        <v/>
      </c>
      <c r="C106" s="60" t="str">
        <f t="shared" ref="C106:C126" ca="1" si="46">IFERROR(SUMIFS(INDIRECT("'"&amp;TEXT(A106,"DD-MM")&amp;"'!L:L"),INDIRECT("'"&amp;TEXT(A106,"DD-MM")&amp;"'!H:H"),$C$2),"")</f>
        <v/>
      </c>
      <c r="D106" s="60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60" t="str">
        <f t="shared" ca="1" si="45"/>
        <v/>
      </c>
      <c r="C107" s="60" t="str">
        <f t="shared" ca="1" si="46"/>
        <v/>
      </c>
      <c r="D107" s="60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60" t="str">
        <f t="shared" ca="1" si="45"/>
        <v/>
      </c>
      <c r="C108" s="60" t="str">
        <f t="shared" ca="1" si="46"/>
        <v/>
      </c>
      <c r="D108" s="60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60" t="str">
        <f t="shared" ca="1" si="45"/>
        <v/>
      </c>
      <c r="C109" s="60" t="str">
        <f t="shared" ca="1" si="46"/>
        <v/>
      </c>
      <c r="D109" s="60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60" t="str">
        <f t="shared" ca="1" si="45"/>
        <v/>
      </c>
      <c r="C110" s="60" t="str">
        <f t="shared" ca="1" si="46"/>
        <v/>
      </c>
      <c r="D110" s="60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60" t="str">
        <f t="shared" ca="1" si="45"/>
        <v/>
      </c>
      <c r="C111" s="60" t="str">
        <f t="shared" ca="1" si="46"/>
        <v/>
      </c>
      <c r="D111" s="60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61" t="str">
        <f t="shared" ca="1" si="45"/>
        <v/>
      </c>
      <c r="C112" s="61" t="str">
        <f t="shared" ca="1" si="46"/>
        <v/>
      </c>
      <c r="D112" s="61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6" t="e">
        <f ca="1">IF(F112=0,"",G112/F112)*-1</f>
        <v>#VALUE!</v>
      </c>
    </row>
    <row r="113" spans="1:8" ht="14.25" customHeight="1" x14ac:dyDescent="0.3">
      <c r="A113" s="31">
        <v>46223</v>
      </c>
      <c r="B113" s="60" t="str">
        <f t="shared" ca="1" si="45"/>
        <v/>
      </c>
      <c r="C113" s="60" t="str">
        <f t="shared" ca="1" si="46"/>
        <v/>
      </c>
      <c r="D113" s="60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60" t="str">
        <f t="shared" ca="1" si="45"/>
        <v/>
      </c>
      <c r="C114" s="60" t="str">
        <f t="shared" ca="1" si="46"/>
        <v/>
      </c>
      <c r="D114" s="60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60" t="str">
        <f t="shared" ca="1" si="45"/>
        <v/>
      </c>
      <c r="C115" s="60" t="str">
        <f t="shared" ca="1" si="46"/>
        <v/>
      </c>
      <c r="D115" s="60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60" t="str">
        <f t="shared" ca="1" si="45"/>
        <v/>
      </c>
      <c r="C116" s="60" t="str">
        <f t="shared" ca="1" si="46"/>
        <v/>
      </c>
      <c r="D116" s="60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60" t="str">
        <f t="shared" ca="1" si="45"/>
        <v/>
      </c>
      <c r="C117" s="60" t="str">
        <f t="shared" ca="1" si="46"/>
        <v/>
      </c>
      <c r="D117" s="60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60" t="str">
        <f t="shared" ca="1" si="45"/>
        <v/>
      </c>
      <c r="C118" s="60" t="str">
        <f t="shared" ca="1" si="46"/>
        <v/>
      </c>
      <c r="D118" s="60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61" t="str">
        <f t="shared" ca="1" si="45"/>
        <v/>
      </c>
      <c r="C119" s="61" t="str">
        <f t="shared" ca="1" si="46"/>
        <v/>
      </c>
      <c r="D119" s="61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6" t="e">
        <f ca="1">IF(F119=0,"",G119/F119)*-1</f>
        <v>#VALUE!</v>
      </c>
    </row>
    <row r="120" spans="1:8" ht="14.25" customHeight="1" x14ac:dyDescent="0.3">
      <c r="A120" s="31">
        <v>46230</v>
      </c>
      <c r="B120" s="60" t="str">
        <f t="shared" ca="1" si="45"/>
        <v/>
      </c>
      <c r="C120" s="60" t="str">
        <f t="shared" ca="1" si="46"/>
        <v/>
      </c>
      <c r="D120" s="60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60" t="str">
        <f t="shared" ca="1" si="45"/>
        <v/>
      </c>
      <c r="C121" s="60" t="str">
        <f t="shared" ca="1" si="46"/>
        <v/>
      </c>
      <c r="D121" s="60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60" t="str">
        <f t="shared" ca="1" si="45"/>
        <v/>
      </c>
      <c r="C122" s="60" t="str">
        <f t="shared" ca="1" si="46"/>
        <v/>
      </c>
      <c r="D122" s="60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60" t="str">
        <f t="shared" ca="1" si="45"/>
        <v/>
      </c>
      <c r="C123" s="60" t="str">
        <f t="shared" ca="1" si="46"/>
        <v/>
      </c>
      <c r="D123" s="60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60" t="str">
        <f t="shared" ca="1" si="45"/>
        <v/>
      </c>
      <c r="C124" s="60" t="str">
        <f t="shared" ca="1" si="46"/>
        <v/>
      </c>
      <c r="D124" s="60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60" t="str">
        <f t="shared" ca="1" si="45"/>
        <v/>
      </c>
      <c r="C125" s="60" t="str">
        <f t="shared" ca="1" si="46"/>
        <v/>
      </c>
      <c r="D125" s="60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61" t="str">
        <f t="shared" ca="1" si="45"/>
        <v/>
      </c>
      <c r="C126" s="61" t="str">
        <f t="shared" ca="1" si="46"/>
        <v/>
      </c>
      <c r="D126" s="61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6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H6:H7">
    <cfRule type="cellIs" dxfId="19" priority="20" operator="lessThan">
      <formula>0</formula>
    </cfRule>
  </conditionalFormatting>
  <conditionalFormatting sqref="H13:H14">
    <cfRule type="cellIs" dxfId="18" priority="21" operator="lessThan">
      <formula>0</formula>
    </cfRule>
  </conditionalFormatting>
  <conditionalFormatting sqref="H21">
    <cfRule type="cellIs" dxfId="17" priority="18" operator="lessThan">
      <formula>0</formula>
    </cfRule>
  </conditionalFormatting>
  <conditionalFormatting sqref="H28">
    <cfRule type="cellIs" dxfId="16" priority="17" operator="lessThan">
      <formula>0</formula>
    </cfRule>
  </conditionalFormatting>
  <conditionalFormatting sqref="H32">
    <cfRule type="cellIs" dxfId="15" priority="1" operator="lessThan">
      <formula>0</formula>
    </cfRule>
  </conditionalFormatting>
  <conditionalFormatting sqref="H35">
    <cfRule type="cellIs" dxfId="14" priority="16" operator="lessThan">
      <formula>0</formula>
    </cfRule>
  </conditionalFormatting>
  <conditionalFormatting sqref="H42">
    <cfRule type="cellIs" dxfId="13" priority="15" operator="lessThan">
      <formula>0</formula>
    </cfRule>
  </conditionalFormatting>
  <conditionalFormatting sqref="H49">
    <cfRule type="cellIs" dxfId="12" priority="14" operator="lessThan">
      <formula>0</formula>
    </cfRule>
  </conditionalFormatting>
  <conditionalFormatting sqref="H56">
    <cfRule type="cellIs" dxfId="11" priority="13" operator="lessThan">
      <formula>0</formula>
    </cfRule>
  </conditionalFormatting>
  <conditionalFormatting sqref="H63">
    <cfRule type="cellIs" dxfId="10" priority="12" operator="lessThan">
      <formula>0</formula>
    </cfRule>
  </conditionalFormatting>
  <conditionalFormatting sqref="H70">
    <cfRule type="cellIs" dxfId="9" priority="11" operator="lessThan">
      <formula>0</formula>
    </cfRule>
  </conditionalFormatting>
  <conditionalFormatting sqref="H77">
    <cfRule type="cellIs" dxfId="8" priority="10" operator="lessThan">
      <formula>0</formula>
    </cfRule>
  </conditionalFormatting>
  <conditionalFormatting sqref="H84">
    <cfRule type="cellIs" dxfId="7" priority="9" operator="lessThan">
      <formula>0</formula>
    </cfRule>
  </conditionalFormatting>
  <conditionalFormatting sqref="H91">
    <cfRule type="cellIs" dxfId="6" priority="8" operator="lessThan">
      <formula>0</formula>
    </cfRule>
  </conditionalFormatting>
  <conditionalFormatting sqref="H98">
    <cfRule type="cellIs" dxfId="5" priority="7" operator="lessThan">
      <formula>0</formula>
    </cfRule>
  </conditionalFormatting>
  <conditionalFormatting sqref="H105">
    <cfRule type="cellIs" dxfId="4" priority="6" operator="lessThan">
      <formula>0</formula>
    </cfRule>
  </conditionalFormatting>
  <conditionalFormatting sqref="H112">
    <cfRule type="cellIs" dxfId="3" priority="5" operator="lessThan">
      <formula>0</formula>
    </cfRule>
  </conditionalFormatting>
  <conditionalFormatting sqref="H119">
    <cfRule type="cellIs" dxfId="2" priority="4" operator="lessThan">
      <formula>0</formula>
    </cfRule>
  </conditionalFormatting>
  <conditionalFormatting sqref="H126">
    <cfRule type="cellIs" dxfId="1" priority="3" operator="lessThan">
      <formula>0</formula>
    </cfRule>
  </conditionalFormatting>
  <conditionalFormatting sqref="K30:K31 F31:H31">
    <cfRule type="cellIs" dxfId="0" priority="2" operator="lessThan">
      <formula>0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39</vt:i4>
      </vt:variant>
      <vt:variant>
        <vt:lpstr>Named Ranges</vt:lpstr>
      </vt:variant>
      <vt:variant>
        <vt:i4>1</vt:i4>
      </vt:variant>
    </vt:vector>
  </HeadingPairs>
  <TitlesOfParts>
    <vt:vector size="40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2026-05-11T14:38:36Z</dcterms:modified>
</cp:coreProperties>
</file>