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12A4562-1D19-4992-BB6B-8CE04154E714}" xr6:coauthVersionLast="47" xr6:coauthVersionMax="47" xr10:uidLastSave="{00000000-0000-0000-0000-000000000000}"/>
  <bookViews>
    <workbookView xWindow="-108" yWindow="-108" windowWidth="23256" windowHeight="12456" firstSheet="13" activeTab="21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ملخص شهر 4" sheetId="13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4" l="1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C28" i="24"/>
  <c r="P27" i="24"/>
  <c r="L27" i="24"/>
  <c r="C27" i="24"/>
  <c r="S26" i="24"/>
  <c r="P26" i="24"/>
  <c r="L26" i="24"/>
  <c r="F26" i="24"/>
  <c r="C26" i="24"/>
  <c r="S25" i="24"/>
  <c r="P25" i="24"/>
  <c r="P28" i="24" s="1"/>
  <c r="P32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F27" i="24" s="1"/>
  <c r="C23" i="24"/>
  <c r="S22" i="24"/>
  <c r="S27" i="24" s="1"/>
  <c r="P22" i="24"/>
  <c r="L22" i="24"/>
  <c r="F22" i="24"/>
  <c r="C22" i="24"/>
  <c r="L20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P28" i="23" s="1"/>
  <c r="L23" i="23"/>
  <c r="F23" i="23"/>
  <c r="C23" i="23"/>
  <c r="S22" i="23"/>
  <c r="S27" i="23" s="1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24" a="1"/>
  <c r="C30" i="24" a="1"/>
  <c r="F29" i="21" a="1"/>
  <c r="C30" i="21" a="1"/>
  <c r="F29" i="23" a="1"/>
  <c r="C30" i="23" a="1"/>
  <c r="C30" i="22" a="1"/>
  <c r="F29" i="22" a="1"/>
  <c r="L20" i="23" l="1"/>
  <c r="L1" i="23"/>
  <c r="F27" i="23"/>
  <c r="P32" i="23"/>
  <c r="C30" i="24"/>
  <c r="F29" i="24"/>
  <c r="S31" i="24"/>
  <c r="S27" i="22"/>
  <c r="P28" i="22"/>
  <c r="L20" i="22"/>
  <c r="L1" i="22"/>
  <c r="F27" i="22"/>
  <c r="S31" i="22"/>
  <c r="C28" i="22"/>
  <c r="P32" i="22" s="1"/>
  <c r="F29" i="23"/>
  <c r="C30" i="23"/>
  <c r="S31" i="23"/>
  <c r="S27" i="21"/>
  <c r="P28" i="21"/>
  <c r="L20" i="21"/>
  <c r="L1" i="21"/>
  <c r="F27" i="21"/>
  <c r="S31" i="21" s="1"/>
  <c r="C28" i="21"/>
  <c r="C30" i="22"/>
  <c r="F29" i="22"/>
  <c r="S27" i="20"/>
  <c r="P28" i="20"/>
  <c r="L20" i="20"/>
  <c r="C28" i="20"/>
  <c r="C30" i="21"/>
  <c r="F29" i="21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B18" i="13"/>
  <c r="F29" i="16" a="1"/>
  <c r="F29" i="11" a="1"/>
  <c r="D3" i="13"/>
  <c r="C19" i="13"/>
  <c r="B30" i="13"/>
  <c r="C12" i="13"/>
  <c r="D20" i="13"/>
  <c r="D28" i="13"/>
  <c r="D4" i="13"/>
  <c r="B21" i="13"/>
  <c r="B28" i="13"/>
  <c r="D30" i="13"/>
  <c r="C30" i="7" a="1"/>
  <c r="C32" i="23" a="1"/>
  <c r="C17" i="13"/>
  <c r="C30" i="14" a="1"/>
  <c r="C32" i="21" a="1"/>
  <c r="D27" i="13"/>
  <c r="D11" i="13"/>
  <c r="D16" i="13"/>
  <c r="F29" i="9" a="1"/>
  <c r="C7" i="13"/>
  <c r="F29" i="10" a="1"/>
  <c r="B14" i="13"/>
  <c r="C21" i="13"/>
  <c r="F29" i="18" a="1"/>
  <c r="B31" i="13"/>
  <c r="B13" i="13"/>
  <c r="C25" i="13"/>
  <c r="D32" i="13"/>
  <c r="C30" i="20" a="1"/>
  <c r="C31" i="13"/>
  <c r="C29" i="13"/>
  <c r="B25" i="13"/>
  <c r="C30" i="15" a="1"/>
  <c r="B15" i="13"/>
  <c r="D17" i="13"/>
  <c r="C15" i="13"/>
  <c r="C18" i="13"/>
  <c r="F31" i="23" a="1"/>
  <c r="D14" i="13"/>
  <c r="D6" i="13"/>
  <c r="C26" i="13"/>
  <c r="C30" i="17" a="1"/>
  <c r="D22" i="13"/>
  <c r="C30" i="18" a="1"/>
  <c r="C11" i="13"/>
  <c r="D9" i="13"/>
  <c r="C24" i="13"/>
  <c r="F29" i="20" a="1"/>
  <c r="D29" i="13"/>
  <c r="F29" i="8" a="1"/>
  <c r="F22" i="5" a="1"/>
  <c r="B20" i="13"/>
  <c r="C30" i="12" a="1"/>
  <c r="F31" i="21" a="1"/>
  <c r="D26" i="13"/>
  <c r="B6" i="13"/>
  <c r="C10" i="13"/>
  <c r="B26" i="13"/>
  <c r="B3" i="13"/>
  <c r="B23" i="13"/>
  <c r="F29" i="14" a="1"/>
  <c r="C3" i="13"/>
  <c r="C14" i="13"/>
  <c r="F26" i="6" a="1"/>
  <c r="B8" i="13"/>
  <c r="D12" i="13"/>
  <c r="D18" i="13"/>
  <c r="C32" i="13"/>
  <c r="C22" i="13"/>
  <c r="C27" i="13"/>
  <c r="D15" i="13"/>
  <c r="C23" i="13"/>
  <c r="D25" i="13"/>
  <c r="C13" i="13"/>
  <c r="B4" i="13"/>
  <c r="C5" i="13"/>
  <c r="D10" i="13"/>
  <c r="C30" i="11" a="1"/>
  <c r="B9" i="13"/>
  <c r="B19" i="13"/>
  <c r="C23" i="4" a="1"/>
  <c r="C20" i="13"/>
  <c r="C30" i="9" a="1"/>
  <c r="F29" i="7" a="1"/>
  <c r="B11" i="13"/>
  <c r="B24" i="13"/>
  <c r="F31" i="24" a="1"/>
  <c r="B22" i="13"/>
  <c r="C23" i="5" a="1"/>
  <c r="C4" i="13"/>
  <c r="C27" i="6" a="1"/>
  <c r="D23" i="13"/>
  <c r="D19" i="13"/>
  <c r="C30" i="13"/>
  <c r="C28" i="13"/>
  <c r="D24" i="13"/>
  <c r="C9" i="13"/>
  <c r="B10" i="13"/>
  <c r="D21" i="13"/>
  <c r="D31" i="13"/>
  <c r="D8" i="13"/>
  <c r="B7" i="13"/>
  <c r="B16" i="13"/>
  <c r="D7" i="13"/>
  <c r="B5" i="13"/>
  <c r="F29" i="17" a="1"/>
  <c r="C6" i="13"/>
  <c r="F31" i="22" a="1"/>
  <c r="C30" i="16" a="1"/>
  <c r="F29" i="19" a="1"/>
  <c r="C8" i="13"/>
  <c r="D13" i="13"/>
  <c r="B27" i="13"/>
  <c r="C32" i="24" a="1"/>
  <c r="B12" i="13"/>
  <c r="D5" i="13"/>
  <c r="C30" i="10" a="1"/>
  <c r="B32" i="13"/>
  <c r="C30" i="19" a="1"/>
  <c r="B29" i="13"/>
  <c r="F29" i="15" a="1"/>
  <c r="C30" i="8" a="1"/>
  <c r="F29" i="12" a="1"/>
  <c r="B17" i="13"/>
  <c r="C16" i="13"/>
  <c r="F22" i="4" a="1"/>
  <c r="C32" i="22" a="1"/>
  <c r="F31" i="24" l="1"/>
  <c r="C32" i="24"/>
  <c r="F31" i="23"/>
  <c r="C32" i="23"/>
  <c r="P32" i="21"/>
  <c r="F31" i="22"/>
  <c r="C32" i="22"/>
  <c r="S31" i="20"/>
  <c r="C32" i="21"/>
  <c r="F31" i="21"/>
  <c r="F28" i="13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4" a="1"/>
  <c r="F31" i="10" a="1"/>
  <c r="C32" i="12" a="1"/>
  <c r="C32" i="11" a="1"/>
  <c r="C32" i="19" a="1"/>
  <c r="C25" i="4" a="1"/>
  <c r="F31" i="8" a="1"/>
  <c r="C32" i="17" a="1"/>
  <c r="C32" i="9" a="1"/>
  <c r="C32" i="18" a="1"/>
  <c r="C32" i="15" a="1"/>
  <c r="C32" i="16" a="1"/>
  <c r="F31" i="20" a="1"/>
  <c r="F31" i="12" a="1"/>
  <c r="C25" i="5" a="1"/>
  <c r="C32" i="10" a="1"/>
  <c r="F24" i="4" a="1"/>
  <c r="F31" i="17" a="1"/>
  <c r="F31" i="15" a="1"/>
  <c r="C29" i="6" a="1"/>
  <c r="F31" i="19" a="1"/>
  <c r="F31" i="18" a="1"/>
  <c r="F31" i="7" a="1"/>
  <c r="C32" i="20" a="1"/>
  <c r="F31" i="11" a="1"/>
  <c r="F24" i="5" a="1"/>
  <c r="C32" i="7" a="1"/>
  <c r="F28" i="6" a="1"/>
  <c r="F31" i="9" a="1"/>
  <c r="S31" i="19" l="1"/>
  <c r="H28" i="13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<sst xmlns="http://schemas.openxmlformats.org/spreadsheetml/2006/main" count="10077" uniqueCount="893">
  <si>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</si>
  <si>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</si>
  <si>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</si>
  <si>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</si>
  <si>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</si>
  <si>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</si>
  <si>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</si>
  <si>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</si>
  <si>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</si>
  <si>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</si>
  <si>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</si>
  <si>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</si>
  <si>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</si>
  <si>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</si>
  <si>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</si>
  <si>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</si>
  <si>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</si>
  <si>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</si>
  <si>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</si>
  <si>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</si>
  <si>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</si>
  <si>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</si>
  <si>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</si>
  <si>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</si>
  <si>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</si>
  <si>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</si>
  <si>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</si>
  <si>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</si>
  <si>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</si>
  <si>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</si>
  <si>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</si>
  <si>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</si>
  <si>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</si>
  <si>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</si>
  <si>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</si>
  <si>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</si>
  <si>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</si>
  <si>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</si>
  <si>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</si>
  <si>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</si>
  <si>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</si>
  <si>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</si>
  <si>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</si>
  <si>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</si>
  <si>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</si>
  <si>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</si>
  <si>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</si>
  <si>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</si>
  <si>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</si>
  <si>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</si>
  <si>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</si>
  <si>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</si>
  <si>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</si>
  <si>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</si>
  <si>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</si>
  <si>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</si>
  <si>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</si>
  <si>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</si>
  <si>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</si>
  <si>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</si>
  <si>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</si>
  <si>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</si>
  <si>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</si>
  <si>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</si>
  <si>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</si>
  <si>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</si>
  <si>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</si>
  <si>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</si>
  <si>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</si>
  <si>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</si>
  <si>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</si>
  <si>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</si>
  <si>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</si>
  <si>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</si>
  <si>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</si>
  <si>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</si>
  <si>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</si>
  <si>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</si>
  <si>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</si>
  <si>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</si>
  <si>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</si>
  <si>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</si>
  <si>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</si>
  <si>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</si>
  <si>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</si>
  <si>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</si>
  <si>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</si>
  <si>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</si>
  <si>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</si>
  <si>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</si>
  <si>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</si>
  <si>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</si>
  <si>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</si>
  <si>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</si>
  <si>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</si>
  <si>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</si>
  <si>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</si>
  <si>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</si>
  <si>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</si>
  <si>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</si>
  <si>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</si>
  <si>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</si>
  <si>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</si>
  <si>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</si>
  <si>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</si>
  <si>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</si>
  <si>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</si>
  <si>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</si>
  <si>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</si>
  <si>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</si>
  <si>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</si>
  <si>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</si>
  <si>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</si>
  <si>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</si>
  <si>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</si>
  <si>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</si>
  <si>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</si>
  <si>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</si>
  <si>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</si>
  <si>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</si>
  <si>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</si>
  <si>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</si>
  <si>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</si>
  <si>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</si>
  <si>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</si>
  <si>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</si>
  <si>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</si>
  <si>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</si>
  <si>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</si>
  <si>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</si>
  <si>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</si>
  <si>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</si>
  <si>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</si>
  <si>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</si>
  <si>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</si>
  <si>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</si>
  <si>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</si>
  <si>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</si>
  <si>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</si>
  <si>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</si>
  <si>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</si>
  <si>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</si>
  <si>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</si>
  <si>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</si>
  <si>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</si>
  <si>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</si>
  <si>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</si>
  <si>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</si>
  <si>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</si>
  <si>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</si>
  <si>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</si>
  <si>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</si>
  <si>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</si>
  <si>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</si>
  <si>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</si>
  <si>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</si>
  <si>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</si>
  <si>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</si>
  <si>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</si>
  <si>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</si>
  <si>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</si>
  <si>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</si>
  <si>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</si>
  <si>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</si>
  <si>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</si>
  <si>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</si>
  <si>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</si>
  <si>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</si>
  <si>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</si>
  <si>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</si>
  <si>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</si>
  <si>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</si>
  <si>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</si>
  <si>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</si>
  <si>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</si>
  <si>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</si>
  <si>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</si>
  <si>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</si>
  <si>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</si>
  <si>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</si>
  <si>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</si>
  <si>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</si>
  <si>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</si>
  <si>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</si>
  <si>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</si>
  <si>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</si>
  <si>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</si>
  <si>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</si>
  <si>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</si>
  <si>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</si>
  <si>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</si>
  <si>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</si>
  <si>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</si>
  <si>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</si>
  <si>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</si>
  <si>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</si>
  <si>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</si>
  <si>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</si>
  <si>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</si>
  <si>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</si>
  <si>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</si>
  <si>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</si>
  <si>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</si>
  <si>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</si>
  <si>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</si>
  <si>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</si>
  <si>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</si>
  <si>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</si>
  <si>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</si>
  <si>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</si>
  <si>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</si>
  <si>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</si>
  <si>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</si>
  <si>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</si>
  <si>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</si>
  <si>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</si>
  <si>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</si>
  <si>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</si>
  <si>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</si>
  <si>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</si>
  <si>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</si>
  <si>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</si>
  <si>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</si>
  <si>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</si>
  <si>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</si>
  <si>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</si>
  <si>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</si>
  <si>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</si>
  <si>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</si>
  <si>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</si>
  <si>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</si>
  <si>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</si>
  <si>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</si>
  <si>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</si>
  <si>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</si>
  <si>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</si>
  <si>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</si>
  <si>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</si>
  <si>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</si>
  <si>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</si>
  <si>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</si>
  <si>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</si>
  <si>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</si>
  <si>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</si>
  <si>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</si>
  <si>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</si>
  <si>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</si>
  <si>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</si>
  <si>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</si>
  <si>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</si>
  <si>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</si>
  <si>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</si>
  <si>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</si>
  <si>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</si>
  <si>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</si>
  <si>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</si>
  <si>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</si>
  <si>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</si>
  <si>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</si>
  <si>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</si>
  <si>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</si>
  <si>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</si>
  <si>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</si>
  <si>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</si>
  <si>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</si>
  <si>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</si>
  <si>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</si>
  <si>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</si>
  <si>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</si>
  <si>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</si>
  <si>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</si>
  <si>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</si>
  <si>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</si>
  <si>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</si>
  <si>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</si>
  <si>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</si>
  <si>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</si>
  <si>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</si>
  <si>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</si>
  <si>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</si>
  <si>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</si>
  <si>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</si>
  <si>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</si>
  <si>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</si>
  <si>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</si>
  <si>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</si>
  <si>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</si>
  <si>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</si>
  <si>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</si>
  <si>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</si>
  <si>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</si>
  <si>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</si>
  <si>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</si>
  <si>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</si>
  <si>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</si>
  <si>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</si>
  <si>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</si>
  <si>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</si>
  <si>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</si>
  <si>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</si>
  <si>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</si>
  <si>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</si>
  <si>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</si>
  <si>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</si>
  <si>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</si>
  <si>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</si>
  <si>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</si>
  <si>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</si>
  <si>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</si>
  <si>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</si>
  <si>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</si>
  <si>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</si>
  <si>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</si>
  <si>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</si>
  <si>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</si>
  <si>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</si>
  <si>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</si>
  <si>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</si>
  <si>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</si>
  <si>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</si>
  <si>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</si>
  <si>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</si>
  <si>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</si>
  <si>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</si>
  <si>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</si>
  <si>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</si>
  <si>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</si>
  <si>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</si>
  <si>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</si>
  <si>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</si>
  <si>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</si>
  <si>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</si>
  <si>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</si>
  <si>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</si>
  <si>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</si>
  <si>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</si>
  <si>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</si>
  <si>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</si>
  <si>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</si>
  <si>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</si>
  <si>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</si>
  <si>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</si>
  <si>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</si>
  <si>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</si>
  <si>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</si>
  <si>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</si>
  <si>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</si>
  <si>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</si>
  <si>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</si>
  <si>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</si>
  <si>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</si>
  <si>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</si>
  <si>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</si>
  <si>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</si>
  <si>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</si>
  <si>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</si>
  <si>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</si>
  <si>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</si>
  <si>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</si>
  <si>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</si>
  <si>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</si>
  <si>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</si>
  <si>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</si>
  <si>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</si>
  <si>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</si>
  <si>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</si>
  <si>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</si>
  <si>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</si>
  <si>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</si>
  <si>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</si>
  <si>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</si>
  <si>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</si>
  <si>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</si>
  <si>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</si>
  <si>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</si>
  <si>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</si>
  <si>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</si>
  <si>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</si>
  <si>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</si>
  <si>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</si>
  <si>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</si>
  <si>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</si>
  <si>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</si>
  <si>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</si>
  <si>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</si>
  <si>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</si>
  <si>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</si>
  <si>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</si>
  <si>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</si>
  <si>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</si>
  <si>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</si>
  <si>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</si>
  <si>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</si>
  <si>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</si>
  <si>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</si>
  <si>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</si>
  <si>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</si>
  <si>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</si>
  <si>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</si>
  <si>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</si>
  <si>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</si>
  <si>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</si>
  <si>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</si>
  <si>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</si>
  <si>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</si>
  <si>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</si>
  <si>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</si>
  <si>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</si>
  <si>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</si>
  <si>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</si>
  <si>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</si>
  <si>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</si>
  <si>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</si>
  <si>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</si>
  <si>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</si>
  <si>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</si>
  <si>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</si>
  <si>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</si>
  <si>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</si>
  <si>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</si>
  <si>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</si>
  <si>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</si>
  <si>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</si>
  <si>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</si>
  <si>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</si>
  <si>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</si>
  <si>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</si>
  <si>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</si>
  <si>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</si>
  <si>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</si>
  <si>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</si>
  <si>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</si>
  <si>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</si>
  <si>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</si>
  <si>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</si>
  <si>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</si>
  <si>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</si>
  <si>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</si>
  <si>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</si>
  <si>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</si>
  <si>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</si>
  <si>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</si>
  <si>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</si>
  <si>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</si>
  <si>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</si>
  <si>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</si>
  <si>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</si>
  <si>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</si>
  <si>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</si>
  <si>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</si>
  <si>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</si>
  <si>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</si>
  <si>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</si>
  <si>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</si>
  <si>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</si>
  <si>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</si>
  <si>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</si>
  <si>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</si>
  <si>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</si>
  <si>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</si>
  <si>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</si>
  <si>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</si>
  <si>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</si>
  <si>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</si>
  <si>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</si>
  <si>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</si>
  <si>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</si>
  <si>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</si>
  <si>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</si>
  <si>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</si>
  <si>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</si>
  <si>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</si>
  <si>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</si>
  <si>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</si>
  <si>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</si>
  <si>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</si>
  <si>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</si>
  <si>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</si>
  <si>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</si>
  <si>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</si>
  <si>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</si>
  <si>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</si>
  <si>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</si>
  <si>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</si>
  <si>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</si>
  <si>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</si>
  <si>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</si>
  <si>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</si>
  <si>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</si>
  <si>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</si>
  <si>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</si>
  <si>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</si>
  <si>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</si>
  <si>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</si>
  <si>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</si>
  <si>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</si>
  <si>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</si>
  <si>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</si>
  <si>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</si>
  <si>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</si>
  <si>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</si>
  <si>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</si>
  <si>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</si>
  <si>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</si>
  <si>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</si>
  <si>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</si>
  <si>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</si>
  <si>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</si>
  <si>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</si>
  <si>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</si>
  <si>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</si>
  <si>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</si>
  <si>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</si>
  <si>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</si>
  <si>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</si>
  <si>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</si>
  <si>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</si>
  <si>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</si>
  <si>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</si>
  <si>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</si>
  <si>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</si>
  <si>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</si>
  <si>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</si>
  <si>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</si>
  <si>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</si>
  <si>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</si>
  <si>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</si>
  <si>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</si>
  <si>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</si>
  <si>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</si>
  <si>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</si>
  <si>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</si>
  <si>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</si>
  <si>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</si>
  <si>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</si>
  <si>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</si>
  <si>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</si>
  <si>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</si>
  <si>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</si>
  <si>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</si>
  <si>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</si>
  <si>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</si>
  <si>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</si>
  <si>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</si>
  <si>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</si>
  <si>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</si>
  <si>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</si>
  <si>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</si>
  <si>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</si>
  <si>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</si>
  <si>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</si>
  <si>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</si>
  <si>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</si>
  <si>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</si>
  <si>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</si>
  <si>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</si>
  <si>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</si>
  <si>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</si>
  <si>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</si>
  <si>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</si>
  <si>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</si>
  <si>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</si>
  <si>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</si>
  <si>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</si>
  <si>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</si>
  <si>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</si>
  <si>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</si>
  <si>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</si>
  <si>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</si>
  <si>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</si>
  <si>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</si>
  <si>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</si>
  <si>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</si>
  <si>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</si>
  <si>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</si>
  <si>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</si>
  <si>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</si>
  <si>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</si>
  <si>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</si>
  <si>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</si>
  <si>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</si>
  <si>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</si>
  <si>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</si>
  <si>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</si>
  <si>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</si>
  <si>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</si>
  <si>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</si>
  <si>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</si>
  <si>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</si>
  <si>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</si>
  <si>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</si>
  <si>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</si>
  <si>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</si>
  <si>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</si>
  <si>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</si>
  <si>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</si>
  <si>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</si>
  <si>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</si>
  <si>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</si>
  <si>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</si>
  <si>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</si>
  <si>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</si>
  <si>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</si>
  <si>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</si>
  <si>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</si>
  <si>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</si>
  <si>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</si>
  <si>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</si>
  <si>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</si>
  <si>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</si>
  <si>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</si>
  <si>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</si>
  <si>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</si>
  <si>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</si>
  <si>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</si>
  <si>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</si>
  <si>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</si>
  <si>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</si>
  <si>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</si>
  <si>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</si>
  <si>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</si>
  <si>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</si>
  <si>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</si>
  <si>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</si>
  <si>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</si>
  <si>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</si>
  <si>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</si>
  <si>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</si>
  <si>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</si>
  <si>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</si>
  <si>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</si>
  <si>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</si>
  <si>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</si>
  <si>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</si>
  <si>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</si>
  <si>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</si>
  <si>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</si>
  <si>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</si>
  <si>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</si>
  <si>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</si>
  <si>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</si>
  <si>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</si>
  <si>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</si>
  <si>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</si>
  <si>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</si>
  <si>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</si>
  <si>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</si>
  <si>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</si>
  <si>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</si>
  <si>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</si>
  <si>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</si>
  <si>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</si>
  <si>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</si>
  <si>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</si>
  <si>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</si>
  <si>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</si>
  <si>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</si>
  <si>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</si>
  <si>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</si>
  <si>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</si>
  <si>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</si>
  <si>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</si>
  <si>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</si>
  <si>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</si>
  <si>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</si>
  <si>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</si>
  <si>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</si>
  <si>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</si>
  <si>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</si>
  <si>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</si>
  <si>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</si>
  <si>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</si>
  <si>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</si>
  <si>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</si>
  <si>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</si>
  <si>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</si>
  <si>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</si>
  <si>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</si>
  <si>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</si>
  <si>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</si>
  <si>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</si>
  <si>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</si>
  <si>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</si>
  <si>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</si>
  <si>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</si>
  <si>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</si>
  <si>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</si>
  <si>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</si>
  <si>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</si>
  <si>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</si>
  <si>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</si>
  <si>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</si>
  <si>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</si>
  <si>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</si>
  <si>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</si>
  <si>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</si>
  <si>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</si>
  <si>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</si>
  <si>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</si>
  <si>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</si>
  <si>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</si>
  <si>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</si>
  <si>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</si>
  <si>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</si>
  <si>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</si>
  <si>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</si>
  <si>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</si>
  <si>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</si>
  <si>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</si>
  <si>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</si>
  <si>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</si>
  <si>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</si>
  <si>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</si>
  <si>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</si>
  <si>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</si>
  <si>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</si>
  <si>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</si>
  <si>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</si>
  <si>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</si>
  <si>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</si>
  <si>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</si>
  <si>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</si>
  <si>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</si>
  <si>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</si>
  <si>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</si>
  <si>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</si>
  <si>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</si>
  <si>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</si>
  <si>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</si>
  <si>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</si>
  <si>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</si>
  <si>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</si>
  <si>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</si>
  <si>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</si>
  <si>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</si>
  <si>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</si>
  <si>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</si>
  <si>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</si>
  <si>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</si>
  <si>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</si>
  <si>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</si>
  <si>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</si>
  <si>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</si>
  <si>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</si>
  <si>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</si>
  <si>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</si>
  <si>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</si>
  <si>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</si>
  <si>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</si>
  <si>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</si>
  <si>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</si>
  <si>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</si>
  <si>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</si>
  <si>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</si>
  <si>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</si>
  <si>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</si>
  <si>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</si>
  <si>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</si>
  <si>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</si>
  <si>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</si>
  <si>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</si>
  <si>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</si>
  <si>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</si>
  <si>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</si>
  <si>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</si>
  <si>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</si>
  <si>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</si>
  <si>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</si>
  <si>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</si>
  <si>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</si>
  <si>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</si>
  <si>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</si>
  <si>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</si>
  <si>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</si>
  <si>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</si>
  <si>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</si>
  <si>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</si>
  <si>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</si>
  <si>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</si>
  <si>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</si>
  <si>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</si>
  <si>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</si>
  <si>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</si>
  <si>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</si>
  <si>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</si>
  <si>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</si>
  <si>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</si>
  <si>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</si>
  <si>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</si>
  <si>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</si>
  <si>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</si>
  <si>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</si>
  <si>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</si>
  <si>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</si>
  <si>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</si>
  <si>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</si>
  <si>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</si>
  <si>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</si>
  <si>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</si>
  <si>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</si>
  <si>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</si>
  <si>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</si>
  <si>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</si>
  <si>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</si>
  <si>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</si>
  <si>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</si>
  <si>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</si>
  <si>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</si>
  <si>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</si>
  <si>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</si>
  <si>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</si>
  <si>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</si>
  <si>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</si>
  <si>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</si>
  <si>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</si>
  <si>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</si>
  <si>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</si>
  <si>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</si>
  <si>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</si>
  <si>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</si>
  <si>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</si>
  <si>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</si>
  <si>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</si>
  <si>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</si>
  <si>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</si>
  <si>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</si>
  <si>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</si>
  <si>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</si>
  <si>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</si>
  <si>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</si>
  <si>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</si>
  <si>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</si>
  <si>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</si>
  <si>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</si>
  <si>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</si>
  <si>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</si>
  <si>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</si>
  <si>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</si>
  <si>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</si>
  <si>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</si>
  <si>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</si>
  <si>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</si>
  <si>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</si>
  <si>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</si>
  <si>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</si>
  <si>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</si>
  <si>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</si>
  <si>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</si>
  <si>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</si>
  <si>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</si>
  <si>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</si>
  <si>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</si>
  <si>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</si>
  <si>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</si>
  <si>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</si>
  <si>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</si>
  <si>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</si>
  <si>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</si>
  <si>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</si>
  <si>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</si>
  <si>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</si>
  <si>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</si>
  <si>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</si>
  <si>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</si>
  <si>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</si>
  <si>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</si>
  <si>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</si>
  <si>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</si>
  <si>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</si>
  <si>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</si>
  <si>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</si>
  <si>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</si>
  <si>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</si>
  <si>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</si>
  <si>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</si>
  <si>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</si>
  <si>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</si>
  <si>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</si>
  <si>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</si>
  <si>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</si>
  <si>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</si>
  <si>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</si>
  <si>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</si>
  <si>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</si>
  <si>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</si>
  <si>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</si>
  <si>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</si>
  <si>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</si>
  <si>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</si>
  <si>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</si>
  <si>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</si>
  <si>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</si>
  <si>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حسام الصانع بيد عبد 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</si>
</sst>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1" t="s">
        <v>7</v>
      </c>
      <c r="B11" s="52"/>
      <c r="C11" s="52"/>
      <c r="D11" s="52"/>
      <c r="E11" s="52"/>
      <c r="F11" s="52"/>
      <c r="G11" s="1"/>
      <c r="H11" s="1"/>
      <c r="I11" s="2"/>
      <c r="J11" s="8"/>
      <c r="K11" s="9"/>
      <c r="L11" s="10">
        <f t="shared" si="1"/>
        <v>0</v>
      </c>
      <c r="M11" s="3"/>
      <c r="N11" s="51" t="s">
        <v>8</v>
      </c>
      <c r="O11" s="52"/>
      <c r="P11" s="52"/>
      <c r="Q11" s="52"/>
      <c r="R11" s="52"/>
      <c r="S11" s="5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3" t="s">
        <v>21</v>
      </c>
      <c r="R20" s="54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3" t="s">
        <v>23</v>
      </c>
      <c r="O21" s="54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3" t="s">
        <v>21</v>
      </c>
      <c r="R22" s="54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3" t="s">
        <v>23</v>
      </c>
      <c r="O23" s="54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3" t="s">
        <v>21</v>
      </c>
      <c r="R22" s="54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3" t="s">
        <v>23</v>
      </c>
      <c r="O23" s="54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3" t="s">
        <v>21</v>
      </c>
      <c r="R22" s="54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3" t="s">
        <v>23</v>
      </c>
      <c r="O23" s="54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1" t="s">
        <v>7</v>
      </c>
      <c r="B13" s="52"/>
      <c r="C13" s="52"/>
      <c r="D13" s="52"/>
      <c r="E13" s="52"/>
      <c r="F13" s="52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1" t="s">
        <v>8</v>
      </c>
      <c r="O13" s="52"/>
      <c r="P13" s="52"/>
      <c r="Q13" s="52"/>
      <c r="R13" s="52"/>
      <c r="S13" s="5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3" t="s">
        <v>21</v>
      </c>
      <c r="E22" s="5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3" t="s">
        <v>21</v>
      </c>
      <c r="R22" s="54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3" t="s">
        <v>23</v>
      </c>
      <c r="B23" s="5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3" t="s">
        <v>23</v>
      </c>
      <c r="O23" s="54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1" t="s">
        <v>7</v>
      </c>
      <c r="B17" s="52"/>
      <c r="C17" s="52"/>
      <c r="D17" s="52"/>
      <c r="E17" s="52"/>
      <c r="F17" s="52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1" t="s">
        <v>8</v>
      </c>
      <c r="O17" s="52"/>
      <c r="P17" s="52"/>
      <c r="Q17" s="52"/>
      <c r="R17" s="52"/>
      <c r="S17" s="5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3" t="s">
        <v>21</v>
      </c>
      <c r="E26" s="5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3" t="s">
        <v>21</v>
      </c>
      <c r="R26" s="54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3" t="s">
        <v>23</v>
      </c>
      <c r="B27" s="5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3" t="s">
        <v>23</v>
      </c>
      <c r="O27" s="54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3" t="s">
        <v>21</v>
      </c>
      <c r="R29" s="54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3" t="s">
        <v>23</v>
      </c>
      <c r="O30" s="54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3" t="s">
        <v>21</v>
      </c>
      <c r="R29" s="54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3" t="s">
        <v>23</v>
      </c>
      <c r="O30" s="54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3" t="s">
        <v>21</v>
      </c>
      <c r="R29" s="54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3" t="s">
        <v>23</v>
      </c>
      <c r="O30" s="54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3" t="s">
        <v>21</v>
      </c>
      <c r="R29" s="54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3" t="s">
        <v>23</v>
      </c>
      <c r="O30" s="54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3" t="s">
        <v>21</v>
      </c>
      <c r="R29" s="54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3" t="s">
        <v>23</v>
      </c>
      <c r="O30" s="54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3" t="s">
        <v>21</v>
      </c>
      <c r="R29" s="54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3" t="s">
        <v>23</v>
      </c>
      <c r="O30" s="54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3" t="s">
        <v>21</v>
      </c>
      <c r="R29" s="54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3" t="s">
        <v>23</v>
      </c>
      <c r="O30" s="54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3" t="s">
        <v>21</v>
      </c>
      <c r="R29" s="54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3" t="s">
        <v>23</v>
      </c>
      <c r="O30" s="54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3" t="s">
        <v>21</v>
      </c>
      <c r="R29" s="54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3" t="s">
        <v>23</v>
      </c>
      <c r="O30" s="54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3" t="s">
        <v>21</v>
      </c>
      <c r="R29" s="54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3" t="s">
        <v>23</v>
      </c>
      <c r="O30" s="54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05" zoomScale="120" zoomScaleNormal="120" workbookViewId="0">
      <selection activeCell="I109" sqref="I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3" t="s">
        <v>21</v>
      </c>
      <c r="R29" s="54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3" t="s">
        <v>23</v>
      </c>
      <c r="O30" s="54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768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3" t="s">
        <v>21</v>
      </c>
      <c r="R29" s="54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3" t="s">
        <v>23</v>
      </c>
      <c r="O30" s="54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751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752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753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754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755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756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757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758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759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760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761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762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763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764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766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765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767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769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770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771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773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775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777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778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5" t="s">
        <v>776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5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6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779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780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3" t="s">
        <v>21</v>
      </c>
      <c r="R29" s="54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5"/>
      <c r="J30" s="8"/>
      <c r="K30" s="9">
        <v>180</v>
      </c>
      <c r="L30" s="10">
        <f>'21-04'!$K30+('21-04'!$J30/90)</f>
        <v>180</v>
      </c>
      <c r="M30" s="3"/>
      <c r="N30" s="53" t="s">
        <v>23</v>
      </c>
      <c r="O30" s="54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7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781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779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782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783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784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772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784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751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785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5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786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787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788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789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720</v>
      </c>
      <c r="J65" s="40">
        <v>500</v>
      </c>
      <c r="K65" s="41"/>
      <c r="L65" s="42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16</v>
      </c>
      <c r="J66" s="43">
        <v>300</v>
      </c>
      <c r="K66" s="44">
        <v>30</v>
      </c>
      <c r="L66" s="42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790</v>
      </c>
      <c r="J67" s="40"/>
      <c r="K67" s="41">
        <v>16</v>
      </c>
      <c r="L67" s="42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>
        <v>-500</v>
      </c>
      <c r="K68" s="44">
        <v>10</v>
      </c>
      <c r="L68" s="42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95</v>
      </c>
      <c r="J69" s="40"/>
      <c r="K69" s="41">
        <v>290</v>
      </c>
      <c r="L69" s="42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9" t="s">
        <v>95</v>
      </c>
      <c r="J70" s="40"/>
      <c r="K70" s="41">
        <v>-290</v>
      </c>
      <c r="L70" s="42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791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793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794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792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5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8" t="s">
        <v>28</v>
      </c>
      <c r="I83" s="45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8" t="s">
        <v>40</v>
      </c>
      <c r="I84" s="45" t="s">
        <v>795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796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793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5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5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5" t="s">
        <v>797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5" t="s">
        <v>798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5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799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8" t="s">
        <v>40</v>
      </c>
      <c r="I97" s="45" t="s">
        <v>800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801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802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5" t="s">
        <v>803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760</v>
      </c>
      <c r="J106" s="8">
        <v>-270</v>
      </c>
      <c r="K106" s="9">
        <v>5</v>
      </c>
      <c r="L106" s="10">
        <f>'21-04'!$K106+('21-04'!$J106/90)</f>
        <v>2</v>
      </c>
      <c r="M106" s="3"/>
      <c r="N106" s="50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5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50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8" t="s">
        <v>40</v>
      </c>
      <c r="I108" s="45" t="s">
        <v>800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5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5" t="s">
        <v>695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5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5" t="s">
        <v>804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5" t="s">
        <v>805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5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5" t="s">
        <v>806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5" t="s">
        <v>807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topLeftCell="A10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809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810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5" t="s">
        <v>808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6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811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3" t="s">
        <v>21</v>
      </c>
      <c r="R29" s="54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5"/>
      <c r="J30" s="8">
        <v>-360</v>
      </c>
      <c r="K30" s="9">
        <v>20</v>
      </c>
      <c r="L30" s="10">
        <f>'22-04'!$K30+('22-04'!$J30/90)</f>
        <v>16</v>
      </c>
      <c r="M30" s="3"/>
      <c r="N30" s="53" t="s">
        <v>23</v>
      </c>
      <c r="O30" s="54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812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813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814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5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5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815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835</v>
      </c>
      <c r="H39" s="7" t="s">
        <v>6</v>
      </c>
      <c r="I39" s="45" t="s">
        <v>816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835</v>
      </c>
      <c r="H40" s="7" t="s">
        <v>6</v>
      </c>
      <c r="I40" s="45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817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818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5" t="s">
        <v>819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820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821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822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821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824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825</v>
      </c>
      <c r="J65" s="40">
        <v>-630</v>
      </c>
      <c r="K65" s="41">
        <v>140</v>
      </c>
      <c r="L65" s="42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>
        <v>850</v>
      </c>
      <c r="K66" s="44"/>
      <c r="L66" s="42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>
        <v>-200</v>
      </c>
      <c r="K67" s="41">
        <v>10</v>
      </c>
      <c r="L67" s="42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>
        <v>10</v>
      </c>
      <c r="L68" s="42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>
        <v>10</v>
      </c>
      <c r="L69" s="42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>
        <v>-675</v>
      </c>
      <c r="K70" s="41">
        <v>10</v>
      </c>
      <c r="L70" s="42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5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826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738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827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828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5" t="s">
        <v>829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5" t="s">
        <v>830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5" t="s">
        <v>831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5" t="s">
        <v>832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5" t="s">
        <v>779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5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5" t="s">
        <v>833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5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8" t="s">
        <v>40</v>
      </c>
      <c r="I103" s="45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5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5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5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834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44" workbookViewId="0">
      <selection activeCell="J51" sqref="J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731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8" t="s">
        <v>40</v>
      </c>
      <c r="I23" s="45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8" t="s">
        <v>28</v>
      </c>
      <c r="I24" s="45" t="s">
        <v>837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6" t="s">
        <v>838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5" t="s">
        <v>839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5" t="s">
        <v>840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-5470</v>
      </c>
      <c r="G29" s="1"/>
      <c r="H29" s="7" t="s">
        <v>6</v>
      </c>
      <c r="I29" s="45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3" t="s">
        <v>21</v>
      </c>
      <c r="R29" s="54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5"/>
      <c r="J30" s="8">
        <v>40</v>
      </c>
      <c r="K30" s="9"/>
      <c r="L30" s="10">
        <f>'23-04'!$K30+('23-04'!$J30/90)</f>
        <v>0.44444444444444442</v>
      </c>
      <c r="M30" s="3"/>
      <c r="N30" s="53" t="s">
        <v>23</v>
      </c>
      <c r="O30" s="54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841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842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843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8" t="s">
        <v>40</v>
      </c>
      <c r="I37" s="47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844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845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846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847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848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849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8" t="s">
        <v>40</v>
      </c>
      <c r="I48" s="45" t="s">
        <v>850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849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8" t="s">
        <v>40</v>
      </c>
      <c r="I52" s="45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851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8" t="s">
        <v>40</v>
      </c>
      <c r="I56" s="45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852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853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854</v>
      </c>
      <c r="J65" s="40">
        <v>350</v>
      </c>
      <c r="K65" s="41"/>
      <c r="L65" s="42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>
        <v>100</v>
      </c>
      <c r="K66" s="44"/>
      <c r="L66" s="42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855</v>
      </c>
      <c r="J67" s="40">
        <v>150</v>
      </c>
      <c r="K67" s="41"/>
      <c r="L67" s="42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56</v>
      </c>
      <c r="J68" s="43">
        <v>-540</v>
      </c>
      <c r="K68" s="44">
        <v>-24</v>
      </c>
      <c r="L68" s="42">
        <f>'23-04'!$K68+('23-04'!$J68/90)</f>
        <v>-30</v>
      </c>
      <c r="M68" s="3"/>
      <c r="N68" s="50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856</v>
      </c>
      <c r="J69" s="40">
        <v>-270</v>
      </c>
      <c r="K69" s="41">
        <v>20</v>
      </c>
      <c r="L69" s="42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857</v>
      </c>
      <c r="J70" s="40">
        <v>1350</v>
      </c>
      <c r="K70" s="41"/>
      <c r="L70" s="42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858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859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860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861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862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863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864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865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731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866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867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868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869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863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870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872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871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873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874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830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50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875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abSelected="1" topLeftCell="A54" workbookViewId="0">
      <selection activeCell="I66" sqref="I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876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877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SUM('24-04'!$J$22:$J$361)</f>
        <v>-585</v>
      </c>
      <c r="K20" s="3">
        <f>SUM('24-04'!$K$22:$K$361)</f>
        <v>1035</v>
      </c>
      <c r="L20" s="3">
        <f>SUM('24-04'!$L$22:$L$361)</f>
        <v>1028.5000000000002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5" t="s">
        <v>879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6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1260</v>
      </c>
      <c r="G29" s="1"/>
      <c r="H29" s="7" t="s">
        <v>6</v>
      </c>
      <c r="I29" s="2" t="s">
        <v>760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3" t="s">
        <v>21</v>
      </c>
      <c r="R29" s="54"/>
      <c r="S29" s="17">
        <f>SUM('24-04'!$J$22:$J$361)</f>
        <v>-585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5" t="s">
        <v>880</v>
      </c>
      <c r="J30" s="8">
        <v>640</v>
      </c>
      <c r="K30" s="9"/>
      <c r="L30" s="10">
        <f>'24-04'!$K30+('24-04'!$J30/90)</f>
        <v>7.1111111111111107</v>
      </c>
      <c r="M30" s="3"/>
      <c r="N30" s="53" t="s">
        <v>23</v>
      </c>
      <c r="O30" s="54"/>
      <c r="P30" s="6">
        <f>SUM('24-04'!$K$22:$K$361)</f>
        <v>1035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-6070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-2075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5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5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881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882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883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8" t="s">
        <v>40</v>
      </c>
      <c r="I46" s="45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829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884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885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886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887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888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889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890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891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5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5</v>
      </c>
      <c r="L65" s="42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'24-04'!$K66+('24-04'!$J66/90)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'24-04'!$K67+('24-04'!$J67/90)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'24-04'!$K68+('24-04'!$J68/90)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'24-04'!$K69+('24-04'!$J69/90)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'24-04'!$K70+('24-04'!$J70/90)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'24-04'!$K71+('24-04'!$J71/90)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'24-04'!$K72+('24-04'!$J72/90)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'24-04'!$K73+('24-04'!$J73/90)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'24-04'!$K74+('24-04'!$J74/90)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'24-04'!$K75+('24-04'!$J75/90)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'24-04'!$K76+('24-04'!$J76/90)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'24-04'!$K77+('24-04'!$J77/90)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'24-04'!$K78+('24-04'!$J78/90)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'24-04'!$K79+('24-04'!$J79/90)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'24-04'!$K80+('24-04'!$J80/90)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'24-04'!$K81+('24-04'!$J81/90)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'24-04'!$K82+('24-04'!$J82/90)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'24-04'!$K83+('24-04'!$J83/90)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'24-04'!$K84+('24-04'!$J84/90)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'24-04'!$K85+('24-04'!$J85/90)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'24-04'!$K86+('24-04'!$J86/90)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'24-04'!$K87+('24-04'!$J87/90)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'24-04'!$K88+('24-04'!$J88/90)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'24-04'!$K89+('24-04'!$J89/90)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'24-04'!$K90+('24-04'!$J90/90)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'24-04'!$K91+('24-04'!$J91/90)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'24-04'!$K92+('24-04'!$J92/90)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'24-04'!$K93+('24-04'!$J93/90)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'24-04'!$K94+('24-04'!$J94/90)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'24-04'!$K95+('24-04'!$J95/90)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'24-04'!$K96+('24-04'!$J96/90)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'24-04'!$K97+('24-04'!$J97/90)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'24-04'!$K98+('24-04'!$J98/90)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'24-04'!$K99+('24-04'!$J99/90)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'24-04'!$K100+('24-04'!$J100/90)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'24-04'!$K101+('24-04'!$J101/90)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'24-04'!$K102+('24-04'!$J102/90)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'24-04'!$K103+('24-04'!$J103/90)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'24-04'!$K104+('24-04'!$J104/90)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'24-04'!$K105+('24-04'!$J105/90)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workbookViewId="0">
      <selection activeCell="I48" sqref="I4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1" t="s">
        <v>7</v>
      </c>
      <c r="B20" s="52"/>
      <c r="C20" s="52"/>
      <c r="D20" s="52"/>
      <c r="E20" s="52"/>
      <c r="F20" s="52"/>
      <c r="G20" s="1"/>
      <c r="H20" s="1"/>
      <c r="I20" s="2" t="s">
        <v>0</v>
      </c>
      <c r="J20" s="3">
        <f>SUM('25-04'!$J$22:$J$361)</f>
        <v>0</v>
      </c>
      <c r="K20" s="3">
        <f>SUM('25-04'!$K$22:$K$361)</f>
        <v>0</v>
      </c>
      <c r="L20" s="3">
        <f>SUM('25-04'!$L$22:$L$361)</f>
        <v>0</v>
      </c>
      <c r="M20" s="3"/>
      <c r="N20" s="51" t="s">
        <v>8</v>
      </c>
      <c r="O20" s="52"/>
      <c r="P20" s="52"/>
      <c r="Q20" s="52"/>
      <c r="R20" s="52"/>
      <c r="S20" s="5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'25-04'!$K22+('25-04'!$J22/90)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'25-04'!$K23+('25-04'!$J23/90)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'25-04'!$K24+('25-04'!$J24/90)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'25-04'!$K25+('25-04'!$J25/90)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'25-04'!$K26+('25-04'!$J26/90)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'25-04'!$K27+('25-04'!$J27/90)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'25-04'!$K28+('25-04'!$J28/90)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3" t="s">
        <v>21</v>
      </c>
      <c r="E29" s="54"/>
      <c r="F29" s="17">
        <f t="array" aca="1" ref="F29" ca="1">INDIRECT("'"&amp;$A$19&amp;"'!J20")+J1</f>
        <v>-585</v>
      </c>
      <c r="G29" s="1"/>
      <c r="H29" s="7" t="s">
        <v>6</v>
      </c>
      <c r="I29" s="2"/>
      <c r="J29" s="8"/>
      <c r="K29" s="9"/>
      <c r="L29" s="10">
        <f>'25-04'!$K29+('25-04'!$J29/90)</f>
        <v>0</v>
      </c>
      <c r="M29" s="3"/>
      <c r="N29" s="1"/>
      <c r="O29" s="1"/>
      <c r="P29" s="18"/>
      <c r="Q29" s="53" t="s">
        <v>21</v>
      </c>
      <c r="R29" s="54"/>
      <c r="S29" s="17">
        <f>SUM('25-04'!$J$22:$J$361)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3" t="s">
        <v>23</v>
      </c>
      <c r="B30" s="54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'25-04'!$K30+('25-04'!$J30/90)</f>
        <v>0</v>
      </c>
      <c r="M30" s="3"/>
      <c r="N30" s="53" t="s">
        <v>23</v>
      </c>
      <c r="O30" s="54"/>
      <c r="P30" s="6">
        <f>SUM('25-04'!$K$22:$K$361)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-6070</v>
      </c>
      <c r="G31" s="1"/>
      <c r="H31" s="7" t="s">
        <v>6</v>
      </c>
      <c r="I31" s="45"/>
      <c r="J31" s="8"/>
      <c r="K31" s="9"/>
      <c r="L31" s="10">
        <f>'25-04'!$K31+('25-04'!$J31/90)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-2075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'25-04'!$K32+('25-04'!$J32/90)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'25-04'!$K33+('25-04'!$J33/90)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'25-04'!$K36+('25-04'!$J36/90)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'25-04'!$K37+('25-04'!$J37/90)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'25-04'!$K38+('25-04'!$J38/90)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'25-04'!$K39+('25-04'!$J39/90)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'25-04'!$K40+('25-04'!$J40/90)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'25-04'!$K41+('25-04'!$J41/90)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'25-04'!$K42+('25-04'!$J42/90)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'25-04'!$K43+('25-04'!$J43/90)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'25-04'!$K44+('25-04'!$J44/90)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'25-04'!$K45+('25-04'!$J45/90)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'25-04'!$K46+('25-04'!$J46/90)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'25-04'!$K47+('25-04'!$J47/90)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'25-04'!$K48+('25-04'!$J48/90)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'25-04'!$K49+('25-04'!$J49/90)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'25-04'!$K50+('25-04'!$J50/90)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'25-04'!$K51+('25-04'!$J51/90)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'25-04'!$K52+('25-04'!$J52/90)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'25-04'!$K53+('25-04'!$J53/90)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'25-04'!$K54+('25-04'!$J54/90)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'25-04'!$K55+('25-04'!$J55/90)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'25-04'!$K56+('25-04'!$J56/90)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'25-04'!$K57+('25-04'!$J57/90)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'25-04'!$K58+('25-04'!$J58/90)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'25-04'!$K59+('25-04'!$J59/90)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'25-04'!$K60+('25-04'!$J60/90)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'25-04'!$K61+('25-04'!$J61/90)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'25-04'!$K62+('25-04'!$J62/90)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'25-04'!$K63+('25-04'!$J63/90)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'25-04'!$K64+('25-04'!$J64/90)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'25-04'!$K65+('25-04'!$J65/90)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'25-04'!$K66+('25-04'!$J66/90)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'25-04'!$K67+('25-04'!$J67/90)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'25-04'!$K68+('25-04'!$J68/90)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'25-04'!$K69+('25-04'!$J69/90)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'25-04'!$K70+('25-04'!$J70/90)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'25-04'!$K71+('25-04'!$J71/90)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'25-04'!$K72+('25-04'!$J72/90)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'25-04'!$K73+('25-04'!$J73/90)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'25-04'!$K74+('25-04'!$J74/90)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'25-04'!$K75+('25-04'!$J75/90)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'25-04'!$K76+('25-04'!$J76/90)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'25-04'!$K77+('25-04'!$J77/90)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'25-04'!$K78+('25-04'!$J78/90)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'25-04'!$K79+('25-04'!$J79/90)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'25-04'!$K80+('25-04'!$J80/90)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'25-04'!$K81+('25-04'!$J81/90)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'25-04'!$K82+('25-04'!$J82/90)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'25-04'!$K83+('25-04'!$J83/90)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'25-04'!$K84+('25-04'!$J84/90)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'25-04'!$K85+('25-04'!$J85/90)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'25-04'!$K86+('25-04'!$J86/90)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'25-04'!$K87+('25-04'!$J87/90)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'25-04'!$K88+('25-04'!$J88/90)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'25-04'!$K89+('25-04'!$J89/90)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'25-04'!$K90+('25-04'!$J90/90)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'25-04'!$K91+('25-04'!$J91/90)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'25-04'!$K92+('25-04'!$J92/90)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'25-04'!$K93+('25-04'!$J93/90)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'25-04'!$K94+('25-04'!$J94/90)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'25-04'!$K95+('25-04'!$J95/90)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'25-04'!$K96+('25-04'!$J96/90)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'25-04'!$K97+('25-04'!$J97/90)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'25-04'!$K98+('25-04'!$J98/90)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'25-04'!$K99+('25-04'!$J99/90)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'25-04'!$K100+('25-04'!$J100/90)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'25-04'!$K101+('25-04'!$J101/90)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'25-04'!$K102+('25-04'!$J102/90)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'25-04'!$K103+('25-04'!$J103/90)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'25-04'!$K104+('25-04'!$J104/90)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'25-04'!$K105+('25-04'!$J105/90)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'25-04'!$K106+('25-04'!$J106/90)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'25-04'!$K107+('25-04'!$J107/90)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'25-04'!$K108+('25-04'!$J108/90)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'25-04'!$K109+('25-04'!$J109/90)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'25-04'!$K110+('25-04'!$J110/90)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'25-04'!$K111+('25-04'!$J111/90)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'25-04'!$K112+('25-04'!$J112/90)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'25-04'!$K113+('25-04'!$J113/90)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'25-04'!$K114+('25-04'!$J114/90)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'25-04'!$K115+('25-04'!$J115/90)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'25-04'!$K116+('25-04'!$J116/90)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'25-04'!$K117+('25-04'!$J117/90)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'25-04'!$K118+('25-04'!$J118/90)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'25-04'!$K119+('25-04'!$J119/90)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'25-04'!$K120+('25-04'!$J120/90)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'25-04'!$K121+('25-04'!$J121/90)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'25-04'!$K123+('25-04'!$J123/90)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'25-04'!$K124+('25-04'!$J124/90)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'25-04'!$K125+('25-04'!$J125/90)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'25-04'!$K126+('25-04'!$J126/90)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'25-04'!$K127+('25-04'!$J127/90)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'25-04'!$K128+('25-04'!$J128/90)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'25-04'!$K129+('25-04'!$J129/90)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'25-04'!$K130+('25-04'!$J130/90)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'25-04'!$K131+('25-04'!$J131/90)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'25-04'!$K132+('25-04'!$J132/90)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'25-04'!$K133+('25-04'!$J133/90)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'25-04'!$K134+('25-04'!$J134/90)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'25-04'!$K135+('25-04'!$J135/90)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'25-04'!$K136+('25-04'!$J136/90)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9" activePane="bottomLeft" state="frozen"/>
      <selection pane="bottomLeft" activeCell="D33" sqref="D33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81136.722222222204</v>
      </c>
      <c r="C1" s="26">
        <f t="shared" ca="1" si="0"/>
        <v>-7694.7222222222217</v>
      </c>
      <c r="D1" s="26">
        <f t="shared" ca="1" si="0"/>
        <v>-73363.555555555547</v>
      </c>
      <c r="E1" s="27">
        <f ca="1">IF(B1=0,"",C1/B1)*-1</f>
        <v>9.4836493408588129E-2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8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8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8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8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8" ht="14.25" customHeight="1" x14ac:dyDescent="0.3">
      <c r="A26" s="31">
        <v>46136</v>
      </c>
      <c r="B26" s="32">
        <f t="shared" ca="1" si="1"/>
        <v>1356.0555555555557</v>
      </c>
      <c r="C26" s="32">
        <f t="shared" ca="1" si="2"/>
        <v>-24.444444444444443</v>
      </c>
      <c r="D26" s="32">
        <f t="shared" ca="1" si="3"/>
        <v>-102.22222222222223</v>
      </c>
      <c r="E26" s="27">
        <f t="shared" ca="1" si="4"/>
        <v>1.8026137899954931E-2</v>
      </c>
    </row>
    <row r="27" spans="1:8" ht="14.25" customHeight="1" x14ac:dyDescent="0.3">
      <c r="A27" s="31">
        <v>46137</v>
      </c>
      <c r="B27" s="32">
        <f t="shared" ca="1" si="1"/>
        <v>0</v>
      </c>
      <c r="C27" s="32">
        <f t="shared" ca="1" si="2"/>
        <v>0</v>
      </c>
      <c r="D27" s="32">
        <f t="shared" ca="1" si="3"/>
        <v>0</v>
      </c>
      <c r="E27" s="27" t="str">
        <f t="shared" ca="1" si="4"/>
        <v/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14484.222222222223</v>
      </c>
      <c r="G28" s="32">
        <f t="shared" ref="G28" ca="1" si="10">SUM(C22:C28)</f>
        <v>-373.66666666666669</v>
      </c>
      <c r="H28" s="37">
        <f ca="1">IF(F28=0,"",G28/F28)*-1</f>
        <v>2.5798186532472116E-2</v>
      </c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2026-04-24T11:13:27Z</dcterms:modified>
</cp:coreProperties>
</file>