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79399B27-21EF-4428-A8EF-225942F76BB0}" xr6:coauthVersionLast="47" xr6:coauthVersionMax="47" xr10:uidLastSave="{00000000-0000-0000-0000-000000000000}"/>
  <bookViews>
    <workbookView xWindow="-108" yWindow="-108" windowWidth="23256" windowHeight="12456" firstSheet="10" activeTab="19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ملخص شهر 4" sheetId="13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3" roundtripDataChecksum="cej0frGFoLDmi+KJHfXLOuT3qr5Vha0faIUU1CkSDJ8="/>
    </ext>
  </extLst>
</workbook>
</file>

<file path=xl/calcChain.xml><?xml version="1.0" encoding="utf-8"?>
<calcChain xmlns="http://schemas.openxmlformats.org/spreadsheetml/2006/main">
  <c r="L361" i="22" l="1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C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P28" i="22" s="1"/>
  <c r="P32" i="22" s="1"/>
  <c r="L23" i="22"/>
  <c r="F23" i="22"/>
  <c r="C23" i="22"/>
  <c r="S22" i="22"/>
  <c r="S27" i="22" s="1"/>
  <c r="S31" i="22" s="1"/>
  <c r="P22" i="22"/>
  <c r="L22" i="22"/>
  <c r="F22" i="22"/>
  <c r="F27" i="22" s="1"/>
  <c r="C22" i="22"/>
  <c r="L20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1" i="22" s="1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S27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P28" i="21" s="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C30" i="22" a="1"/>
  <c r="C30" i="21" a="1"/>
  <c r="F29" i="21" a="1"/>
  <c r="F29" i="22" a="1"/>
  <c r="L20" i="21" l="1"/>
  <c r="L1" i="21"/>
  <c r="F27" i="21"/>
  <c r="S31" i="21" s="1"/>
  <c r="C28" i="21"/>
  <c r="C30" i="22"/>
  <c r="F29" i="22"/>
  <c r="S27" i="20"/>
  <c r="P28" i="20"/>
  <c r="L20" i="20"/>
  <c r="C28" i="20"/>
  <c r="C30" i="21"/>
  <c r="F29" i="21"/>
  <c r="P32" i="21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C32" i="22" a="1"/>
  <c r="C8" i="13"/>
  <c r="B20" i="13"/>
  <c r="F22" i="4" a="1"/>
  <c r="D14" i="13"/>
  <c r="B6" i="13"/>
  <c r="C11" i="13"/>
  <c r="F31" i="22" a="1"/>
  <c r="B19" i="13"/>
  <c r="B18" i="13"/>
  <c r="D25" i="13"/>
  <c r="C30" i="7" a="1"/>
  <c r="D5" i="13"/>
  <c r="D30" i="13"/>
  <c r="F29" i="20" a="1"/>
  <c r="D13" i="13"/>
  <c r="D31" i="13"/>
  <c r="C3" i="13"/>
  <c r="B9" i="13"/>
  <c r="B24" i="13"/>
  <c r="B26" i="13"/>
  <c r="F29" i="11" a="1"/>
  <c r="F31" i="21" a="1"/>
  <c r="F29" i="17" a="1"/>
  <c r="F29" i="14" a="1"/>
  <c r="D19" i="13"/>
  <c r="F29" i="12" a="1"/>
  <c r="B16" i="13"/>
  <c r="D18" i="13"/>
  <c r="D8" i="13"/>
  <c r="D12" i="13"/>
  <c r="C27" i="6" a="1"/>
  <c r="C25" i="13"/>
  <c r="D9" i="13"/>
  <c r="F29" i="15" a="1"/>
  <c r="B5" i="13"/>
  <c r="D20" i="13"/>
  <c r="F29" i="9" a="1"/>
  <c r="F29" i="18" a="1"/>
  <c r="C30" i="20" a="1"/>
  <c r="B12" i="13"/>
  <c r="D21" i="13"/>
  <c r="C28" i="13"/>
  <c r="B11" i="13"/>
  <c r="B13" i="13"/>
  <c r="C30" i="17" a="1"/>
  <c r="D28" i="13"/>
  <c r="C14" i="13"/>
  <c r="C20" i="13"/>
  <c r="C30" i="15" a="1"/>
  <c r="B29" i="13"/>
  <c r="D3" i="13"/>
  <c r="D7" i="13"/>
  <c r="C15" i="13"/>
  <c r="B8" i="13"/>
  <c r="C30" i="19" a="1"/>
  <c r="C5" i="13"/>
  <c r="C21" i="13"/>
  <c r="B7" i="13"/>
  <c r="F29" i="16" a="1"/>
  <c r="C17" i="13"/>
  <c r="B17" i="13"/>
  <c r="B3" i="13"/>
  <c r="D23" i="13"/>
  <c r="C13" i="13"/>
  <c r="B21" i="13"/>
  <c r="C16" i="13"/>
  <c r="B23" i="13"/>
  <c r="B30" i="13"/>
  <c r="D27" i="13"/>
  <c r="C26" i="13"/>
  <c r="C6" i="13"/>
  <c r="C31" i="13"/>
  <c r="C30" i="14" a="1"/>
  <c r="B22" i="13"/>
  <c r="C9" i="13"/>
  <c r="D17" i="13"/>
  <c r="B15" i="13"/>
  <c r="F29" i="8" a="1"/>
  <c r="C32" i="21" a="1"/>
  <c r="D15" i="13"/>
  <c r="B28" i="13"/>
  <c r="D26" i="13"/>
  <c r="D32" i="13"/>
  <c r="B10" i="13"/>
  <c r="B14" i="13"/>
  <c r="C18" i="13"/>
  <c r="C30" i="8" a="1"/>
  <c r="D16" i="13"/>
  <c r="F29" i="19" a="1"/>
  <c r="C30" i="9" a="1"/>
  <c r="C30" i="10" a="1"/>
  <c r="B32" i="13"/>
  <c r="C12" i="13"/>
  <c r="D22" i="13"/>
  <c r="C27" i="13"/>
  <c r="C30" i="12" a="1"/>
  <c r="C30" i="11" a="1"/>
  <c r="C10" i="13"/>
  <c r="C23" i="13"/>
  <c r="F22" i="5" a="1"/>
  <c r="C30" i="13"/>
  <c r="D11" i="13"/>
  <c r="C29" i="13"/>
  <c r="C23" i="4" a="1"/>
  <c r="F26" i="6" a="1"/>
  <c r="C30" i="18" a="1"/>
  <c r="C23" i="5" a="1"/>
  <c r="C22" i="13"/>
  <c r="C19" i="13"/>
  <c r="F29" i="7" a="1"/>
  <c r="D6" i="13"/>
  <c r="B27" i="13"/>
  <c r="C30" i="16" a="1"/>
  <c r="B31" i="13"/>
  <c r="D29" i="13"/>
  <c r="F29" i="10" a="1"/>
  <c r="C32" i="13"/>
  <c r="B25" i="13"/>
  <c r="D4" i="13"/>
  <c r="D10" i="13"/>
  <c r="D24" i="13"/>
  <c r="B4" i="13"/>
  <c r="C4" i="13"/>
  <c r="C24" i="13"/>
  <c r="C7" i="13"/>
  <c r="F31" i="22" l="1"/>
  <c r="C32" i="22"/>
  <c r="S31" i="20"/>
  <c r="C32" i="21"/>
  <c r="F31" i="21"/>
  <c r="F28" i="13"/>
  <c r="G28" i="13"/>
  <c r="E22" i="13"/>
  <c r="E24" i="13"/>
  <c r="E30" i="13"/>
  <c r="E17" i="13"/>
  <c r="E19" i="13"/>
  <c r="E21" i="13"/>
  <c r="E28" i="13"/>
  <c r="E31" i="13"/>
  <c r="E25" i="13"/>
  <c r="E26" i="13"/>
  <c r="E14" i="13"/>
  <c r="E23" i="13"/>
  <c r="E16" i="13"/>
  <c r="E32" i="13"/>
  <c r="E20" i="13"/>
  <c r="E15" i="13"/>
  <c r="E29" i="13"/>
  <c r="E27" i="13"/>
  <c r="E18" i="13"/>
  <c r="F29" i="20"/>
  <c r="C30" i="20"/>
  <c r="L20" i="19"/>
  <c r="L1" i="19"/>
  <c r="P28" i="19"/>
  <c r="S27" i="19"/>
  <c r="F27" i="19"/>
  <c r="C28" i="19"/>
  <c r="F29" i="19"/>
  <c r="C30" i="19"/>
  <c r="L20" i="18"/>
  <c r="C28" i="18"/>
  <c r="F27" i="18"/>
  <c r="L1" i="18"/>
  <c r="P28" i="18"/>
  <c r="S27" i="18"/>
  <c r="S27" i="14"/>
  <c r="S27" i="16"/>
  <c r="S27" i="17"/>
  <c r="C28" i="16"/>
  <c r="F29" i="18"/>
  <c r="C30" i="18"/>
  <c r="P28" i="17"/>
  <c r="C28" i="17"/>
  <c r="L1" i="16"/>
  <c r="P28" i="16"/>
  <c r="F27" i="17"/>
  <c r="L1" i="17"/>
  <c r="L20" i="17"/>
  <c r="C30" i="17"/>
  <c r="F29" i="17"/>
  <c r="L20" i="16"/>
  <c r="F27" i="16"/>
  <c r="C30" i="16"/>
  <c r="F29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C30" i="15"/>
  <c r="F29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F21" i="13"/>
  <c r="G21" i="13"/>
  <c r="L20" i="14"/>
  <c r="C28" i="14"/>
  <c r="P28" i="14"/>
  <c r="F27" i="14"/>
  <c r="S31" i="14" s="1"/>
  <c r="L1" i="14"/>
  <c r="F29" i="14"/>
  <c r="C30" i="14"/>
  <c r="L20" i="12"/>
  <c r="F22" i="5"/>
  <c r="F29" i="9"/>
  <c r="F29" i="12"/>
  <c r="F7" i="13"/>
  <c r="B1" i="13"/>
  <c r="E3" i="13"/>
  <c r="E6" i="13"/>
  <c r="G14" i="13"/>
  <c r="C1" i="13"/>
  <c r="G7" i="13"/>
  <c r="C30" i="7"/>
  <c r="F29" i="8"/>
  <c r="F29" i="11"/>
  <c r="E11" i="13"/>
  <c r="D1" i="13"/>
  <c r="E9" i="13"/>
  <c r="C27" i="6"/>
  <c r="F29" i="7"/>
  <c r="C30" i="9"/>
  <c r="F29" i="10"/>
  <c r="C30" i="12"/>
  <c r="E4" i="13"/>
  <c r="E7" i="13"/>
  <c r="C30" i="10"/>
  <c r="F26" i="6"/>
  <c r="C30" i="8"/>
  <c r="F22" i="4"/>
  <c r="C23" i="5"/>
  <c r="E12" i="13"/>
  <c r="F14" i="13"/>
  <c r="E8" i="13"/>
  <c r="C30" i="11"/>
  <c r="C23" i="4"/>
  <c r="E10" i="13"/>
  <c r="E13" i="13"/>
  <c r="E5" i="13"/>
  <c r="F31" i="10" a="1"/>
  <c r="F31" i="18" a="1"/>
  <c r="F31" i="7" a="1"/>
  <c r="C25" i="5" a="1"/>
  <c r="F31" i="19" a="1"/>
  <c r="C32" i="20" a="1"/>
  <c r="C32" i="14" a="1"/>
  <c r="F31" i="8" a="1"/>
  <c r="F31" i="17" a="1"/>
  <c r="C32" i="18" a="1"/>
  <c r="C32" i="17" a="1"/>
  <c r="C32" i="15" a="1"/>
  <c r="F31" i="20" a="1"/>
  <c r="F24" i="4" a="1"/>
  <c r="C29" i="6" a="1"/>
  <c r="C32" i="16" a="1"/>
  <c r="F31" i="15" a="1"/>
  <c r="C32" i="11" a="1"/>
  <c r="C32" i="12" a="1"/>
  <c r="C25" i="4" a="1"/>
  <c r="C32" i="7" a="1"/>
  <c r="C32" i="10" a="1"/>
  <c r="F24" i="5" a="1"/>
  <c r="F31" i="11" a="1"/>
  <c r="F28" i="6" a="1"/>
  <c r="F31" i="9" a="1"/>
  <c r="F31" i="12" a="1"/>
  <c r="C32" i="19" a="1"/>
  <c r="C32" i="9" a="1"/>
  <c r="S31" i="19" l="1"/>
  <c r="H28" i="13"/>
  <c r="F31" i="20"/>
  <c r="C32" i="20"/>
  <c r="P32" i="19"/>
  <c r="P32" i="14"/>
  <c r="S31" i="8"/>
  <c r="P32" i="8"/>
  <c r="P25" i="2"/>
  <c r="C32" i="19"/>
  <c r="F31" i="19"/>
  <c r="S31" i="18"/>
  <c r="P32" i="18"/>
  <c r="S31" i="12"/>
  <c r="P32" i="16"/>
  <c r="P32" i="9"/>
  <c r="S31" i="16"/>
  <c r="P25" i="4"/>
  <c r="S24" i="3"/>
  <c r="S31" i="9"/>
  <c r="S24" i="2"/>
  <c r="S31" i="17"/>
  <c r="P32" i="17"/>
  <c r="C32" i="18"/>
  <c r="F31" i="18"/>
  <c r="P25" i="5"/>
  <c r="P25" i="3"/>
  <c r="F31" i="17"/>
  <c r="C32" i="17"/>
  <c r="C32" i="16"/>
  <c r="S31" i="10"/>
  <c r="P32" i="12"/>
  <c r="P32" i="11"/>
  <c r="P29" i="6"/>
  <c r="S31" i="7"/>
  <c r="S31" i="15"/>
  <c r="P32" i="15"/>
  <c r="C32" i="15"/>
  <c r="F31" i="15"/>
  <c r="S24" i="5"/>
  <c r="S24" i="4"/>
  <c r="P32" i="10"/>
  <c r="P32" i="7"/>
  <c r="S22" i="1"/>
  <c r="H21" i="13"/>
  <c r="C32" i="14"/>
  <c r="F31" i="8"/>
  <c r="C25" i="4"/>
  <c r="F31" i="10"/>
  <c r="C32" i="7"/>
  <c r="C32" i="12"/>
  <c r="C32" i="11"/>
  <c r="F31" i="7"/>
  <c r="C25" i="5"/>
  <c r="C29" i="6"/>
  <c r="C32" i="9"/>
  <c r="C32" i="10"/>
  <c r="F31" i="12"/>
  <c r="F31" i="11"/>
  <c r="F31" i="9"/>
  <c r="F24" i="5"/>
  <c r="F24" i="4"/>
  <c r="F28" i="6"/>
  <c r="H7" i="13"/>
  <c r="H14" i="13"/>
  <c r="E1" i="13"/>
  <c r="C32" i="8" a="1"/>
  <c r="F31" i="16" a="1"/>
  <c r="F31" i="14" a="1"/>
  <c r="F31" i="14" l="1"/>
  <c r="F31" i="16"/>
  <c r="C32" i="8"/>
</calcChain>
</file>

<file path=xl/sharedStrings.xml><?xml version="1.0" encoding="utf-8"?>
<sst xmlns="http://schemas.openxmlformats.org/spreadsheetml/2006/main" count="9162" uniqueCount="834">
  <si>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</si>
  <si>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</si>
  <si>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</si>
  <si>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</si>
  <si>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</si>
  <si>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</si>
  <si>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</si>
  <si>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</si>
  <si>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</si>
  <si>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</si>
  <si>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</si>
  <si>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</si>
  <si>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</si>
  <si>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</si>
  <si>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</si>
  <si>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</si>
  <si>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</si>
  <si>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</si>
  <si>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</si>
  <si>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</si>
  <si>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</si>
  <si>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</si>
  <si>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</si>
  <si>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</si>
  <si>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</si>
  <si>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</si>
  <si>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</si>
  <si>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</si>
  <si>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</si>
  <si>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</si>
  <si>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</si>
  <si>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</si>
  <si>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</si>
  <si>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</si>
  <si>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</si>
  <si>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</si>
  <si>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</si>
  <si>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</si>
  <si>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</si>
  <si>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</si>
  <si>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</si>
  <si>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</si>
  <si>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</si>
  <si>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</si>
  <si>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</si>
  <si>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</si>
  <si>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</si>
  <si>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</si>
  <si>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</si>
  <si>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</si>
  <si>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</si>
  <si>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</si>
  <si>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</si>
  <si>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</si>
  <si>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</si>
  <si>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</si>
  <si>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</si>
  <si>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</si>
  <si>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</si>
  <si>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</si>
  <si>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</si>
  <si>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</si>
  <si>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</si>
  <si>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</si>
  <si>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</si>
  <si>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</si>
  <si>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</si>
  <si>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</si>
  <si>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</si>
  <si>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</si>
  <si>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</si>
  <si>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</si>
  <si>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</si>
  <si>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</si>
  <si>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</si>
  <si>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</si>
  <si>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</si>
  <si>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</si>
  <si>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</si>
  <si>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</si>
  <si>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</si>
  <si>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</si>
  <si>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</si>
  <si>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</si>
  <si>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</si>
  <si>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</si>
  <si>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</si>
  <si>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</si>
  <si>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</si>
  <si>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</si>
  <si>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</si>
  <si>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</si>
  <si>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</si>
  <si>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</si>
  <si>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</si>
  <si>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</si>
  <si>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</si>
  <si>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</si>
  <si>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</si>
  <si>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</si>
  <si>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</si>
  <si>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</si>
  <si>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</si>
  <si>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</si>
  <si>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</si>
  <si>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</si>
  <si>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</si>
  <si>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</si>
  <si>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</si>
  <si>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</si>
  <si>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</si>
  <si>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</si>
  <si>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</si>
  <si>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</si>
  <si>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</si>
  <si>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</si>
  <si>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</si>
  <si>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</si>
  <si>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</si>
  <si>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</si>
  <si>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</si>
  <si>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</si>
  <si>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</si>
  <si>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</si>
  <si>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</si>
  <si>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</si>
  <si>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</si>
  <si>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</si>
  <si>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</si>
  <si>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</si>
  <si>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</si>
  <si>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</si>
  <si>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</si>
  <si>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</si>
  <si>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</si>
  <si>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</si>
  <si>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</si>
  <si>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</si>
  <si>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</si>
  <si>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</si>
  <si>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</si>
  <si>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</si>
  <si>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</si>
  <si>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</si>
  <si>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</si>
  <si>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</si>
  <si>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</si>
  <si>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</si>
  <si>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</si>
  <si>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</si>
  <si>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</si>
  <si>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</si>
  <si>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</si>
  <si>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</si>
  <si>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</si>
  <si>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</si>
  <si>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</si>
  <si>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</si>
  <si>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</si>
  <si>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</si>
  <si>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</si>
  <si>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</si>
  <si>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</si>
  <si>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</si>
  <si>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</si>
  <si>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</si>
  <si>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</si>
  <si>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</si>
  <si>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</si>
  <si>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</si>
  <si>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</si>
  <si>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</si>
  <si>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</si>
  <si>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</si>
  <si>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</si>
  <si>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</si>
  <si>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</si>
  <si>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</si>
  <si>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</si>
  <si>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</si>
  <si>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</si>
  <si>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</si>
  <si>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</si>
  <si>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</si>
  <si>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</si>
  <si>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</si>
  <si>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</si>
  <si>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</si>
  <si>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</si>
  <si>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</si>
  <si>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</si>
  <si>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</si>
  <si>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</si>
  <si>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</si>
  <si>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</si>
  <si>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</si>
  <si>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</si>
  <si>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</si>
  <si>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</si>
  <si>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</si>
  <si>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</si>
  <si>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</si>
  <si>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</si>
  <si>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</si>
  <si>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</si>
  <si>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</si>
  <si>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</si>
  <si>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</si>
  <si>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</si>
  <si>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</si>
  <si>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</si>
  <si>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</si>
  <si>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</si>
  <si>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</si>
  <si>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</si>
  <si>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</si>
  <si>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</si>
  <si>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</si>
  <si>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</si>
  <si>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</si>
  <si>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</si>
  <si>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</si>
  <si>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</si>
  <si>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</si>
  <si>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</si>
  <si>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</si>
  <si>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</si>
  <si>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</si>
  <si>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</si>
  <si>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</si>
  <si>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</si>
  <si>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</si>
  <si>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</si>
  <si>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</si>
  <si>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</si>
  <si>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</si>
  <si>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</si>
  <si>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</si>
  <si>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</si>
  <si>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</si>
  <si>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</si>
  <si>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</si>
  <si>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</si>
  <si>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</si>
  <si>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</si>
  <si>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</si>
  <si>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</si>
  <si>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</si>
  <si>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</si>
  <si>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</si>
  <si>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</si>
  <si>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</si>
  <si>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</si>
  <si>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</si>
  <si>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</si>
  <si>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</si>
  <si>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</si>
  <si>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</si>
  <si>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</si>
  <si>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</si>
  <si>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</si>
  <si>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</si>
  <si>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</si>
  <si>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</si>
  <si>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</si>
  <si>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</si>
  <si>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</si>
  <si>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</si>
  <si>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</si>
  <si>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</si>
  <si>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</si>
  <si>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</si>
  <si>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</si>
  <si>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</si>
  <si>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</si>
  <si>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</si>
  <si>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</si>
  <si>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</si>
  <si>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</si>
  <si>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</si>
  <si>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</si>
  <si>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</si>
  <si>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</si>
  <si>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</si>
  <si>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</si>
  <si>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</si>
  <si>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</si>
  <si>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</si>
  <si>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</si>
  <si>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</si>
  <si>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</si>
  <si>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</si>
  <si>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</si>
  <si>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</si>
  <si>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</si>
  <si>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</si>
  <si>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</si>
  <si>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</si>
  <si>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</si>
  <si>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</si>
  <si>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</si>
  <si>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</si>
  <si>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</si>
  <si>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</si>
  <si>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</si>
  <si>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</si>
  <si>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</si>
  <si>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</si>
  <si>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</si>
  <si>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</si>
  <si>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</si>
  <si>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</si>
  <si>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</si>
  <si>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</si>
  <si>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</si>
  <si>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</si>
  <si>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</si>
  <si>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</si>
  <si>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</si>
  <si>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</si>
  <si>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</si>
  <si>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</si>
  <si>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</si>
  <si>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</si>
  <si>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</si>
  <si>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</si>
  <si>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</si>
  <si>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</si>
  <si>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</si>
  <si>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</si>
  <si>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</si>
  <si>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</si>
  <si>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</si>
  <si>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</si>
  <si>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</si>
  <si>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</si>
  <si>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</si>
  <si>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</si>
  <si>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</si>
  <si>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</si>
  <si>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</si>
  <si>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</si>
  <si>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</si>
  <si>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</si>
  <si>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</si>
  <si>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</si>
  <si>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</si>
  <si>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</si>
  <si>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</si>
  <si>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</si>
  <si>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</si>
  <si>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</si>
  <si>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</si>
  <si>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</si>
  <si>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</si>
  <si>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</si>
  <si>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</si>
  <si>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</si>
  <si>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</si>
  <si>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</si>
  <si>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</si>
  <si>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</si>
  <si>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</si>
  <si>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</si>
  <si>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</si>
  <si>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</si>
  <si>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</si>
  <si>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</si>
  <si>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</si>
  <si>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</si>
  <si>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</si>
  <si>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</si>
  <si>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</si>
  <si>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</si>
  <si>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</si>
  <si>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</si>
  <si>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</si>
  <si>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</si>
  <si>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</si>
  <si>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</si>
  <si>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</si>
  <si>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</si>
  <si>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</si>
  <si>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</si>
  <si>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</si>
  <si>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</si>
  <si>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</si>
  <si>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</si>
  <si>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</si>
  <si>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</si>
  <si>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</si>
  <si>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</si>
  <si>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</si>
  <si>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</si>
  <si>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</si>
  <si>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</si>
  <si>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</si>
  <si>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</si>
  <si>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</si>
  <si>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</si>
  <si>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</si>
  <si>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</si>
  <si>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</si>
  <si>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</si>
  <si>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</si>
  <si>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</si>
  <si>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</si>
  <si>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</si>
  <si>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</si>
  <si>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</si>
  <si>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</si>
  <si>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</si>
  <si>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</si>
  <si>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</si>
  <si>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</si>
  <si>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</si>
  <si>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</si>
  <si>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</si>
  <si>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</si>
  <si>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</si>
  <si>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</si>
  <si>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</si>
  <si>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</si>
  <si>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</si>
  <si>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</si>
  <si>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</si>
  <si>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</si>
  <si>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</si>
  <si>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</si>
  <si>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</si>
  <si>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</si>
  <si>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</si>
  <si>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</si>
  <si>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</si>
  <si>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</si>
  <si>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</si>
  <si>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</si>
  <si>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</si>
  <si>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</si>
  <si>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</si>
  <si>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</si>
  <si>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</si>
  <si>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</si>
  <si>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</si>
  <si>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</si>
  <si>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</si>
  <si>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</si>
  <si>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</si>
  <si>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</si>
  <si>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</si>
  <si>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</si>
  <si>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</si>
  <si>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</si>
  <si>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</si>
  <si>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</si>
  <si>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</si>
  <si>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</si>
  <si>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</si>
  <si>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</si>
  <si>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</si>
  <si>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</si>
  <si>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</si>
  <si>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</si>
  <si>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</si>
  <si>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</si>
  <si>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</si>
  <si>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</si>
  <si>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</si>
  <si>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</si>
  <si>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</si>
  <si>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</si>
  <si>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</si>
  <si>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</si>
  <si>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</si>
  <si>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</si>
  <si>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</si>
  <si>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</si>
  <si>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</si>
  <si>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</si>
  <si>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</si>
  <si>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</si>
  <si>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</si>
  <si>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</si>
  <si>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</si>
  <si>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</si>
  <si>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</si>
  <si>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</si>
  <si>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</si>
  <si>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</si>
  <si>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</si>
  <si>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</si>
  <si>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</si>
  <si>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</si>
  <si>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</si>
  <si>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</si>
  <si>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</si>
  <si>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</si>
  <si>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</si>
  <si>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</si>
  <si>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</si>
  <si>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</si>
  <si>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</si>
  <si>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</si>
  <si>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</si>
  <si>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</si>
  <si>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</si>
  <si>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</si>
  <si>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</si>
  <si>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</si>
  <si>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</si>
  <si>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</si>
  <si>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</si>
  <si>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</si>
  <si>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</si>
  <si>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</si>
  <si>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</si>
  <si>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</si>
  <si>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</si>
  <si>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</si>
  <si>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</si>
  <si>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</si>
  <si>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</si>
  <si>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</si>
  <si>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</si>
  <si>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</si>
  <si>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</si>
  <si>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</si>
  <si>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</si>
  <si>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</si>
  <si>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</si>
  <si>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</si>
  <si>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</si>
  <si>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</si>
  <si>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</si>
  <si>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</si>
  <si>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</si>
  <si>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</si>
  <si>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</si>
  <si>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</si>
  <si>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</si>
  <si>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</si>
  <si>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</si>
  <si>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</si>
  <si>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</si>
  <si>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</si>
  <si>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</si>
  <si>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</si>
  <si>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</si>
  <si>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</si>
  <si>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</si>
  <si>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</si>
  <si>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</si>
  <si>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</si>
  <si>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</si>
  <si>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</si>
  <si>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</si>
  <si>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</si>
  <si>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</si>
  <si>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</si>
  <si>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</si>
  <si>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</si>
  <si>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</si>
  <si>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</si>
  <si>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</si>
  <si>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</si>
  <si>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</si>
  <si>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</si>
  <si>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</si>
  <si>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</si>
  <si>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</si>
  <si>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</si>
  <si>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</si>
  <si>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</si>
  <si>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</si>
  <si>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</si>
  <si>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</si>
  <si>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</si>
  <si>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</si>
  <si>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</si>
  <si>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</si>
  <si>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</si>
  <si>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</si>
  <si>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</si>
  <si>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</si>
  <si>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</si>
  <si>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</si>
  <si>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</si>
  <si>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</si>
  <si>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</si>
  <si>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</si>
  <si>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</si>
  <si>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</si>
  <si>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</si>
  <si>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</si>
  <si>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</si>
  <si>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</si>
  <si>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</si>
  <si>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</si>
  <si>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</si>
  <si>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</si>
  <si>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</si>
  <si>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</si>
  <si>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</si>
  <si>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</si>
  <si>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</si>
  <si>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</si>
  <si>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</si>
  <si>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</si>
  <si>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</si>
  <si>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</si>
  <si>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</si>
  <si>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</si>
  <si>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</si>
  <si>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</si>
  <si>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</si>
  <si>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</si>
  <si>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</si>
  <si>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</si>
  <si>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</si>
  <si>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</si>
  <si>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</si>
  <si>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</si>
  <si>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</si>
  <si>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</si>
  <si>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</si>
  <si>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</si>
  <si>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</si>
  <si>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</si>
  <si>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</si>
  <si>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</si>
  <si>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</si>
  <si>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</si>
  <si>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</si>
  <si>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</si>
  <si>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</si>
  <si>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</si>
  <si>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</si>
  <si>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</si>
  <si>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</si>
  <si>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</si>
  <si>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</si>
  <si>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</si>
  <si>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</si>
  <si>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</si>
  <si>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</si>
  <si>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</si>
  <si>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</si>
  <si>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</si>
  <si>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</si>
  <si>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</si>
  <si>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</si>
  <si>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</si>
  <si>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</si>
  <si>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</si>
  <si>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</si>
  <si>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</si>
  <si>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</si>
  <si>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</si>
  <si>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</si>
  <si>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</si>
  <si>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</si>
  <si>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</si>
  <si>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</si>
  <si>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</si>
  <si>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</si>
  <si>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</si>
  <si>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</si>
  <si>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</si>
  <si>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</si>
  <si>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</si>
  <si>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</si>
  <si>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</si>
  <si>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</si>
  <si>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</si>
  <si>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</si>
  <si>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</si>
  <si>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</si>
  <si>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</si>
  <si>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</si>
  <si>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</si>
  <si>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</si>
  <si>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</si>
  <si>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</si>
  <si>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</si>
  <si>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s;v .h,dm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</si>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</sst>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6" formatCode="#,##0\ &quot;$&quot;;[Red]\-#,##0\ &quot;$&quot;"/>
    <numFmt numFmtId="8" formatCode="#,##0.00\ &quot;$&quot;;[Red]\-#,##0.00\ &quot;$&quot;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" fontId="5" fillId="0" borderId="0" xfId="0" applyNumberFormat="1" applyFont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40"/>
      <tableStyleElement type="firstRowStripe" dxfId="39"/>
      <tableStyleElement type="secondRowStripe" dxfId="38"/>
    </tableStyle>
    <tableStyle name="02-04-style" pivot="0" count="3" xr9:uid="{00000000-0011-0000-FFFF-FFFF01000000}">
      <tableStyleElement type="headerRow" dxfId="37"/>
      <tableStyleElement type="firstRowStripe" dxfId="36"/>
      <tableStyleElement type="secondRowStripe" dxfId="35"/>
    </tableStyle>
    <tableStyle name="03-04-style" pivot="0" count="3" xr9:uid="{00000000-0011-0000-FFFF-FFFF02000000}">
      <tableStyleElement type="headerRow" dxfId="34"/>
      <tableStyleElement type="firstRowStripe" dxfId="33"/>
      <tableStyleElement type="secondRowStripe" dxfId="32"/>
    </tableStyle>
    <tableStyle name="04-04-style" pivot="0" count="3" xr9:uid="{00000000-0011-0000-FFFF-FFFF03000000}">
      <tableStyleElement type="headerRow" dxfId="31"/>
      <tableStyleElement type="firstRowStripe" dxfId="30"/>
      <tableStyleElement type="secondRowStripe" dxfId="29"/>
    </tableStyle>
    <tableStyle name="05-04-style" pivot="0" count="3" xr9:uid="{00000000-0011-0000-FFFF-FFFF04000000}">
      <tableStyleElement type="headerRow" dxfId="28"/>
      <tableStyleElement type="firstRowStripe" dxfId="27"/>
      <tableStyleElement type="secondRowStripe" dxfId="26"/>
    </tableStyle>
    <tableStyle name="06-04-style" pivot="0" count="3" xr9:uid="{00000000-0011-0000-FFFF-FFFF05000000}">
      <tableStyleElement type="headerRow" dxfId="25"/>
      <tableStyleElement type="firstRowStripe" dxfId="24"/>
      <tableStyleElement type="secondRowStripe" dxfId="23"/>
    </tableStyle>
    <tableStyle name="07-04-style" pivot="0" count="3" xr9:uid="{00000000-0011-0000-FFFF-FFFF06000000}">
      <tableStyleElement type="headerRow" dxfId="22"/>
      <tableStyleElement type="firstRowStripe" dxfId="21"/>
      <tableStyleElement type="secondRowStripe" dxfId="20"/>
    </tableStyle>
    <tableStyle name="08-04-style" pivot="0" count="3" xr9:uid="{00000000-0011-0000-FFFF-FFFF07000000}">
      <tableStyleElement type="headerRow" dxfId="19"/>
      <tableStyleElement type="firstRowStripe" dxfId="18"/>
      <tableStyleElement type="secondRowStripe" dxfId="17"/>
    </tableStyle>
    <tableStyle name="09-04-style" pivot="0" count="3" xr9:uid="{00000000-0011-0000-FFFF-FFFF08000000}">
      <tableStyleElement type="headerRow" dxfId="16"/>
      <tableStyleElement type="firstRowStripe" dxfId="15"/>
      <tableStyleElement type="secondRowStripe" dxfId="14"/>
    </tableStyle>
    <tableStyle name="10-04-style" pivot="0" count="3" xr9:uid="{00000000-0011-0000-FFFF-FFFF09000000}">
      <tableStyleElement type="headerRow" dxfId="13"/>
      <tableStyleElement type="firstRowStripe" dxfId="12"/>
      <tableStyleElement type="secondRowStripe" dxfId="11"/>
    </tableStyle>
    <tableStyle name="11-04-style" pivot="0" count="3" xr9:uid="{00000000-0011-0000-FFFF-FFFF0A000000}">
      <tableStyleElement type="headerRow" dxfId="10"/>
      <tableStyleElement type="firstRowStripe" dxfId="9"/>
      <tableStyleElement type="secondRowStripe" dxfId="8"/>
    </tableStyle>
    <tableStyle name="13-04-style" pivot="0" count="3" xr9:uid="{00000000-0011-0000-FFFF-FFFF0B000000}"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1" t="s">
        <v>7</v>
      </c>
      <c r="B11" s="52"/>
      <c r="C11" s="52"/>
      <c r="D11" s="52"/>
      <c r="E11" s="52"/>
      <c r="F11" s="52"/>
      <c r="G11" s="1"/>
      <c r="H11" s="1"/>
      <c r="I11" s="2"/>
      <c r="J11" s="8"/>
      <c r="K11" s="9"/>
      <c r="L11" s="10">
        <f t="shared" si="1"/>
        <v>0</v>
      </c>
      <c r="M11" s="3"/>
      <c r="N11" s="51" t="s">
        <v>8</v>
      </c>
      <c r="O11" s="52"/>
      <c r="P11" s="52"/>
      <c r="Q11" s="52"/>
      <c r="R11" s="52"/>
      <c r="S11" s="5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3" t="s">
        <v>21</v>
      </c>
      <c r="R20" s="54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3" t="s">
        <v>23</v>
      </c>
      <c r="O21" s="54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3" t="s">
        <v>21</v>
      </c>
      <c r="R22" s="54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3" t="s">
        <v>23</v>
      </c>
      <c r="O23" s="54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3" t="s">
        <v>21</v>
      </c>
      <c r="R22" s="54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3" t="s">
        <v>23</v>
      </c>
      <c r="O23" s="54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3" t="s">
        <v>21</v>
      </c>
      <c r="R22" s="54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3" t="s">
        <v>23</v>
      </c>
      <c r="O23" s="54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3" t="s">
        <v>21</v>
      </c>
      <c r="R22" s="54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3" t="s">
        <v>23</v>
      </c>
      <c r="O23" s="54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1" t="s">
        <v>7</v>
      </c>
      <c r="B17" s="52"/>
      <c r="C17" s="52"/>
      <c r="D17" s="52"/>
      <c r="E17" s="52"/>
      <c r="F17" s="52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1" t="s">
        <v>8</v>
      </c>
      <c r="O17" s="52"/>
      <c r="P17" s="52"/>
      <c r="Q17" s="52"/>
      <c r="R17" s="52"/>
      <c r="S17" s="5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3" t="s">
        <v>21</v>
      </c>
      <c r="E26" s="5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3" t="s">
        <v>21</v>
      </c>
      <c r="R26" s="54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3" t="s">
        <v>23</v>
      </c>
      <c r="B27" s="5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3" t="s">
        <v>23</v>
      </c>
      <c r="O27" s="54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3" t="s">
        <v>21</v>
      </c>
      <c r="R29" s="54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3" t="s">
        <v>23</v>
      </c>
      <c r="O30" s="54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3" t="s">
        <v>21</v>
      </c>
      <c r="R29" s="54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3" t="s">
        <v>23</v>
      </c>
      <c r="O30" s="54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3" t="s">
        <v>21</v>
      </c>
      <c r="R29" s="54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3" t="s">
        <v>23</v>
      </c>
      <c r="O30" s="54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3" t="s">
        <v>21</v>
      </c>
      <c r="R29" s="54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3" t="s">
        <v>23</v>
      </c>
      <c r="O30" s="54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3" t="s">
        <v>21</v>
      </c>
      <c r="R29" s="54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3" t="s">
        <v>23</v>
      </c>
      <c r="O30" s="54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20" workbookViewId="0">
      <selection activeCell="I131" sqref="I131:J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3" t="s">
        <v>21</v>
      </c>
      <c r="R29" s="54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3" t="s">
        <v>23</v>
      </c>
      <c r="O30" s="54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9"/>
      <c r="J65" s="40">
        <v>400</v>
      </c>
      <c r="K65" s="41"/>
      <c r="L65" s="42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9"/>
      <c r="J66" s="43">
        <v>20</v>
      </c>
      <c r="K66" s="44">
        <v>1</v>
      </c>
      <c r="L66" s="42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9" t="s">
        <v>421</v>
      </c>
      <c r="J67" s="40"/>
      <c r="K67" s="41">
        <v>308</v>
      </c>
      <c r="L67" s="42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9" t="s">
        <v>422</v>
      </c>
      <c r="J68" s="43"/>
      <c r="K68" s="44">
        <v>65</v>
      </c>
      <c r="L68" s="42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9" t="s">
        <v>423</v>
      </c>
      <c r="J69" s="40"/>
      <c r="K69" s="41">
        <v>25</v>
      </c>
      <c r="L69" s="42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9" t="s">
        <v>424</v>
      </c>
      <c r="J70" s="40"/>
      <c r="K70" s="41">
        <v>7</v>
      </c>
      <c r="L70" s="42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6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3" t="s">
        <v>21</v>
      </c>
      <c r="R29" s="54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5" t="s">
        <v>338</v>
      </c>
      <c r="J30" s="8"/>
      <c r="K30" s="9">
        <v>35</v>
      </c>
      <c r="L30" s="10">
        <f>'14-04'!$K30+('14-04'!$J30/90)</f>
        <v>35</v>
      </c>
      <c r="M30" s="3"/>
      <c r="N30" s="53" t="s">
        <v>23</v>
      </c>
      <c r="O30" s="54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8" t="s">
        <v>40</v>
      </c>
      <c r="I41" s="45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8" t="s">
        <v>40</v>
      </c>
      <c r="I47" s="45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5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63</v>
      </c>
      <c r="J65" s="40">
        <v>100</v>
      </c>
      <c r="K65" s="41"/>
      <c r="L65" s="42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39</v>
      </c>
      <c r="J66" s="43"/>
      <c r="K66" s="44">
        <v>10</v>
      </c>
      <c r="L66" s="42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156</v>
      </c>
      <c r="J67" s="40"/>
      <c r="K67" s="41">
        <v>25</v>
      </c>
      <c r="L67" s="42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475</v>
      </c>
      <c r="J68" s="43">
        <v>250</v>
      </c>
      <c r="K68" s="44"/>
      <c r="L68" s="42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214</v>
      </c>
      <c r="J69" s="40">
        <v>200</v>
      </c>
      <c r="K69" s="41">
        <v>5</v>
      </c>
      <c r="L69" s="42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134</v>
      </c>
      <c r="J70" s="40">
        <v>50</v>
      </c>
      <c r="K70" s="41">
        <v>5</v>
      </c>
      <c r="L70" s="42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6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3" t="s">
        <v>21</v>
      </c>
      <c r="R29" s="54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5"/>
      <c r="J30" s="8">
        <v>135</v>
      </c>
      <c r="K30" s="9"/>
      <c r="L30" s="10">
        <f>'15-04'!$K30+('15-04'!$J30/90)</f>
        <v>1.5</v>
      </c>
      <c r="M30" s="3"/>
      <c r="N30" s="53" t="s">
        <v>23</v>
      </c>
      <c r="O30" s="54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5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5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5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531</v>
      </c>
      <c r="J65" s="40">
        <v>180</v>
      </c>
      <c r="K65" s="41">
        <v>30</v>
      </c>
      <c r="L65" s="42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9" t="s">
        <v>532</v>
      </c>
      <c r="J66" s="43"/>
      <c r="K66" s="44">
        <v>-500</v>
      </c>
      <c r="L66" s="42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533</v>
      </c>
      <c r="J67" s="40"/>
      <c r="K67" s="41">
        <v>600</v>
      </c>
      <c r="L67" s="42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534</v>
      </c>
      <c r="J68" s="43"/>
      <c r="K68" s="44">
        <v>40</v>
      </c>
      <c r="L68" s="42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517</v>
      </c>
      <c r="J69" s="40">
        <v>270</v>
      </c>
      <c r="K69" s="41"/>
      <c r="L69" s="42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30</v>
      </c>
      <c r="J70" s="40"/>
      <c r="K70" s="41">
        <v>9</v>
      </c>
      <c r="L70" s="42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6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3" t="s">
        <v>21</v>
      </c>
      <c r="R29" s="54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5" t="s">
        <v>112</v>
      </c>
      <c r="J30" s="8"/>
      <c r="K30" s="9">
        <v>-60</v>
      </c>
      <c r="L30" s="10">
        <f>'16-04'!$K30+('16-04'!$J30/90)</f>
        <v>-60</v>
      </c>
      <c r="M30" s="3"/>
      <c r="N30" s="53" t="s">
        <v>23</v>
      </c>
      <c r="O30" s="54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5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7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5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5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5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298</v>
      </c>
      <c r="J65" s="40">
        <v>-315</v>
      </c>
      <c r="K65" s="41">
        <v>5</v>
      </c>
      <c r="L65" s="42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584</v>
      </c>
      <c r="J66" s="43">
        <v>-50</v>
      </c>
      <c r="K66" s="44">
        <v>5</v>
      </c>
      <c r="L66" s="42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586</v>
      </c>
      <c r="J67" s="40"/>
      <c r="K67" s="41">
        <v>115</v>
      </c>
      <c r="L67" s="42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587</v>
      </c>
      <c r="J68" s="43">
        <v>-180</v>
      </c>
      <c r="K68" s="44">
        <v>5</v>
      </c>
      <c r="L68" s="42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180</v>
      </c>
      <c r="J69" s="40">
        <v>180</v>
      </c>
      <c r="K69" s="41"/>
      <c r="L69" s="42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588</v>
      </c>
      <c r="J70" s="40">
        <v>-300</v>
      </c>
      <c r="K70" s="41">
        <v>5</v>
      </c>
      <c r="L70" s="42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6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3" t="s">
        <v>21</v>
      </c>
      <c r="R29" s="54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5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3" t="s">
        <v>23</v>
      </c>
      <c r="O30" s="54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5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5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5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9" t="s">
        <v>95</v>
      </c>
      <c r="J65" s="40"/>
      <c r="K65" s="41">
        <v>-585</v>
      </c>
      <c r="L65" s="42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267</v>
      </c>
      <c r="J66" s="43"/>
      <c r="K66" s="44">
        <v>34</v>
      </c>
      <c r="L66" s="42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638</v>
      </c>
      <c r="J67" s="40"/>
      <c r="K67" s="41">
        <v>-17</v>
      </c>
      <c r="L67" s="42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46</v>
      </c>
      <c r="J68" s="43"/>
      <c r="K68" s="44">
        <v>10</v>
      </c>
      <c r="L68" s="42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621</v>
      </c>
      <c r="J69" s="40"/>
      <c r="K69" s="41">
        <v>8</v>
      </c>
      <c r="L69" s="42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639</v>
      </c>
      <c r="J70" s="40"/>
      <c r="K70" s="41">
        <v>24</v>
      </c>
      <c r="L70" s="42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105" zoomScale="120" zoomScaleNormal="120" workbookViewId="0">
      <selection activeCell="I109" sqref="I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5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6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53" t="s">
        <v>21</v>
      </c>
      <c r="R29" s="54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5" t="s">
        <v>121</v>
      </c>
      <c r="J30" s="8">
        <v>300</v>
      </c>
      <c r="K30" s="9"/>
      <c r="L30" s="10">
        <f>'18-04'!$K30+('18-04'!$J30/90)</f>
        <v>3.3333333333333335</v>
      </c>
      <c r="M30" s="3"/>
      <c r="N30" s="53" t="s">
        <v>23</v>
      </c>
      <c r="O30" s="54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5" t="s">
        <v>703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684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685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686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687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688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689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690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691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692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693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693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694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214</v>
      </c>
      <c r="J65" s="40"/>
      <c r="K65" s="41">
        <v>14</v>
      </c>
      <c r="L65" s="42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695</v>
      </c>
      <c r="J66" s="43">
        <v>90</v>
      </c>
      <c r="K66" s="44">
        <v>6</v>
      </c>
      <c r="L66" s="42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139</v>
      </c>
      <c r="J67" s="40">
        <v>400</v>
      </c>
      <c r="K67" s="41">
        <v>30</v>
      </c>
      <c r="L67" s="42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689</v>
      </c>
      <c r="J68" s="43">
        <v>300</v>
      </c>
      <c r="K68" s="44"/>
      <c r="L68" s="42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275</v>
      </c>
      <c r="J69" s="40"/>
      <c r="K69" s="41">
        <v>24</v>
      </c>
      <c r="L69" s="42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95</v>
      </c>
      <c r="J70" s="40"/>
      <c r="K70" s="41">
        <v>708</v>
      </c>
      <c r="L70" s="42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9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688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696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697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698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699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700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701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702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702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704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705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706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708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707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768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711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5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712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6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5" t="s">
        <v>713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5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-3565</v>
      </c>
      <c r="G29" s="1"/>
      <c r="H29" s="7" t="s">
        <v>6</v>
      </c>
      <c r="I29" s="45" t="s">
        <v>689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53" t="s">
        <v>21</v>
      </c>
      <c r="R29" s="54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5" t="s">
        <v>196</v>
      </c>
      <c r="J30" s="8"/>
      <c r="K30" s="9">
        <v>408</v>
      </c>
      <c r="L30" s="10">
        <f>'20-04'!$K30+('20-04'!$J30/90)</f>
        <v>408</v>
      </c>
      <c r="M30" s="3"/>
      <c r="N30" s="53" t="s">
        <v>23</v>
      </c>
      <c r="O30" s="54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714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8" t="s">
        <v>28</v>
      </c>
      <c r="I32" s="45" t="s">
        <v>725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8" t="s">
        <v>40</v>
      </c>
      <c r="I33" s="47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715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7" t="s">
        <v>716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717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718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8" t="s">
        <v>6</v>
      </c>
      <c r="I42" s="45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5" t="s">
        <v>719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720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721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722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723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724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726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727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728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729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730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731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732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733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734</v>
      </c>
      <c r="J65" s="40">
        <v>-340</v>
      </c>
      <c r="K65" s="41">
        <v>10</v>
      </c>
      <c r="L65" s="42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735</v>
      </c>
      <c r="J66" s="43"/>
      <c r="K66" s="44">
        <v>15</v>
      </c>
      <c r="L66" s="42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82</v>
      </c>
      <c r="J67" s="40"/>
      <c r="K67" s="41">
        <v>65</v>
      </c>
      <c r="L67" s="42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736</v>
      </c>
      <c r="J68" s="43"/>
      <c r="K68" s="44">
        <v>100</v>
      </c>
      <c r="L68" s="42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737</v>
      </c>
      <c r="J69" s="40">
        <v>-100</v>
      </c>
      <c r="K69" s="41">
        <v>10</v>
      </c>
      <c r="L69" s="42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738</v>
      </c>
      <c r="J70" s="40"/>
      <c r="K70" s="41">
        <v>-15</v>
      </c>
      <c r="L70" s="42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739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740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738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741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742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743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744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5" t="s">
        <v>745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746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747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738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5" t="s">
        <v>748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5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5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5" t="s">
        <v>749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5" t="s">
        <v>727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5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750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751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752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753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754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755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756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757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758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759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760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761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762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763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764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766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765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767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769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770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771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773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775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777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778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5" t="s">
        <v>776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5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6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779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780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53" t="s">
        <v>21</v>
      </c>
      <c r="R29" s="54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5"/>
      <c r="J30" s="8"/>
      <c r="K30" s="9">
        <v>180</v>
      </c>
      <c r="L30" s="10">
        <f>'21-04'!$K30+('21-04'!$J30/90)</f>
        <v>180</v>
      </c>
      <c r="M30" s="3"/>
      <c r="N30" s="53" t="s">
        <v>23</v>
      </c>
      <c r="O30" s="54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5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7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781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779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782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783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784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772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784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751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785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5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786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787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788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789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720</v>
      </c>
      <c r="J65" s="40">
        <v>500</v>
      </c>
      <c r="K65" s="41"/>
      <c r="L65" s="42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16</v>
      </c>
      <c r="J66" s="43">
        <v>300</v>
      </c>
      <c r="K66" s="44">
        <v>30</v>
      </c>
      <c r="L66" s="42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790</v>
      </c>
      <c r="J67" s="40"/>
      <c r="K67" s="41">
        <v>16</v>
      </c>
      <c r="L67" s="42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>
        <v>-500</v>
      </c>
      <c r="K68" s="44">
        <v>10</v>
      </c>
      <c r="L68" s="42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95</v>
      </c>
      <c r="J69" s="40"/>
      <c r="K69" s="41">
        <v>290</v>
      </c>
      <c r="L69" s="42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9" t="s">
        <v>95</v>
      </c>
      <c r="J70" s="40"/>
      <c r="K70" s="41">
        <v>-290</v>
      </c>
      <c r="L70" s="42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791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793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794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792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5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8" t="s">
        <v>28</v>
      </c>
      <c r="I83" s="45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8" t="s">
        <v>40</v>
      </c>
      <c r="I84" s="45" t="s">
        <v>795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5" t="s">
        <v>796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5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5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5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5" t="s">
        <v>793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5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5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5" t="s">
        <v>797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5" t="s">
        <v>798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5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5" t="s">
        <v>799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8" t="s">
        <v>40</v>
      </c>
      <c r="I97" s="45" t="s">
        <v>800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5" t="s">
        <v>801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5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5" t="s">
        <v>802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5" t="s">
        <v>803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5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5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5" t="s">
        <v>760</v>
      </c>
      <c r="J106" s="8">
        <v>-270</v>
      </c>
      <c r="K106" s="9">
        <v>5</v>
      </c>
      <c r="L106" s="10">
        <f>'21-04'!$K106+('21-04'!$J106/90)</f>
        <v>2</v>
      </c>
      <c r="M106" s="3"/>
      <c r="N106" s="50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5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50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8" t="s">
        <v>40</v>
      </c>
      <c r="I108" s="45" t="s">
        <v>800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5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5" t="s">
        <v>695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5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5" t="s">
        <v>804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5" t="s">
        <v>805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5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5" t="s">
        <v>806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5" t="s">
        <v>807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tabSelected="1" topLeftCell="A91" workbookViewId="0">
      <selection activeCell="I107" sqref="I10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809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810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SUM('22-04'!$J$22:$J$361)</f>
        <v>-6530</v>
      </c>
      <c r="K20" s="3">
        <f>SUM('22-04'!$K$22:$K$361)</f>
        <v>1155</v>
      </c>
      <c r="L20" s="3">
        <f>SUM('22-04'!$L$22:$L$361)</f>
        <v>1082.4444444444446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5" t="s">
        <v>808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70</v>
      </c>
      <c r="P24" s="14">
        <f t="shared" si="4"/>
        <v>700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6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811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1977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53" t="s">
        <v>21</v>
      </c>
      <c r="R29" s="54"/>
      <c r="S29" s="17">
        <f>SUM('22-04'!$J$22:$J$361)</f>
        <v>-6530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5"/>
      <c r="J30" s="8">
        <v>-360</v>
      </c>
      <c r="K30" s="9">
        <v>20</v>
      </c>
      <c r="L30" s="10">
        <f>'22-04'!$K30+('22-04'!$J30/90)</f>
        <v>16</v>
      </c>
      <c r="M30" s="3"/>
      <c r="N30" s="53" t="s">
        <v>23</v>
      </c>
      <c r="O30" s="54"/>
      <c r="P30" s="6">
        <f>SUM('22-04'!$K$22:$K$361)</f>
        <v>1155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-4335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812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-603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813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814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5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5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815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816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817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818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5" t="s">
        <v>819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820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821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822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821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824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825</v>
      </c>
      <c r="J65" s="40">
        <v>-630</v>
      </c>
      <c r="K65" s="41">
        <v>140</v>
      </c>
      <c r="L65" s="42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39</v>
      </c>
      <c r="J66" s="43">
        <v>850</v>
      </c>
      <c r="K66" s="44"/>
      <c r="L66" s="42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>
        <v>-200</v>
      </c>
      <c r="K67" s="41">
        <v>10</v>
      </c>
      <c r="L67" s="42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>
        <v>10</v>
      </c>
      <c r="L68" s="42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>
        <v>10</v>
      </c>
      <c r="L69" s="42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>
        <v>-675</v>
      </c>
      <c r="K70" s="41">
        <v>10</v>
      </c>
      <c r="L70" s="42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5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826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</v>
      </c>
      <c r="L85" s="10">
        <f>'22-04'!$K85+('22-04'!$J85/90)</f>
        <v>-50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738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827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828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5" t="s">
        <v>829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5" t="s">
        <v>830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5" t="s">
        <v>831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5" t="s">
        <v>832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5" t="s">
        <v>779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5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5" t="s">
        <v>833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5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8" t="s">
        <v>40</v>
      </c>
      <c r="I103" s="45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5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5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5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'22-04'!$K107+('22-04'!$J107/90)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'22-04'!$K108+('22-04'!$J108/90)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'22-04'!$K109+('22-04'!$J109/90)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'22-04'!$K110+('22-04'!$J110/90)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'22-04'!$K111+('22-04'!$J111/90)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SUM('23-04'!$J$22:$J$361)</f>
        <v>0</v>
      </c>
      <c r="K20" s="3">
        <f>SUM('23-04'!$K$22:$K$361)</f>
        <v>0</v>
      </c>
      <c r="L20" s="3">
        <f>SUM('23-04'!$L$22:$L$361)</f>
        <v>0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'23-04'!$K22+('23-04'!$J22/90)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5"/>
      <c r="J23" s="8"/>
      <c r="K23" s="9"/>
      <c r="L23" s="10">
        <f>'23-04'!$K23+('23-04'!$J23/90)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'23-04'!$K24+('23-04'!$J24/90)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/>
      <c r="J25" s="8"/>
      <c r="K25" s="9"/>
      <c r="L25" s="10">
        <f>'23-04'!$K25+('23-04'!$J25/90)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6"/>
      <c r="J26" s="8"/>
      <c r="K26" s="9"/>
      <c r="L26" s="10">
        <f>'23-04'!$K26+('23-04'!$J26/90)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'23-04'!$K27+('23-04'!$J27/90)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'23-04'!$K28+('23-04'!$J28/90)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-6530</v>
      </c>
      <c r="G29" s="1"/>
      <c r="H29" s="7" t="s">
        <v>6</v>
      </c>
      <c r="I29" s="2"/>
      <c r="J29" s="8"/>
      <c r="K29" s="9"/>
      <c r="L29" s="10">
        <f>'23-04'!$K29+('23-04'!$J29/90)</f>
        <v>0</v>
      </c>
      <c r="M29" s="3"/>
      <c r="N29" s="1"/>
      <c r="O29" s="1"/>
      <c r="P29" s="18"/>
      <c r="Q29" s="53" t="s">
        <v>21</v>
      </c>
      <c r="R29" s="54"/>
      <c r="S29" s="17">
        <f>SUM('23-04'!$J$22:$J$361)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1155</v>
      </c>
      <c r="D30" s="1"/>
      <c r="E30" s="1"/>
      <c r="F30" s="8"/>
      <c r="G30" s="1"/>
      <c r="H30" s="7" t="s">
        <v>6</v>
      </c>
      <c r="I30" s="45"/>
      <c r="J30" s="8"/>
      <c r="K30" s="9"/>
      <c r="L30" s="10">
        <f>'23-04'!$K30+('23-04'!$J30/90)</f>
        <v>0</v>
      </c>
      <c r="M30" s="3"/>
      <c r="N30" s="53" t="s">
        <v>23</v>
      </c>
      <c r="O30" s="54"/>
      <c r="P30" s="6">
        <f>SUM('23-04'!$K$22:$K$361)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-4335</v>
      </c>
      <c r="G31" s="1"/>
      <c r="H31" s="7" t="s">
        <v>6</v>
      </c>
      <c r="I31" s="45"/>
      <c r="J31" s="8"/>
      <c r="K31" s="9"/>
      <c r="L31" s="10">
        <f>'23-04'!$K31+('23-04'!$J31/90)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-2580</v>
      </c>
      <c r="D32" s="1"/>
      <c r="E32" s="1"/>
      <c r="F32" s="1"/>
      <c r="G32" s="1"/>
      <c r="H32" s="7" t="s">
        <v>6</v>
      </c>
      <c r="I32" s="45"/>
      <c r="J32" s="8"/>
      <c r="K32" s="9"/>
      <c r="L32" s="10">
        <f>'23-04'!$K32+('23-04'!$J32/90)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/>
      <c r="J33" s="8"/>
      <c r="K33" s="9"/>
      <c r="L33" s="10">
        <f>'23-04'!$K33+('23-04'!$J33/90)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'23-04'!$K34+('23-04'!$J34/90)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/>
      <c r="J35" s="8"/>
      <c r="K35" s="9"/>
      <c r="L35" s="10">
        <f>'23-04'!$K35+('23-04'!$J35/90)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'23-04'!$K36+('23-04'!$J36/90)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/>
      <c r="K37" s="9"/>
      <c r="L37" s="10">
        <f>'23-04'!$K37+('23-04'!$J37/90)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/>
      <c r="J38" s="8"/>
      <c r="K38" s="9"/>
      <c r="L38" s="10">
        <f>'23-04'!$K38+('23-04'!$J38/90)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'23-04'!$K39+('23-04'!$J39/90)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/>
      <c r="K40" s="9"/>
      <c r="L40" s="10">
        <f>'23-04'!$K40+('23-04'!$J40/90)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/>
      <c r="K41" s="9"/>
      <c r="L41" s="10">
        <f>'23-04'!$K41+('23-04'!$J41/90)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/>
      <c r="K42" s="9"/>
      <c r="L42" s="10">
        <f>'23-04'!$K42+('23-04'!$J42/90)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'23-04'!$K43+('23-04'!$J43/90)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/>
      <c r="J44" s="8"/>
      <c r="K44" s="9"/>
      <c r="L44" s="10">
        <f>'23-04'!$K44+('23-04'!$J44/90)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/>
      <c r="J45" s="8"/>
      <c r="K45" s="9"/>
      <c r="L45" s="10">
        <f>'23-04'!$K45+('23-04'!$J45/90)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/>
      <c r="J46" s="8"/>
      <c r="K46" s="9"/>
      <c r="L46" s="10">
        <f>'23-04'!$K46+('23-04'!$J46/90)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/>
      <c r="J47" s="8"/>
      <c r="K47" s="9"/>
      <c r="L47" s="10">
        <f>'23-04'!$K47+('23-04'!$J47/90)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/>
      <c r="K48" s="9"/>
      <c r="L48" s="10">
        <f>'23-04'!$K48+('23-04'!$J48/90)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/>
      <c r="K49" s="9"/>
      <c r="L49" s="10">
        <f>'23-04'!$K49+('23-04'!$J49/90)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/>
      <c r="J50" s="8"/>
      <c r="K50" s="9"/>
      <c r="L50" s="10">
        <f>'23-04'!$K50+('23-04'!$J50/90)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/>
      <c r="K51" s="9"/>
      <c r="L51" s="10">
        <f>'23-04'!$K51+('23-04'!$J51/90)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/>
      <c r="J52" s="8"/>
      <c r="K52" s="9"/>
      <c r="L52" s="10">
        <f>'23-04'!$K52+('23-04'!$J52/90)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/>
      <c r="K53" s="9"/>
      <c r="L53" s="10">
        <f>'23-04'!$K53+('23-04'!$J53/90)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/>
      <c r="K54" s="9"/>
      <c r="L54" s="10">
        <f>'23-04'!$K54+('23-04'!$J54/90)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/>
      <c r="J55" s="8"/>
      <c r="K55" s="9"/>
      <c r="L55" s="10">
        <f>'23-04'!$K55+('23-04'!$J55/90)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'23-04'!$K56+('23-04'!$J56/90)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'23-04'!$K57+('23-04'!$J57/90)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'23-04'!$K58+('23-04'!$J58/90)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/>
      <c r="J59" s="8"/>
      <c r="K59" s="9"/>
      <c r="L59" s="10">
        <f>'23-04'!$K59+('23-04'!$J59/90)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/>
      <c r="J60" s="8"/>
      <c r="K60" s="9"/>
      <c r="L60" s="10">
        <f>'23-04'!$K60+('23-04'!$J60/90)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/>
      <c r="K61" s="9"/>
      <c r="L61" s="10">
        <f>'23-04'!$K61+('23-04'!$J61/90)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/>
      <c r="K62" s="9"/>
      <c r="L62" s="10">
        <f>'23-04'!$K62+('23-04'!$J62/90)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/>
      <c r="K63" s="9"/>
      <c r="L63" s="10">
        <f>'23-04'!$K63+('23-04'!$J63/90)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/>
      <c r="J64" s="8"/>
      <c r="K64" s="9"/>
      <c r="L64" s="10">
        <f>'23-04'!$K64+('23-04'!$J64/90)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/>
      <c r="J65" s="40"/>
      <c r="K65" s="41"/>
      <c r="L65" s="42">
        <f>'23-04'!$K65+('23-04'!$J65/90)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/>
      <c r="J66" s="43"/>
      <c r="K66" s="44"/>
      <c r="L66" s="42">
        <f>'23-04'!$K66+('23-04'!$J66/90)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/>
      <c r="K67" s="41"/>
      <c r="L67" s="42">
        <f>'23-04'!$K67+('23-04'!$J67/90)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/>
      <c r="L68" s="42">
        <f>'23-04'!$K68+('23-04'!$J68/90)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/>
      <c r="L69" s="42">
        <f>'23-04'!$K69+('23-04'!$J69/90)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/>
      <c r="K70" s="41"/>
      <c r="L70" s="42">
        <f>'23-04'!$K70+('23-04'!$J70/90)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'23-04'!$K71+('23-04'!$J71/90)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/>
      <c r="J72" s="8"/>
      <c r="K72" s="9"/>
      <c r="L72" s="10">
        <f>'23-04'!$K72+('23-04'!$J72/90)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/>
      <c r="K73" s="9"/>
      <c r="L73" s="10">
        <f>'23-04'!$K73+('23-04'!$J73/90)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'23-04'!$K74+('23-04'!$J74/90)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/>
      <c r="K75" s="9"/>
      <c r="L75" s="10">
        <f>'23-04'!$K75+('23-04'!$J75/90)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/>
      <c r="L76" s="10">
        <f>'23-04'!$K76+('23-04'!$J76/90)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/>
      <c r="K77" s="9"/>
      <c r="L77" s="10">
        <f>'23-04'!$K77+('23-04'!$J77/90)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'23-04'!$K78+('23-04'!$J78/90)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/>
      <c r="K79" s="9"/>
      <c r="L79" s="10">
        <f>'23-04'!$K79+('23-04'!$J79/90)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'23-04'!$K80+('23-04'!$J80/90)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'23-04'!$K81+('23-04'!$J81/90)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'23-04'!$K82+('23-04'!$J82/90)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'23-04'!$K83+('23-04'!$J83/90)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'23-04'!$K84+('23-04'!$J84/90)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'23-04'!$K85+('23-04'!$J85/90)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'23-04'!$K86+('23-04'!$J86/90)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'23-04'!$K87+('23-04'!$J87/90)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'23-04'!$K88+('23-04'!$J88/90)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'23-04'!$K89+('23-04'!$J89/90)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'23-04'!$K90+('23-04'!$J90/90)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'23-04'!$K91+('23-04'!$J91/90)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'23-04'!$K92+('23-04'!$J92/90)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'23-04'!$K93+('23-04'!$J93/90)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'23-04'!$K94+('23-04'!$J94/90)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'23-04'!$K96+('23-04'!$J96/90)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'23-04'!$K97+('23-04'!$J97/90)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'23-04'!$K98+('23-04'!$J98/90)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'23-04'!$K99+('23-04'!$J99/90)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'23-04'!$K100+('23-04'!$J100/90)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'23-04'!$K101+('23-04'!$J101/90)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'23-04'!$K102+('23-04'!$J102/90)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'23-04'!$K103+('23-04'!$J103/90)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'23-04'!$K104+('23-04'!$J104/90)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'23-04'!$K105+('23-04'!$J105/90)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'23-04'!$K106+('23-04'!$J106/90)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'23-04'!$K107+('23-04'!$J107/90)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'23-04'!$K108+('23-04'!$J108/90)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'23-04'!$K109+('23-04'!$J109/90)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'23-04'!$K110+('23-04'!$J110/90)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'23-04'!$K111+('23-04'!$J111/90)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'23-04'!$K112+('23-04'!$J112/90)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'23-04'!$K113+('23-04'!$J113/90)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'23-04'!$K114+('23-04'!$J114/90)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'23-04'!$K115+('23-04'!$J115/90)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'23-04'!$K116+('23-04'!$J116/90)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H1000"/>
  <sheetViews>
    <sheetView rightToLeft="1" zoomScale="160" zoomScaleNormal="160" workbookViewId="0">
      <pane ySplit="2" topLeftCell="A22" activePane="bottomLeft" state="frozen"/>
      <selection pane="bottomLeft" activeCell="D3" sqref="D3"/>
    </sheetView>
  </sheetViews>
  <sheetFormatPr defaultColWidth="14.44140625" defaultRowHeight="15" customHeight="1" x14ac:dyDescent="0.3"/>
  <cols>
    <col min="1" max="1" width="21.5546875" customWidth="1"/>
    <col min="2" max="3" width="6.88671875" customWidth="1"/>
    <col min="4" max="4" width="7.5546875" customWidth="1"/>
    <col min="5" max="5" width="11.6640625" customWidth="1"/>
    <col min="6" max="6" width="8.6640625" customWidth="1"/>
    <col min="7" max="7" width="12.5546875" customWidth="1"/>
    <col min="8" max="8" width="7" customWidth="1"/>
    <col min="9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74409.999999999985</v>
      </c>
      <c r="C1" s="26">
        <f t="shared" ca="1" si="0"/>
        <v>-7617.7222222222217</v>
      </c>
      <c r="D1" s="26">
        <f t="shared" ca="1" si="0"/>
        <v>-66228.111111111109</v>
      </c>
      <c r="E1" s="27">
        <f ca="1">IF(B1=0,"",C1/B1)*-1</f>
        <v>0.10237497946811212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2" ca="1" si="1">IFERROR(SUMIFS(INDIRECT("'"&amp;TEXT(A3,"DD-MM")&amp;"'!L:L"),INDIRECT("'"&amp;TEXT(A3,"DD-MM")&amp;"'!H:H"),$B$2),"")</f>
        <v>790.33333333333314</v>
      </c>
      <c r="C3" s="32">
        <f t="shared" ref="C3:C32" ca="1" si="2">IFERROR(SUMIFS(INDIRECT("'"&amp;TEXT(A3,"DD-MM")&amp;"'!L:L"),INDIRECT("'"&amp;TEXT(A3,"DD-MM")&amp;"'!H:H"),$C$2),"")</f>
        <v>-1484.4444444444443</v>
      </c>
      <c r="D3" s="32">
        <f t="shared" ref="D3:D32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2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8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8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8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8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8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8" ht="14.25" customHeight="1" x14ac:dyDescent="0.3">
      <c r="A22" s="31">
        <v>46132</v>
      </c>
      <c r="B22" s="32">
        <f t="shared" ca="1" si="1"/>
        <v>2910.8333333333335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1.3169195533924993E-2</v>
      </c>
    </row>
    <row r="23" spans="1:8" ht="14.25" customHeight="1" x14ac:dyDescent="0.3">
      <c r="A23" s="31">
        <v>46133</v>
      </c>
      <c r="B23" s="32">
        <f t="shared" ca="1" si="1"/>
        <v>2687.0000000000009</v>
      </c>
      <c r="C23" s="32">
        <f t="shared" ca="1" si="2"/>
        <v>-26.111111111111111</v>
      </c>
      <c r="D23" s="32">
        <f t="shared" ca="1" si="3"/>
        <v>-4943.2222222222226</v>
      </c>
      <c r="E23" s="27">
        <f t="shared" ca="1" si="4"/>
        <v>9.7175701939378866E-3</v>
      </c>
    </row>
    <row r="24" spans="1:8" ht="14.25" customHeight="1" x14ac:dyDescent="0.3">
      <c r="A24" s="31">
        <v>46134</v>
      </c>
      <c r="B24" s="32">
        <f t="shared" ca="1" si="1"/>
        <v>2159.6666666666665</v>
      </c>
      <c r="C24" s="32">
        <f t="shared" ca="1" si="2"/>
        <v>-232.22222222222223</v>
      </c>
      <c r="D24" s="32">
        <f t="shared" ca="1" si="3"/>
        <v>-547</v>
      </c>
      <c r="E24" s="27">
        <f t="shared" ca="1" si="4"/>
        <v>0.10752688172043012</v>
      </c>
    </row>
    <row r="25" spans="1:8" ht="14.25" customHeight="1" x14ac:dyDescent="0.3">
      <c r="A25" s="31">
        <v>46135</v>
      </c>
      <c r="B25" s="32">
        <f t="shared" ca="1" si="1"/>
        <v>0</v>
      </c>
      <c r="C25" s="32">
        <f t="shared" ca="1" si="2"/>
        <v>0</v>
      </c>
      <c r="D25" s="32">
        <f t="shared" ca="1" si="3"/>
        <v>0</v>
      </c>
      <c r="E25" s="27" t="str">
        <f t="shared" ca="1" si="4"/>
        <v/>
      </c>
    </row>
    <row r="26" spans="1:8" ht="14.25" customHeight="1" x14ac:dyDescent="0.3">
      <c r="A26" s="31">
        <v>46136</v>
      </c>
      <c r="B26" s="32" t="str">
        <f t="shared" ca="1" si="1"/>
        <v/>
      </c>
      <c r="C26" s="32" t="str">
        <f t="shared" ca="1" si="2"/>
        <v/>
      </c>
      <c r="D26" s="32" t="str">
        <f t="shared" ca="1" si="3"/>
        <v/>
      </c>
      <c r="E26" s="27" t="str">
        <f t="shared" ca="1" si="4"/>
        <v/>
      </c>
    </row>
    <row r="27" spans="1:8" ht="14.25" customHeight="1" x14ac:dyDescent="0.3">
      <c r="A27" s="31">
        <v>46137</v>
      </c>
      <c r="B27" s="32" t="str">
        <f t="shared" ca="1" si="1"/>
        <v/>
      </c>
      <c r="C27" s="32" t="str">
        <f t="shared" ca="1" si="2"/>
        <v/>
      </c>
      <c r="D27" s="32" t="str">
        <f t="shared" ca="1" si="3"/>
        <v/>
      </c>
      <c r="E27" s="27" t="str">
        <f t="shared" ca="1" si="4"/>
        <v/>
      </c>
    </row>
    <row r="28" spans="1:8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7757.5</v>
      </c>
      <c r="G28" s="32">
        <f t="shared" ref="G28" ca="1" si="10">SUM(C22:C28)</f>
        <v>-296.66666666666669</v>
      </c>
      <c r="H28" s="37">
        <f ca="1">IF(F28=0,"",G28/F28)*-1</f>
        <v>3.82425609625094E-2</v>
      </c>
    </row>
    <row r="29" spans="1:8" ht="14.25" customHeight="1" x14ac:dyDescent="0.3">
      <c r="A29" s="31">
        <v>46139</v>
      </c>
      <c r="B29" s="32" t="str">
        <f t="shared" ca="1" si="1"/>
        <v/>
      </c>
      <c r="C29" s="32" t="str">
        <f t="shared" ca="1" si="2"/>
        <v/>
      </c>
      <c r="D29" s="32" t="str">
        <f t="shared" ca="1" si="3"/>
        <v/>
      </c>
      <c r="E29" s="27" t="str">
        <f t="shared" ca="1" si="4"/>
        <v/>
      </c>
    </row>
    <row r="30" spans="1:8" ht="14.25" customHeight="1" x14ac:dyDescent="0.3">
      <c r="A30" s="31">
        <v>46140</v>
      </c>
      <c r="B30" s="32" t="str">
        <f t="shared" ca="1" si="1"/>
        <v/>
      </c>
      <c r="C30" s="32" t="str">
        <f t="shared" ca="1" si="2"/>
        <v/>
      </c>
      <c r="D30" s="32" t="str">
        <f t="shared" ca="1" si="3"/>
        <v/>
      </c>
      <c r="E30" s="27" t="str">
        <f t="shared" ca="1" si="4"/>
        <v/>
      </c>
    </row>
    <row r="31" spans="1:8" ht="14.25" customHeight="1" x14ac:dyDescent="0.3">
      <c r="A31" s="31">
        <v>46141</v>
      </c>
      <c r="B31" s="32" t="str">
        <f t="shared" ca="1" si="1"/>
        <v/>
      </c>
      <c r="C31" s="32" t="str">
        <f t="shared" ca="1" si="2"/>
        <v/>
      </c>
      <c r="D31" s="32" t="str">
        <f t="shared" ca="1" si="3"/>
        <v/>
      </c>
      <c r="E31" s="27" t="str">
        <f t="shared" ca="1" si="4"/>
        <v/>
      </c>
    </row>
    <row r="32" spans="1:8" ht="14.25" customHeight="1" x14ac:dyDescent="0.3">
      <c r="A32" s="31">
        <v>46142</v>
      </c>
      <c r="B32" s="32" t="str">
        <f t="shared" ca="1" si="1"/>
        <v/>
      </c>
      <c r="C32" s="32" t="str">
        <f t="shared" ca="1" si="2"/>
        <v/>
      </c>
      <c r="D32" s="32" t="str">
        <f t="shared" ca="1" si="3"/>
        <v/>
      </c>
      <c r="E32" s="27" t="str">
        <f t="shared" ca="1" si="4"/>
        <v/>
      </c>
    </row>
    <row r="33" spans="1:1" ht="14.25" customHeight="1" x14ac:dyDescent="0.3">
      <c r="A33" s="38"/>
    </row>
    <row r="34" spans="1:1" ht="14.25" customHeight="1" x14ac:dyDescent="0.3">
      <c r="A34" s="38"/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4" priority="3" operator="lessThan">
      <formula>0</formula>
    </cfRule>
  </conditionalFormatting>
  <conditionalFormatting sqref="H6:H7">
    <cfRule type="cellIs" dxfId="3" priority="4" operator="lessThan">
      <formula>0</formula>
    </cfRule>
  </conditionalFormatting>
  <conditionalFormatting sqref="H13:H14">
    <cfRule type="cellIs" dxfId="2" priority="5" operator="lessThan">
      <formula>0</formula>
    </cfRule>
  </conditionalFormatting>
  <conditionalFormatting sqref="H21">
    <cfRule type="cellIs" dxfId="1" priority="2" operator="lessThan">
      <formula>0</formula>
    </cfRule>
  </conditionalFormatting>
  <conditionalFormatting sqref="H28">
    <cfRule type="cellIs" dxfId="0" priority="1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ملخص شهر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2015-06-05T18:17:20Z</dcterms:created>
  <dcterms:modified xsi:type="dcterms:W3CDTF">2026-04-22T14:18:16Z</dcterms:modified>
</cp:coreProperties>
</file>