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B5FE03A9-CDFD-4F29-B11D-B005972A3471}" xr6:coauthVersionLast="47" xr6:coauthVersionMax="47" xr10:uidLastSave="{00000000-0000-0000-0000-000000000000}"/>
  <bookViews>
    <workbookView xWindow="-108" yWindow="-108" windowWidth="23256" windowHeight="12456" tabRatio="769" firstSheet="140" activeTab="152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10-09" sheetId="144" r:id="rId139"/>
    <sheet name="11-09" sheetId="146" r:id="rId140"/>
    <sheet name="12-09" sheetId="147" r:id="rId141"/>
    <sheet name="14-09" sheetId="145" r:id="rId142"/>
    <sheet name="15-09" sheetId="148" r:id="rId143"/>
    <sheet name="16-09" sheetId="149" r:id="rId144"/>
    <sheet name="17-09" sheetId="150" r:id="rId145"/>
    <sheet name="18-09" sheetId="151" r:id="rId146"/>
    <sheet name="19-09" sheetId="152" r:id="rId147"/>
    <sheet name="21-09" sheetId="153" r:id="rId148"/>
    <sheet name="22-09" sheetId="154" r:id="rId149"/>
    <sheet name="23-09" sheetId="155" r:id="rId150"/>
    <sheet name="24-09" sheetId="156" r:id="rId151"/>
    <sheet name="25-09" sheetId="157" r:id="rId152"/>
    <sheet name="26-09" sheetId="158" r:id="rId153"/>
    <sheet name="28-09" sheetId="159" r:id="rId154"/>
    <sheet name="ملخص" sheetId="13" r:id="rId155"/>
    <sheet name="شهري" sheetId="79" r:id="rId156"/>
    <sheet name="العملية" sheetId="27" r:id="rId157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8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59" l="1"/>
  <c r="L360" i="159"/>
  <c r="L359" i="159"/>
  <c r="L358" i="159"/>
  <c r="L357" i="159"/>
  <c r="L356" i="159"/>
  <c r="L355" i="159"/>
  <c r="L354" i="159"/>
  <c r="L353" i="159"/>
  <c r="L352" i="159"/>
  <c r="L351" i="159"/>
  <c r="L350" i="159"/>
  <c r="L349" i="159"/>
  <c r="L348" i="159"/>
  <c r="L347" i="159"/>
  <c r="L346" i="159"/>
  <c r="L345" i="159"/>
  <c r="L344" i="159"/>
  <c r="L343" i="159"/>
  <c r="L342" i="159"/>
  <c r="L341" i="159"/>
  <c r="L340" i="159"/>
  <c r="L339" i="159"/>
  <c r="L338" i="159"/>
  <c r="L337" i="159"/>
  <c r="L336" i="159"/>
  <c r="L335" i="159"/>
  <c r="L334" i="159"/>
  <c r="L333" i="159"/>
  <c r="L332" i="159"/>
  <c r="L331" i="159"/>
  <c r="L330" i="159"/>
  <c r="L329" i="159"/>
  <c r="L328" i="159"/>
  <c r="L327" i="159"/>
  <c r="L326" i="159"/>
  <c r="L325" i="159"/>
  <c r="L324" i="159"/>
  <c r="L323" i="159"/>
  <c r="L322" i="159"/>
  <c r="L321" i="159"/>
  <c r="L320" i="159"/>
  <c r="L319" i="159"/>
  <c r="L318" i="159"/>
  <c r="L317" i="159"/>
  <c r="L316" i="159"/>
  <c r="L315" i="159"/>
  <c r="L314" i="159"/>
  <c r="L313" i="159"/>
  <c r="L312" i="159"/>
  <c r="L311" i="159"/>
  <c r="L310" i="159"/>
  <c r="L309" i="159"/>
  <c r="L308" i="159"/>
  <c r="L307" i="159"/>
  <c r="L306" i="159"/>
  <c r="L305" i="159"/>
  <c r="L304" i="159"/>
  <c r="L303" i="159"/>
  <c r="L302" i="159"/>
  <c r="L301" i="159"/>
  <c r="L300" i="159"/>
  <c r="L299" i="159"/>
  <c r="L298" i="159"/>
  <c r="L297" i="159"/>
  <c r="L296" i="159"/>
  <c r="L295" i="159"/>
  <c r="L294" i="159"/>
  <c r="L293" i="159"/>
  <c r="L292" i="159"/>
  <c r="L291" i="159"/>
  <c r="L290" i="159"/>
  <c r="L289" i="159"/>
  <c r="L288" i="159"/>
  <c r="L287" i="159"/>
  <c r="L286" i="159"/>
  <c r="L285" i="159"/>
  <c r="L284" i="159"/>
  <c r="L283" i="159"/>
  <c r="L282" i="159"/>
  <c r="L281" i="159"/>
  <c r="L280" i="159"/>
  <c r="L279" i="159"/>
  <c r="L278" i="159"/>
  <c r="L277" i="159"/>
  <c r="L276" i="159"/>
  <c r="L275" i="159"/>
  <c r="L274" i="159"/>
  <c r="L273" i="159"/>
  <c r="L272" i="159"/>
  <c r="L271" i="159"/>
  <c r="L270" i="159"/>
  <c r="L269" i="159"/>
  <c r="L268" i="159"/>
  <c r="L267" i="159"/>
  <c r="L266" i="159"/>
  <c r="L265" i="159"/>
  <c r="L264" i="159"/>
  <c r="L263" i="159"/>
  <c r="L262" i="159"/>
  <c r="L261" i="159"/>
  <c r="L260" i="159"/>
  <c r="L259" i="159"/>
  <c r="L258" i="159"/>
  <c r="L257" i="159"/>
  <c r="L256" i="159"/>
  <c r="L255" i="159"/>
  <c r="L254" i="159"/>
  <c r="L253" i="159"/>
  <c r="L252" i="159"/>
  <c r="L251" i="159"/>
  <c r="L250" i="159"/>
  <c r="L249" i="159"/>
  <c r="L248" i="159"/>
  <c r="L247" i="159"/>
  <c r="L246" i="159"/>
  <c r="L245" i="159"/>
  <c r="L244" i="159"/>
  <c r="L243" i="159"/>
  <c r="L242" i="159"/>
  <c r="L241" i="159"/>
  <c r="L240" i="159"/>
  <c r="L239" i="159"/>
  <c r="L238" i="159"/>
  <c r="L237" i="159"/>
  <c r="L236" i="159"/>
  <c r="L235" i="159"/>
  <c r="L234" i="159"/>
  <c r="L233" i="159"/>
  <c r="L232" i="159"/>
  <c r="L231" i="159"/>
  <c r="L230" i="159"/>
  <c r="L229" i="159"/>
  <c r="L228" i="159"/>
  <c r="L227" i="159"/>
  <c r="L226" i="159"/>
  <c r="L225" i="159"/>
  <c r="L224" i="159"/>
  <c r="L223" i="159"/>
  <c r="L222" i="159"/>
  <c r="L221" i="159"/>
  <c r="L220" i="159"/>
  <c r="L219" i="159"/>
  <c r="L218" i="159"/>
  <c r="L217" i="159"/>
  <c r="L216" i="159"/>
  <c r="L215" i="159"/>
  <c r="L214" i="159"/>
  <c r="L213" i="159"/>
  <c r="L212" i="159"/>
  <c r="L211" i="159"/>
  <c r="L210" i="159"/>
  <c r="L209" i="159"/>
  <c r="L208" i="159"/>
  <c r="L207" i="159"/>
  <c r="L206" i="159"/>
  <c r="L205" i="159"/>
  <c r="L204" i="159"/>
  <c r="L203" i="159"/>
  <c r="L202" i="159"/>
  <c r="L201" i="159"/>
  <c r="L200" i="159"/>
  <c r="L199" i="159"/>
  <c r="L198" i="159"/>
  <c r="L197" i="159"/>
  <c r="L196" i="159"/>
  <c r="L195" i="159"/>
  <c r="L194" i="159"/>
  <c r="L193" i="159"/>
  <c r="L192" i="159"/>
  <c r="L191" i="159"/>
  <c r="L190" i="159"/>
  <c r="L189" i="159"/>
  <c r="L188" i="159"/>
  <c r="L187" i="159"/>
  <c r="L186" i="159"/>
  <c r="L185" i="159"/>
  <c r="L184" i="159"/>
  <c r="L183" i="159"/>
  <c r="L182" i="159"/>
  <c r="L181" i="159"/>
  <c r="L180" i="159"/>
  <c r="L179" i="159"/>
  <c r="L178" i="159"/>
  <c r="L177" i="159"/>
  <c r="L176" i="159"/>
  <c r="L175" i="159"/>
  <c r="L174" i="159"/>
  <c r="L173" i="159"/>
  <c r="L172" i="159"/>
  <c r="L171" i="159"/>
  <c r="L170" i="159"/>
  <c r="L169" i="159"/>
  <c r="L168" i="159"/>
  <c r="L167" i="159"/>
  <c r="L166" i="159"/>
  <c r="L165" i="159"/>
  <c r="L164" i="159"/>
  <c r="L163" i="159"/>
  <c r="L162" i="159"/>
  <c r="L161" i="159"/>
  <c r="L160" i="159"/>
  <c r="L159" i="159"/>
  <c r="L158" i="159"/>
  <c r="L157" i="159"/>
  <c r="L156" i="159"/>
  <c r="L155" i="159"/>
  <c r="L154" i="159"/>
  <c r="L153" i="159"/>
  <c r="L152" i="159"/>
  <c r="L151" i="159"/>
  <c r="L150" i="159"/>
  <c r="L149" i="159"/>
  <c r="L148" i="159"/>
  <c r="L147" i="159"/>
  <c r="L146" i="159"/>
  <c r="L145" i="159"/>
  <c r="L144" i="159"/>
  <c r="L143" i="159"/>
  <c r="L142" i="159"/>
  <c r="L141" i="159"/>
  <c r="L140" i="159"/>
  <c r="L139" i="159"/>
  <c r="L138" i="159"/>
  <c r="L137" i="159"/>
  <c r="L136" i="159"/>
  <c r="L135" i="159"/>
  <c r="L134" i="159"/>
  <c r="L133" i="159"/>
  <c r="L132" i="159"/>
  <c r="L131" i="159"/>
  <c r="L130" i="159"/>
  <c r="L129" i="159"/>
  <c r="L128" i="159"/>
  <c r="L127" i="159"/>
  <c r="L126" i="159"/>
  <c r="L125" i="159"/>
  <c r="L124" i="159"/>
  <c r="L123" i="159"/>
  <c r="L122" i="159"/>
  <c r="L121" i="159"/>
  <c r="L120" i="159"/>
  <c r="L119" i="159"/>
  <c r="L118" i="159"/>
  <c r="L117" i="159"/>
  <c r="L116" i="159"/>
  <c r="L115" i="159"/>
  <c r="L114" i="159"/>
  <c r="L113" i="159"/>
  <c r="L112" i="159"/>
  <c r="L111" i="159"/>
  <c r="L110" i="159"/>
  <c r="L109" i="159"/>
  <c r="L108" i="159"/>
  <c r="L107" i="159"/>
  <c r="L106" i="159"/>
  <c r="L105" i="159"/>
  <c r="L104" i="159"/>
  <c r="L103" i="159"/>
  <c r="L102" i="159"/>
  <c r="L101" i="159"/>
  <c r="L100" i="159"/>
  <c r="L99" i="159"/>
  <c r="L98" i="159"/>
  <c r="L97" i="159"/>
  <c r="L96" i="159"/>
  <c r="L95" i="159"/>
  <c r="L94" i="159"/>
  <c r="L93" i="159"/>
  <c r="L92" i="159"/>
  <c r="L91" i="159"/>
  <c r="L90" i="159"/>
  <c r="L89" i="159"/>
  <c r="L88" i="159"/>
  <c r="L87" i="159"/>
  <c r="L86" i="159"/>
  <c r="L85" i="159"/>
  <c r="L84" i="159"/>
  <c r="L83" i="159"/>
  <c r="L82" i="159"/>
  <c r="L81" i="159"/>
  <c r="L80" i="159"/>
  <c r="L79" i="159"/>
  <c r="L78" i="159"/>
  <c r="L77" i="159"/>
  <c r="L76" i="159"/>
  <c r="L75" i="159"/>
  <c r="L74" i="159"/>
  <c r="L73" i="159"/>
  <c r="L72" i="159"/>
  <c r="L71" i="159"/>
  <c r="L70" i="159"/>
  <c r="L69" i="159"/>
  <c r="L68" i="159"/>
  <c r="L67" i="159"/>
  <c r="L66" i="159"/>
  <c r="L65" i="159"/>
  <c r="L64" i="159"/>
  <c r="L63" i="159"/>
  <c r="L62" i="159"/>
  <c r="L61" i="159"/>
  <c r="L60" i="159"/>
  <c r="L59" i="159"/>
  <c r="L58" i="159"/>
  <c r="L57" i="159"/>
  <c r="L56" i="159"/>
  <c r="L55" i="159"/>
  <c r="L54" i="159"/>
  <c r="L53" i="159"/>
  <c r="L52" i="159"/>
  <c r="L51" i="159"/>
  <c r="L50" i="159"/>
  <c r="L49" i="159"/>
  <c r="L48" i="159"/>
  <c r="L47" i="159"/>
  <c r="L46" i="159"/>
  <c r="L45" i="159"/>
  <c r="L44" i="159"/>
  <c r="L43" i="159"/>
  <c r="L42" i="159"/>
  <c r="L41" i="159"/>
  <c r="L40" i="159"/>
  <c r="L39" i="159"/>
  <c r="L38" i="159"/>
  <c r="L37" i="159"/>
  <c r="L36" i="159"/>
  <c r="L35" i="159"/>
  <c r="L34" i="159"/>
  <c r="L33" i="159"/>
  <c r="L32" i="159"/>
  <c r="L31" i="159"/>
  <c r="P30" i="159"/>
  <c r="L30" i="159"/>
  <c r="S29" i="159"/>
  <c r="L29" i="159"/>
  <c r="L28" i="159"/>
  <c r="C28" i="159"/>
  <c r="P27" i="159"/>
  <c r="L27" i="159"/>
  <c r="C27" i="159"/>
  <c r="S26" i="159"/>
  <c r="P26" i="159"/>
  <c r="L26" i="159"/>
  <c r="F26" i="159"/>
  <c r="C26" i="159"/>
  <c r="S25" i="159"/>
  <c r="P25" i="159"/>
  <c r="L25" i="159"/>
  <c r="F25" i="159"/>
  <c r="C25" i="159"/>
  <c r="S24" i="159"/>
  <c r="P24" i="159"/>
  <c r="L24" i="159"/>
  <c r="F24" i="159"/>
  <c r="C24" i="159"/>
  <c r="S23" i="159"/>
  <c r="S27" i="159" s="1"/>
  <c r="S31" i="159" s="1"/>
  <c r="P23" i="159"/>
  <c r="P28" i="159" s="1"/>
  <c r="P32" i="159" s="1"/>
  <c r="L23" i="159"/>
  <c r="F23" i="159"/>
  <c r="C23" i="159"/>
  <c r="S22" i="159"/>
  <c r="P22" i="159"/>
  <c r="L22" i="159"/>
  <c r="F22" i="159"/>
  <c r="F27" i="159" s="1"/>
  <c r="C22" i="159"/>
  <c r="L20" i="159"/>
  <c r="K20" i="159"/>
  <c r="J20" i="159"/>
  <c r="L18" i="159"/>
  <c r="L17" i="159"/>
  <c r="L16" i="159"/>
  <c r="L15" i="159"/>
  <c r="L14" i="159"/>
  <c r="L13" i="159"/>
  <c r="L12" i="159"/>
  <c r="L11" i="159"/>
  <c r="L10" i="159"/>
  <c r="L9" i="159"/>
  <c r="L8" i="159"/>
  <c r="L7" i="159"/>
  <c r="L6" i="159"/>
  <c r="L5" i="159"/>
  <c r="L4" i="159"/>
  <c r="L3" i="159"/>
  <c r="L1" i="159" s="1"/>
  <c r="K1" i="159"/>
  <c r="J1" i="159"/>
  <c r="L361" i="158"/>
  <c r="L360" i="158"/>
  <c r="L359" i="158"/>
  <c r="L358" i="158"/>
  <c r="L357" i="158"/>
  <c r="L356" i="158"/>
  <c r="L355" i="158"/>
  <c r="L354" i="158"/>
  <c r="L353" i="158"/>
  <c r="L352" i="158"/>
  <c r="L351" i="158"/>
  <c r="L350" i="158"/>
  <c r="L349" i="158"/>
  <c r="L348" i="158"/>
  <c r="L347" i="158"/>
  <c r="L346" i="158"/>
  <c r="L345" i="158"/>
  <c r="L344" i="158"/>
  <c r="L343" i="158"/>
  <c r="L342" i="158"/>
  <c r="L341" i="158"/>
  <c r="L340" i="158"/>
  <c r="L339" i="158"/>
  <c r="L338" i="158"/>
  <c r="L337" i="158"/>
  <c r="L336" i="158"/>
  <c r="L335" i="158"/>
  <c r="L334" i="158"/>
  <c r="L333" i="158"/>
  <c r="L332" i="158"/>
  <c r="L331" i="158"/>
  <c r="L330" i="158"/>
  <c r="L329" i="158"/>
  <c r="L328" i="158"/>
  <c r="L327" i="158"/>
  <c r="L326" i="158"/>
  <c r="L325" i="158"/>
  <c r="L324" i="158"/>
  <c r="L323" i="158"/>
  <c r="L322" i="158"/>
  <c r="L321" i="158"/>
  <c r="L320" i="158"/>
  <c r="L319" i="158"/>
  <c r="L318" i="158"/>
  <c r="L317" i="158"/>
  <c r="L316" i="158"/>
  <c r="L315" i="158"/>
  <c r="L314" i="158"/>
  <c r="L313" i="158"/>
  <c r="L312" i="158"/>
  <c r="L311" i="158"/>
  <c r="L310" i="158"/>
  <c r="L309" i="158"/>
  <c r="L308" i="158"/>
  <c r="L307" i="158"/>
  <c r="L306" i="158"/>
  <c r="L305" i="158"/>
  <c r="L304" i="158"/>
  <c r="L303" i="158"/>
  <c r="L302" i="158"/>
  <c r="L301" i="158"/>
  <c r="L300" i="158"/>
  <c r="L299" i="158"/>
  <c r="L298" i="158"/>
  <c r="L297" i="158"/>
  <c r="L296" i="158"/>
  <c r="L295" i="158"/>
  <c r="L294" i="158"/>
  <c r="L293" i="158"/>
  <c r="L292" i="158"/>
  <c r="L291" i="158"/>
  <c r="L290" i="158"/>
  <c r="L289" i="158"/>
  <c r="L288" i="158"/>
  <c r="L287" i="158"/>
  <c r="L286" i="158"/>
  <c r="L285" i="158"/>
  <c r="L284" i="158"/>
  <c r="L283" i="158"/>
  <c r="L282" i="158"/>
  <c r="L281" i="158"/>
  <c r="L280" i="158"/>
  <c r="L279" i="158"/>
  <c r="L278" i="158"/>
  <c r="L277" i="158"/>
  <c r="L276" i="158"/>
  <c r="L275" i="158"/>
  <c r="L274" i="158"/>
  <c r="L273" i="158"/>
  <c r="L272" i="158"/>
  <c r="L271" i="158"/>
  <c r="L270" i="158"/>
  <c r="L269" i="158"/>
  <c r="L268" i="158"/>
  <c r="L267" i="158"/>
  <c r="L266" i="158"/>
  <c r="L265" i="158"/>
  <c r="L264" i="158"/>
  <c r="L263" i="158"/>
  <c r="L262" i="158"/>
  <c r="L261" i="158"/>
  <c r="L260" i="158"/>
  <c r="L259" i="158"/>
  <c r="L258" i="158"/>
  <c r="L257" i="158"/>
  <c r="L256" i="158"/>
  <c r="L255" i="158"/>
  <c r="L254" i="158"/>
  <c r="L253" i="158"/>
  <c r="L252" i="158"/>
  <c r="L251" i="158"/>
  <c r="L250" i="158"/>
  <c r="L249" i="158"/>
  <c r="L248" i="158"/>
  <c r="L247" i="158"/>
  <c r="L246" i="158"/>
  <c r="L245" i="158"/>
  <c r="L244" i="158"/>
  <c r="L243" i="158"/>
  <c r="L242" i="158"/>
  <c r="L241" i="158"/>
  <c r="L240" i="158"/>
  <c r="L239" i="158"/>
  <c r="L238" i="158"/>
  <c r="L237" i="158"/>
  <c r="L236" i="158"/>
  <c r="L235" i="158"/>
  <c r="L234" i="158"/>
  <c r="L233" i="158"/>
  <c r="L232" i="158"/>
  <c r="L231" i="158"/>
  <c r="L230" i="158"/>
  <c r="L229" i="158"/>
  <c r="L228" i="158"/>
  <c r="L227" i="158"/>
  <c r="L226" i="158"/>
  <c r="L225" i="158"/>
  <c r="L224" i="158"/>
  <c r="L223" i="158"/>
  <c r="L222" i="158"/>
  <c r="L221" i="158"/>
  <c r="L220" i="158"/>
  <c r="L219" i="158"/>
  <c r="L218" i="158"/>
  <c r="L217" i="158"/>
  <c r="L216" i="158"/>
  <c r="L215" i="158"/>
  <c r="L214" i="158"/>
  <c r="L213" i="158"/>
  <c r="L212" i="158"/>
  <c r="L211" i="158"/>
  <c r="L210" i="158"/>
  <c r="L209" i="158"/>
  <c r="L208" i="158"/>
  <c r="L207" i="158"/>
  <c r="L206" i="158"/>
  <c r="L205" i="158"/>
  <c r="L204" i="158"/>
  <c r="L203" i="158"/>
  <c r="L202" i="158"/>
  <c r="L201" i="158"/>
  <c r="L200" i="158"/>
  <c r="L199" i="158"/>
  <c r="L198" i="158"/>
  <c r="L197" i="158"/>
  <c r="L196" i="158"/>
  <c r="L195" i="158"/>
  <c r="L194" i="158"/>
  <c r="L193" i="158"/>
  <c r="L192" i="158"/>
  <c r="L191" i="158"/>
  <c r="L190" i="158"/>
  <c r="L189" i="158"/>
  <c r="L188" i="158"/>
  <c r="L187" i="158"/>
  <c r="L186" i="158"/>
  <c r="L185" i="158"/>
  <c r="L184" i="158"/>
  <c r="L183" i="158"/>
  <c r="L182" i="158"/>
  <c r="L181" i="158"/>
  <c r="L180" i="158"/>
  <c r="L179" i="158"/>
  <c r="L178" i="158"/>
  <c r="L177" i="158"/>
  <c r="L176" i="158"/>
  <c r="L175" i="158"/>
  <c r="L174" i="158"/>
  <c r="L173" i="158"/>
  <c r="L172" i="158"/>
  <c r="L171" i="158"/>
  <c r="L170" i="158"/>
  <c r="L169" i="158"/>
  <c r="L168" i="158"/>
  <c r="L167" i="158"/>
  <c r="L166" i="158"/>
  <c r="L165" i="158"/>
  <c r="L164" i="158"/>
  <c r="L163" i="158"/>
  <c r="L162" i="158"/>
  <c r="L161" i="158"/>
  <c r="L160" i="158"/>
  <c r="L159" i="158"/>
  <c r="L158" i="158"/>
  <c r="L157" i="158"/>
  <c r="L156" i="158"/>
  <c r="L155" i="158"/>
  <c r="L154" i="158"/>
  <c r="L153" i="158"/>
  <c r="L152" i="158"/>
  <c r="L151" i="158"/>
  <c r="L150" i="158"/>
  <c r="L149" i="158"/>
  <c r="L148" i="158"/>
  <c r="L147" i="158"/>
  <c r="L146" i="158"/>
  <c r="L145" i="158"/>
  <c r="L144" i="158"/>
  <c r="L143" i="158"/>
  <c r="L142" i="158"/>
  <c r="L141" i="158"/>
  <c r="L140" i="158"/>
  <c r="L139" i="158"/>
  <c r="L138" i="158"/>
  <c r="L137" i="158"/>
  <c r="L136" i="158"/>
  <c r="L135" i="158"/>
  <c r="L134" i="158"/>
  <c r="L133" i="158"/>
  <c r="L132" i="158"/>
  <c r="L131" i="158"/>
  <c r="L130" i="158"/>
  <c r="L129" i="158"/>
  <c r="L128" i="158"/>
  <c r="L127" i="158"/>
  <c r="L126" i="158"/>
  <c r="L125" i="158"/>
  <c r="L124" i="158"/>
  <c r="L123" i="158"/>
  <c r="L122" i="158"/>
  <c r="L121" i="158"/>
  <c r="L120" i="158"/>
  <c r="L119" i="158"/>
  <c r="L118" i="158"/>
  <c r="L117" i="158"/>
  <c r="L116" i="158"/>
  <c r="L115" i="158"/>
  <c r="L114" i="158"/>
  <c r="L113" i="158"/>
  <c r="L112" i="158"/>
  <c r="L111" i="158"/>
  <c r="L110" i="158"/>
  <c r="L109" i="158"/>
  <c r="L108" i="158"/>
  <c r="L107" i="158"/>
  <c r="L106" i="158"/>
  <c r="L105" i="158"/>
  <c r="L104" i="158"/>
  <c r="L103" i="158"/>
  <c r="L102" i="158"/>
  <c r="L101" i="158"/>
  <c r="L100" i="158"/>
  <c r="L99" i="158"/>
  <c r="L98" i="158"/>
  <c r="L97" i="158"/>
  <c r="L96" i="158"/>
  <c r="L95" i="158"/>
  <c r="L94" i="158"/>
  <c r="L93" i="158"/>
  <c r="L92" i="158"/>
  <c r="L91" i="158"/>
  <c r="L90" i="158"/>
  <c r="L89" i="158"/>
  <c r="L88" i="158"/>
  <c r="L87" i="158"/>
  <c r="L86" i="158"/>
  <c r="L85" i="158"/>
  <c r="L84" i="158"/>
  <c r="L83" i="158"/>
  <c r="L82" i="158"/>
  <c r="L81" i="158"/>
  <c r="L80" i="158"/>
  <c r="L79" i="158"/>
  <c r="L78" i="158"/>
  <c r="L77" i="158"/>
  <c r="L76" i="158"/>
  <c r="L75" i="158"/>
  <c r="L74" i="158"/>
  <c r="L73" i="158"/>
  <c r="L72" i="158"/>
  <c r="L71" i="158"/>
  <c r="L70" i="158"/>
  <c r="L69" i="158"/>
  <c r="L68" i="158"/>
  <c r="L67" i="158"/>
  <c r="L66" i="158"/>
  <c r="L65" i="158"/>
  <c r="L64" i="158"/>
  <c r="L63" i="158"/>
  <c r="L62" i="158"/>
  <c r="L61" i="158"/>
  <c r="L60" i="158"/>
  <c r="L59" i="158"/>
  <c r="L58" i="158"/>
  <c r="L57" i="158"/>
  <c r="L56" i="158"/>
  <c r="L55" i="158"/>
  <c r="L54" i="158"/>
  <c r="L53" i="158"/>
  <c r="L52" i="158"/>
  <c r="L51" i="158"/>
  <c r="L50" i="158"/>
  <c r="L49" i="158"/>
  <c r="L48" i="158"/>
  <c r="L47" i="158"/>
  <c r="L46" i="158"/>
  <c r="L45" i="158"/>
  <c r="L44" i="158"/>
  <c r="L43" i="158"/>
  <c r="L42" i="158"/>
  <c r="L41" i="158"/>
  <c r="L40" i="158"/>
  <c r="L39" i="158"/>
  <c r="L38" i="158"/>
  <c r="L37" i="158"/>
  <c r="L36" i="158"/>
  <c r="L35" i="158"/>
  <c r="L34" i="158"/>
  <c r="L33" i="158"/>
  <c r="L32" i="158"/>
  <c r="L31" i="158"/>
  <c r="P30" i="158"/>
  <c r="L30" i="158"/>
  <c r="S29" i="158"/>
  <c r="L29" i="158"/>
  <c r="L28" i="158"/>
  <c r="P27" i="158"/>
  <c r="L27" i="158"/>
  <c r="C27" i="158"/>
  <c r="S26" i="158"/>
  <c r="P26" i="158"/>
  <c r="L26" i="158"/>
  <c r="F26" i="158"/>
  <c r="C26" i="158"/>
  <c r="S25" i="158"/>
  <c r="P25" i="158"/>
  <c r="L25" i="158"/>
  <c r="F25" i="158"/>
  <c r="C25" i="158"/>
  <c r="S24" i="158"/>
  <c r="P24" i="158"/>
  <c r="L24" i="158"/>
  <c r="F24" i="158"/>
  <c r="C24" i="158"/>
  <c r="S23" i="158"/>
  <c r="S27" i="158" s="1"/>
  <c r="P23" i="158"/>
  <c r="P28" i="158" s="1"/>
  <c r="L23" i="158"/>
  <c r="F23" i="158"/>
  <c r="C23" i="158"/>
  <c r="S22" i="158"/>
  <c r="P22" i="158"/>
  <c r="L22" i="158"/>
  <c r="F22" i="158"/>
  <c r="C22" i="158"/>
  <c r="K20" i="158"/>
  <c r="J20" i="158"/>
  <c r="L18" i="158"/>
  <c r="L17" i="158"/>
  <c r="L16" i="158"/>
  <c r="L15" i="158"/>
  <c r="L14" i="158"/>
  <c r="L13" i="158"/>
  <c r="L12" i="158"/>
  <c r="L11" i="158"/>
  <c r="L10" i="158"/>
  <c r="L9" i="158"/>
  <c r="L8" i="158"/>
  <c r="L7" i="158"/>
  <c r="L6" i="158"/>
  <c r="L5" i="158"/>
  <c r="L4" i="158"/>
  <c r="L3" i="158"/>
  <c r="K1" i="158"/>
  <c r="J1" i="158"/>
  <c r="J20" i="156"/>
  <c r="K20" i="156"/>
  <c r="L138" i="157"/>
  <c r="L137" i="157"/>
  <c r="L136" i="157"/>
  <c r="L135" i="157"/>
  <c r="L134" i="157"/>
  <c r="L133" i="157"/>
  <c r="L132" i="157"/>
  <c r="L131" i="157"/>
  <c r="L130" i="157"/>
  <c r="L129" i="157"/>
  <c r="L128" i="157"/>
  <c r="L127" i="157"/>
  <c r="L126" i="157"/>
  <c r="L125" i="157"/>
  <c r="L124" i="157"/>
  <c r="L123" i="157"/>
  <c r="L122" i="157"/>
  <c r="L121" i="157"/>
  <c r="L120" i="157"/>
  <c r="L119" i="157"/>
  <c r="L118" i="157"/>
  <c r="L117" i="157"/>
  <c r="L116" i="157"/>
  <c r="L115" i="157"/>
  <c r="L114" i="157"/>
  <c r="L113" i="157"/>
  <c r="L112" i="157"/>
  <c r="L111" i="157"/>
  <c r="L110" i="157"/>
  <c r="L109" i="157"/>
  <c r="L108" i="157"/>
  <c r="L107" i="157"/>
  <c r="L106" i="157"/>
  <c r="L105" i="157"/>
  <c r="L104" i="157"/>
  <c r="L103" i="157"/>
  <c r="L102" i="157"/>
  <c r="L101" i="157"/>
  <c r="L100" i="157"/>
  <c r="L99" i="157"/>
  <c r="L98" i="157"/>
  <c r="L97" i="157"/>
  <c r="L96" i="157"/>
  <c r="L95" i="157"/>
  <c r="L94" i="157"/>
  <c r="L93" i="157"/>
  <c r="L92" i="157"/>
  <c r="L91" i="157"/>
  <c r="L90" i="157"/>
  <c r="L89" i="157"/>
  <c r="L88" i="157"/>
  <c r="L87" i="157"/>
  <c r="L86" i="157"/>
  <c r="L85" i="157"/>
  <c r="L84" i="157"/>
  <c r="L83" i="157"/>
  <c r="L82" i="157"/>
  <c r="L81" i="157"/>
  <c r="L80" i="157"/>
  <c r="L79" i="157"/>
  <c r="L78" i="157"/>
  <c r="L77" i="157"/>
  <c r="L76" i="157"/>
  <c r="L75" i="157"/>
  <c r="L74" i="157"/>
  <c r="L73" i="157"/>
  <c r="L72" i="157"/>
  <c r="L71" i="157"/>
  <c r="L70" i="157"/>
  <c r="L69" i="157"/>
  <c r="L68" i="157"/>
  <c r="L67" i="157"/>
  <c r="L66" i="157"/>
  <c r="L65" i="157"/>
  <c r="L64" i="157"/>
  <c r="L63" i="157"/>
  <c r="L62" i="157"/>
  <c r="L61" i="157"/>
  <c r="L60" i="157"/>
  <c r="L59" i="157"/>
  <c r="L58" i="157"/>
  <c r="L57" i="157"/>
  <c r="L56" i="157"/>
  <c r="L55" i="157"/>
  <c r="L54" i="157"/>
  <c r="L53" i="157"/>
  <c r="L52" i="157"/>
  <c r="L51" i="157"/>
  <c r="L50" i="157"/>
  <c r="L49" i="157"/>
  <c r="L48" i="157"/>
  <c r="L47" i="157"/>
  <c r="L46" i="157"/>
  <c r="L45" i="157"/>
  <c r="L44" i="157"/>
  <c r="L43" i="157"/>
  <c r="L42" i="157"/>
  <c r="L41" i="157"/>
  <c r="L40" i="157"/>
  <c r="L39" i="157"/>
  <c r="L38" i="157"/>
  <c r="L37" i="157"/>
  <c r="L36" i="157"/>
  <c r="L35" i="157"/>
  <c r="L34" i="157"/>
  <c r="L33" i="157"/>
  <c r="L32" i="157"/>
  <c r="L31" i="157"/>
  <c r="P30" i="157"/>
  <c r="L30" i="157"/>
  <c r="S29" i="157"/>
  <c r="L29" i="157"/>
  <c r="L28" i="157"/>
  <c r="P27" i="157"/>
  <c r="L27" i="157"/>
  <c r="C27" i="157"/>
  <c r="S26" i="157"/>
  <c r="P26" i="157"/>
  <c r="L26" i="157"/>
  <c r="F26" i="157"/>
  <c r="C26" i="157"/>
  <c r="S25" i="157"/>
  <c r="P25" i="157"/>
  <c r="L25" i="157"/>
  <c r="F25" i="157"/>
  <c r="C25" i="157"/>
  <c r="S24" i="157"/>
  <c r="P24" i="157"/>
  <c r="L24" i="157"/>
  <c r="F24" i="157"/>
  <c r="C24" i="157"/>
  <c r="S23" i="157"/>
  <c r="P23" i="157"/>
  <c r="L23" i="157"/>
  <c r="F23" i="157"/>
  <c r="C23" i="157"/>
  <c r="S22" i="157"/>
  <c r="P22" i="157"/>
  <c r="L22" i="157"/>
  <c r="F22" i="157"/>
  <c r="C22" i="157"/>
  <c r="K20" i="157"/>
  <c r="J20" i="157"/>
  <c r="L18" i="157"/>
  <c r="L17" i="157"/>
  <c r="L16" i="157"/>
  <c r="L15" i="157"/>
  <c r="L14" i="157"/>
  <c r="L13" i="157"/>
  <c r="L12" i="157"/>
  <c r="L11" i="157"/>
  <c r="L10" i="157"/>
  <c r="L9" i="157"/>
  <c r="L8" i="157"/>
  <c r="L7" i="157"/>
  <c r="L6" i="157"/>
  <c r="L5" i="157"/>
  <c r="L4" i="157"/>
  <c r="L3" i="157"/>
  <c r="K1" i="157"/>
  <c r="J1" i="157"/>
  <c r="L146" i="156"/>
  <c r="L145" i="156"/>
  <c r="L144" i="156"/>
  <c r="L143" i="156"/>
  <c r="L142" i="156"/>
  <c r="L141" i="156"/>
  <c r="L140" i="156"/>
  <c r="L139" i="156"/>
  <c r="L138" i="156"/>
  <c r="L137" i="156"/>
  <c r="L136" i="156"/>
  <c r="L135" i="156"/>
  <c r="L134" i="156"/>
  <c r="L133" i="156"/>
  <c r="L132" i="156"/>
  <c r="L131" i="156"/>
  <c r="L130" i="156"/>
  <c r="L129" i="156"/>
  <c r="L128" i="156"/>
  <c r="L127" i="156"/>
  <c r="L126" i="156"/>
  <c r="L125" i="156"/>
  <c r="L124" i="156"/>
  <c r="L123" i="156"/>
  <c r="L122" i="156"/>
  <c r="L121" i="156"/>
  <c r="L120" i="156"/>
  <c r="L119" i="156"/>
  <c r="L118" i="156"/>
  <c r="L117" i="156"/>
  <c r="L116" i="156"/>
  <c r="L115" i="156"/>
  <c r="L114" i="156"/>
  <c r="L113" i="156"/>
  <c r="L112" i="156"/>
  <c r="L111" i="156"/>
  <c r="L110" i="156"/>
  <c r="L109" i="156"/>
  <c r="L108" i="156"/>
  <c r="L107" i="156"/>
  <c r="L106" i="156"/>
  <c r="L105" i="156"/>
  <c r="L104" i="156"/>
  <c r="L103" i="156"/>
  <c r="L102" i="156"/>
  <c r="L101" i="156"/>
  <c r="L100" i="156"/>
  <c r="L99" i="156"/>
  <c r="L98" i="156"/>
  <c r="L97" i="156"/>
  <c r="L96" i="156"/>
  <c r="L95" i="156"/>
  <c r="L94" i="156"/>
  <c r="L93" i="156"/>
  <c r="L92" i="156"/>
  <c r="L91" i="156"/>
  <c r="L90" i="156"/>
  <c r="L89" i="156"/>
  <c r="L88" i="156"/>
  <c r="L87" i="156"/>
  <c r="L86" i="156"/>
  <c r="L85" i="156"/>
  <c r="L84" i="156"/>
  <c r="L83" i="156"/>
  <c r="L82" i="156"/>
  <c r="L81" i="156"/>
  <c r="L80" i="156"/>
  <c r="L79" i="156"/>
  <c r="L78" i="156"/>
  <c r="L77" i="156"/>
  <c r="L76" i="156"/>
  <c r="L75" i="156"/>
  <c r="L74" i="156"/>
  <c r="L73" i="156"/>
  <c r="L72" i="156"/>
  <c r="L71" i="156"/>
  <c r="L70" i="156"/>
  <c r="L69" i="156"/>
  <c r="L68" i="156"/>
  <c r="L67" i="156"/>
  <c r="L66" i="156"/>
  <c r="L65" i="156"/>
  <c r="L64" i="156"/>
  <c r="L63" i="156"/>
  <c r="L62" i="156"/>
  <c r="L61" i="156"/>
  <c r="L60" i="156"/>
  <c r="L59" i="156"/>
  <c r="L58" i="156"/>
  <c r="L57" i="156"/>
  <c r="L56" i="156"/>
  <c r="L55" i="156"/>
  <c r="L54" i="156"/>
  <c r="L53" i="156"/>
  <c r="L52" i="156"/>
  <c r="L51" i="156"/>
  <c r="L50" i="156"/>
  <c r="L49" i="156"/>
  <c r="L48" i="156"/>
  <c r="L47" i="156"/>
  <c r="L46" i="156"/>
  <c r="L45" i="156"/>
  <c r="L44" i="156"/>
  <c r="L43" i="156"/>
  <c r="L42" i="156"/>
  <c r="L41" i="156"/>
  <c r="L40" i="156"/>
  <c r="L39" i="156"/>
  <c r="L38" i="156"/>
  <c r="L37" i="156"/>
  <c r="L36" i="156"/>
  <c r="L35" i="156"/>
  <c r="L34" i="156"/>
  <c r="L33" i="156"/>
  <c r="L32" i="156"/>
  <c r="L31" i="156"/>
  <c r="P30" i="156"/>
  <c r="L30" i="156"/>
  <c r="S29" i="156"/>
  <c r="L29" i="156"/>
  <c r="L28" i="156"/>
  <c r="P27" i="156"/>
  <c r="L27" i="156"/>
  <c r="C27" i="156"/>
  <c r="S26" i="156"/>
  <c r="P26" i="156"/>
  <c r="L26" i="156"/>
  <c r="F26" i="156"/>
  <c r="C26" i="156"/>
  <c r="S25" i="156"/>
  <c r="P25" i="156"/>
  <c r="L25" i="156"/>
  <c r="F25" i="156"/>
  <c r="C25" i="156"/>
  <c r="S24" i="156"/>
  <c r="P24" i="156"/>
  <c r="L24" i="156"/>
  <c r="F24" i="156"/>
  <c r="C24" i="156"/>
  <c r="S23" i="156"/>
  <c r="P23" i="156"/>
  <c r="L23" i="156"/>
  <c r="F23" i="156"/>
  <c r="C23" i="156"/>
  <c r="S22" i="156"/>
  <c r="P22" i="156"/>
  <c r="L22" i="156"/>
  <c r="F22" i="156"/>
  <c r="C22" i="156"/>
  <c r="L18" i="156"/>
  <c r="L17" i="156"/>
  <c r="L16" i="156"/>
  <c r="L15" i="156"/>
  <c r="L14" i="156"/>
  <c r="L13" i="156"/>
  <c r="L12" i="156"/>
  <c r="L11" i="156"/>
  <c r="L10" i="156"/>
  <c r="L9" i="156"/>
  <c r="L8" i="156"/>
  <c r="L7" i="156"/>
  <c r="L6" i="156"/>
  <c r="L5" i="156"/>
  <c r="L4" i="156"/>
  <c r="L3" i="156"/>
  <c r="K1" i="156"/>
  <c r="J1" i="156"/>
  <c r="L129" i="155"/>
  <c r="L128" i="155"/>
  <c r="L127" i="155"/>
  <c r="L126" i="155"/>
  <c r="L125" i="155"/>
  <c r="L124" i="155"/>
  <c r="L123" i="155"/>
  <c r="L122" i="155"/>
  <c r="L121" i="155"/>
  <c r="L120" i="155"/>
  <c r="L119" i="155"/>
  <c r="L118" i="155"/>
  <c r="L117" i="155"/>
  <c r="L116" i="155"/>
  <c r="L115" i="155"/>
  <c r="L114" i="155"/>
  <c r="L113" i="155"/>
  <c r="L112" i="155"/>
  <c r="L111" i="155"/>
  <c r="L110" i="155"/>
  <c r="L109" i="155"/>
  <c r="L108" i="155"/>
  <c r="L107" i="155"/>
  <c r="L106" i="155"/>
  <c r="L105" i="155"/>
  <c r="L104" i="155"/>
  <c r="L103" i="155"/>
  <c r="L102" i="155"/>
  <c r="L101" i="155"/>
  <c r="L100" i="155"/>
  <c r="L99" i="155"/>
  <c r="L98" i="155"/>
  <c r="L97" i="155"/>
  <c r="L96" i="155"/>
  <c r="L95" i="155"/>
  <c r="L94" i="155"/>
  <c r="L93" i="155"/>
  <c r="L92" i="155"/>
  <c r="L91" i="155"/>
  <c r="L90" i="155"/>
  <c r="L89" i="155"/>
  <c r="L88" i="155"/>
  <c r="L87" i="155"/>
  <c r="L86" i="155"/>
  <c r="L85" i="155"/>
  <c r="L84" i="155"/>
  <c r="L83" i="155"/>
  <c r="L82" i="155"/>
  <c r="L81" i="155"/>
  <c r="L80" i="155"/>
  <c r="L79" i="155"/>
  <c r="L78" i="155"/>
  <c r="L77" i="155"/>
  <c r="L76" i="155"/>
  <c r="L75" i="155"/>
  <c r="L74" i="155"/>
  <c r="L73" i="155"/>
  <c r="L72" i="155"/>
  <c r="L71" i="155"/>
  <c r="L70" i="155"/>
  <c r="L69" i="155"/>
  <c r="L68" i="155"/>
  <c r="L67" i="155"/>
  <c r="L66" i="155"/>
  <c r="L65" i="155"/>
  <c r="L64" i="155"/>
  <c r="L63" i="155"/>
  <c r="L62" i="155"/>
  <c r="L61" i="155"/>
  <c r="L60" i="155"/>
  <c r="L59" i="155"/>
  <c r="L58" i="155"/>
  <c r="L57" i="155"/>
  <c r="L56" i="155"/>
  <c r="L55" i="155"/>
  <c r="L54" i="155"/>
  <c r="L53" i="155"/>
  <c r="L52" i="155"/>
  <c r="L51" i="155"/>
  <c r="L50" i="155"/>
  <c r="L49" i="155"/>
  <c r="L48" i="155"/>
  <c r="L47" i="155"/>
  <c r="L46" i="155"/>
  <c r="L45" i="155"/>
  <c r="L44" i="155"/>
  <c r="L43" i="155"/>
  <c r="L42" i="155"/>
  <c r="L41" i="155"/>
  <c r="L40" i="155"/>
  <c r="L39" i="155"/>
  <c r="L38" i="155"/>
  <c r="L37" i="155"/>
  <c r="L36" i="155"/>
  <c r="L35" i="155"/>
  <c r="L34" i="155"/>
  <c r="L33" i="155"/>
  <c r="L32" i="155"/>
  <c r="L31" i="155"/>
  <c r="P30" i="155"/>
  <c r="L30" i="155"/>
  <c r="S29" i="155"/>
  <c r="L29" i="155"/>
  <c r="L28" i="155"/>
  <c r="P27" i="155"/>
  <c r="L27" i="155"/>
  <c r="C27" i="155"/>
  <c r="S26" i="155"/>
  <c r="P26" i="155"/>
  <c r="L26" i="155"/>
  <c r="F26" i="155"/>
  <c r="C26" i="155"/>
  <c r="S25" i="155"/>
  <c r="P25" i="155"/>
  <c r="L25" i="155"/>
  <c r="F25" i="155"/>
  <c r="C25" i="155"/>
  <c r="S24" i="155"/>
  <c r="P24" i="155"/>
  <c r="L24" i="155"/>
  <c r="F24" i="155"/>
  <c r="C24" i="155"/>
  <c r="S23" i="155"/>
  <c r="P23" i="155"/>
  <c r="L23" i="155"/>
  <c r="F23" i="155"/>
  <c r="C23" i="155"/>
  <c r="S22" i="155"/>
  <c r="P22" i="155"/>
  <c r="L22" i="155"/>
  <c r="F22" i="155"/>
  <c r="C22" i="155"/>
  <c r="K20" i="155"/>
  <c r="J20" i="155"/>
  <c r="L18" i="155"/>
  <c r="L17" i="155"/>
  <c r="L16" i="155"/>
  <c r="L15" i="155"/>
  <c r="L14" i="155"/>
  <c r="L13" i="155"/>
  <c r="L12" i="155"/>
  <c r="L11" i="155"/>
  <c r="L10" i="155"/>
  <c r="L9" i="155"/>
  <c r="L8" i="155"/>
  <c r="L7" i="155"/>
  <c r="L6" i="155"/>
  <c r="L5" i="155"/>
  <c r="L4" i="155"/>
  <c r="L3" i="155"/>
  <c r="K1" i="155"/>
  <c r="J1" i="155"/>
  <c r="L128" i="154"/>
  <c r="L127" i="154"/>
  <c r="L126" i="154"/>
  <c r="L125" i="154"/>
  <c r="L124" i="154"/>
  <c r="L123" i="154"/>
  <c r="L122" i="154"/>
  <c r="L121" i="154"/>
  <c r="L120" i="154"/>
  <c r="L119" i="154"/>
  <c r="L118" i="154"/>
  <c r="L117" i="154"/>
  <c r="L116" i="154"/>
  <c r="L115" i="154"/>
  <c r="L114" i="154"/>
  <c r="L113" i="154"/>
  <c r="L112" i="154"/>
  <c r="L111" i="154"/>
  <c r="L110" i="154"/>
  <c r="L109" i="154"/>
  <c r="L108" i="154"/>
  <c r="L107" i="154"/>
  <c r="L106" i="154"/>
  <c r="L105" i="154"/>
  <c r="L104" i="154"/>
  <c r="L103" i="154"/>
  <c r="L102" i="154"/>
  <c r="L101" i="154"/>
  <c r="L100" i="154"/>
  <c r="L99" i="154"/>
  <c r="L98" i="154"/>
  <c r="L97" i="154"/>
  <c r="L96" i="154"/>
  <c r="L95" i="154"/>
  <c r="L94" i="154"/>
  <c r="L93" i="154"/>
  <c r="L92" i="154"/>
  <c r="L91" i="154"/>
  <c r="L90" i="154"/>
  <c r="L89" i="154"/>
  <c r="L88" i="154"/>
  <c r="L87" i="154"/>
  <c r="L86" i="154"/>
  <c r="L85" i="154"/>
  <c r="L84" i="154"/>
  <c r="L83" i="154"/>
  <c r="L82" i="154"/>
  <c r="L81" i="154"/>
  <c r="L80" i="154"/>
  <c r="L79" i="154"/>
  <c r="L78" i="154"/>
  <c r="L77" i="154"/>
  <c r="L76" i="154"/>
  <c r="L75" i="154"/>
  <c r="L74" i="154"/>
  <c r="L73" i="154"/>
  <c r="L72" i="154"/>
  <c r="L71" i="154"/>
  <c r="L70" i="154"/>
  <c r="L69" i="154"/>
  <c r="L68" i="154"/>
  <c r="L67" i="154"/>
  <c r="L66" i="154"/>
  <c r="L65" i="154"/>
  <c r="L64" i="154"/>
  <c r="L63" i="154"/>
  <c r="L62" i="154"/>
  <c r="L61" i="154"/>
  <c r="L60" i="154"/>
  <c r="L59" i="154"/>
  <c r="L58" i="154"/>
  <c r="L57" i="154"/>
  <c r="L56" i="154"/>
  <c r="L55" i="154"/>
  <c r="L54" i="154"/>
  <c r="L53" i="154"/>
  <c r="L52" i="154"/>
  <c r="L51" i="154"/>
  <c r="L50" i="154"/>
  <c r="L49" i="154"/>
  <c r="L48" i="154"/>
  <c r="L47" i="154"/>
  <c r="L46" i="154"/>
  <c r="L45" i="154"/>
  <c r="L44" i="154"/>
  <c r="L43" i="154"/>
  <c r="L42" i="154"/>
  <c r="L41" i="154"/>
  <c r="L40" i="154"/>
  <c r="L39" i="154"/>
  <c r="L38" i="154"/>
  <c r="L37" i="154"/>
  <c r="L36" i="154"/>
  <c r="L35" i="154"/>
  <c r="L34" i="154"/>
  <c r="L33" i="154"/>
  <c r="L32" i="154"/>
  <c r="L31" i="154"/>
  <c r="P30" i="154"/>
  <c r="L30" i="154"/>
  <c r="S29" i="154"/>
  <c r="L29" i="154"/>
  <c r="L28" i="154"/>
  <c r="P27" i="154"/>
  <c r="L27" i="154"/>
  <c r="C27" i="154"/>
  <c r="S26" i="154"/>
  <c r="P26" i="154"/>
  <c r="L26" i="154"/>
  <c r="F26" i="154"/>
  <c r="C26" i="154"/>
  <c r="S25" i="154"/>
  <c r="P25" i="154"/>
  <c r="L25" i="154"/>
  <c r="F25" i="154"/>
  <c r="C25" i="154"/>
  <c r="S24" i="154"/>
  <c r="P24" i="154"/>
  <c r="L24" i="154"/>
  <c r="F24" i="154"/>
  <c r="C24" i="154"/>
  <c r="S23" i="154"/>
  <c r="P23" i="154"/>
  <c r="L23" i="154"/>
  <c r="F23" i="154"/>
  <c r="C23" i="154"/>
  <c r="S22" i="154"/>
  <c r="P22" i="154"/>
  <c r="L22" i="154"/>
  <c r="F22" i="154"/>
  <c r="C22" i="154"/>
  <c r="K20" i="154"/>
  <c r="J20" i="154"/>
  <c r="L18" i="154"/>
  <c r="L17" i="154"/>
  <c r="L16" i="154"/>
  <c r="L15" i="154"/>
  <c r="L14" i="154"/>
  <c r="L13" i="154"/>
  <c r="L12" i="154"/>
  <c r="L11" i="154"/>
  <c r="L10" i="154"/>
  <c r="L9" i="154"/>
  <c r="L8" i="154"/>
  <c r="L7" i="154"/>
  <c r="L6" i="154"/>
  <c r="L5" i="154"/>
  <c r="L4" i="154"/>
  <c r="L3" i="154"/>
  <c r="K1" i="154"/>
  <c r="J1" i="154"/>
  <c r="L133" i="153"/>
  <c r="L132" i="153"/>
  <c r="L131" i="153"/>
  <c r="L130" i="153"/>
  <c r="L129" i="153"/>
  <c r="L128" i="153"/>
  <c r="L127" i="153"/>
  <c r="L126" i="153"/>
  <c r="L125" i="153"/>
  <c r="L124" i="153"/>
  <c r="L123" i="153"/>
  <c r="L122" i="153"/>
  <c r="L121" i="153"/>
  <c r="L120" i="153"/>
  <c r="L119" i="153"/>
  <c r="L118" i="153"/>
  <c r="L117" i="153"/>
  <c r="L116" i="153"/>
  <c r="L115" i="153"/>
  <c r="L114" i="153"/>
  <c r="L113" i="153"/>
  <c r="L112" i="153"/>
  <c r="L111" i="153"/>
  <c r="L110" i="153"/>
  <c r="L109" i="153"/>
  <c r="L108" i="153"/>
  <c r="L107" i="153"/>
  <c r="L106" i="153"/>
  <c r="L105" i="153"/>
  <c r="L104" i="153"/>
  <c r="L103" i="153"/>
  <c r="L102" i="153"/>
  <c r="L101" i="153"/>
  <c r="L100" i="153"/>
  <c r="L99" i="153"/>
  <c r="L98" i="153"/>
  <c r="L97" i="153"/>
  <c r="L96" i="153"/>
  <c r="L95" i="153"/>
  <c r="L94" i="153"/>
  <c r="L93" i="153"/>
  <c r="L92" i="153"/>
  <c r="L91" i="153"/>
  <c r="L90" i="153"/>
  <c r="L89" i="153"/>
  <c r="L88" i="153"/>
  <c r="L87" i="153"/>
  <c r="L86" i="153"/>
  <c r="L85" i="153"/>
  <c r="L84" i="153"/>
  <c r="L83" i="153"/>
  <c r="L82" i="153"/>
  <c r="L81" i="153"/>
  <c r="L80" i="153"/>
  <c r="L79" i="153"/>
  <c r="L78" i="153"/>
  <c r="L77" i="153"/>
  <c r="L76" i="153"/>
  <c r="L75" i="153"/>
  <c r="L74" i="153"/>
  <c r="L73" i="153"/>
  <c r="L72" i="153"/>
  <c r="L71" i="153"/>
  <c r="L70" i="153"/>
  <c r="L69" i="153"/>
  <c r="L68" i="153"/>
  <c r="L67" i="153"/>
  <c r="L66" i="153"/>
  <c r="L65" i="153"/>
  <c r="L64" i="153"/>
  <c r="L63" i="153"/>
  <c r="L62" i="153"/>
  <c r="L61" i="153"/>
  <c r="L60" i="153"/>
  <c r="L59" i="153"/>
  <c r="L58" i="153"/>
  <c r="L57" i="153"/>
  <c r="L56" i="153"/>
  <c r="L55" i="153"/>
  <c r="L54" i="153"/>
  <c r="L53" i="153"/>
  <c r="L52" i="153"/>
  <c r="L51" i="153"/>
  <c r="L50" i="153"/>
  <c r="L49" i="153"/>
  <c r="L48" i="153"/>
  <c r="L47" i="153"/>
  <c r="L46" i="153"/>
  <c r="L45" i="153"/>
  <c r="L44" i="153"/>
  <c r="L43" i="153"/>
  <c r="L42" i="153"/>
  <c r="L41" i="153"/>
  <c r="L40" i="153"/>
  <c r="L39" i="153"/>
  <c r="L38" i="153"/>
  <c r="L37" i="153"/>
  <c r="L36" i="153"/>
  <c r="L35" i="153"/>
  <c r="L34" i="153"/>
  <c r="L33" i="153"/>
  <c r="L32" i="153"/>
  <c r="L31" i="153"/>
  <c r="P30" i="153"/>
  <c r="L30" i="153"/>
  <c r="S29" i="153"/>
  <c r="L29" i="153"/>
  <c r="L28" i="153"/>
  <c r="P27" i="153"/>
  <c r="L27" i="153"/>
  <c r="C27" i="153"/>
  <c r="S26" i="153"/>
  <c r="P26" i="153"/>
  <c r="L26" i="153"/>
  <c r="F26" i="153"/>
  <c r="C26" i="153"/>
  <c r="S25" i="153"/>
  <c r="P25" i="153"/>
  <c r="L25" i="153"/>
  <c r="F25" i="153"/>
  <c r="C25" i="153"/>
  <c r="S24" i="153"/>
  <c r="P24" i="153"/>
  <c r="L24" i="153"/>
  <c r="F24" i="153"/>
  <c r="C24" i="153"/>
  <c r="S23" i="153"/>
  <c r="P23" i="153"/>
  <c r="L23" i="153"/>
  <c r="F23" i="153"/>
  <c r="C23" i="153"/>
  <c r="S22" i="153"/>
  <c r="P22" i="153"/>
  <c r="L22" i="153"/>
  <c r="F22" i="153"/>
  <c r="C22" i="153"/>
  <c r="K20" i="153"/>
  <c r="J20" i="153"/>
  <c r="L18" i="153"/>
  <c r="L17" i="153"/>
  <c r="L16" i="153"/>
  <c r="L15" i="153"/>
  <c r="L14" i="153"/>
  <c r="L13" i="153"/>
  <c r="L12" i="153"/>
  <c r="L11" i="153"/>
  <c r="L10" i="153"/>
  <c r="L9" i="153"/>
  <c r="L8" i="153"/>
  <c r="L7" i="153"/>
  <c r="L6" i="153"/>
  <c r="L5" i="153"/>
  <c r="L4" i="153"/>
  <c r="L3" i="153"/>
  <c r="K1" i="153"/>
  <c r="J1" i="153"/>
  <c r="L131" i="152"/>
  <c r="L130" i="152"/>
  <c r="L129" i="152"/>
  <c r="L128" i="152"/>
  <c r="L127" i="152"/>
  <c r="L126" i="152"/>
  <c r="L125" i="152"/>
  <c r="L124" i="152"/>
  <c r="L123" i="152"/>
  <c r="L122" i="152"/>
  <c r="L121" i="152"/>
  <c r="L120" i="152"/>
  <c r="L119" i="152"/>
  <c r="L118" i="152"/>
  <c r="L117" i="152"/>
  <c r="L116" i="152"/>
  <c r="L115" i="152"/>
  <c r="L114" i="152"/>
  <c r="L113" i="152"/>
  <c r="L112" i="152"/>
  <c r="L111" i="152"/>
  <c r="L110" i="152"/>
  <c r="L109" i="152"/>
  <c r="L108" i="152"/>
  <c r="L107" i="152"/>
  <c r="L106" i="152"/>
  <c r="L105" i="152"/>
  <c r="L104" i="152"/>
  <c r="L103" i="152"/>
  <c r="L102" i="152"/>
  <c r="L101" i="152"/>
  <c r="L100" i="152"/>
  <c r="L99" i="152"/>
  <c r="L98" i="152"/>
  <c r="L97" i="152"/>
  <c r="L96" i="152"/>
  <c r="L95" i="152"/>
  <c r="L94" i="152"/>
  <c r="L93" i="152"/>
  <c r="L92" i="152"/>
  <c r="L91" i="152"/>
  <c r="L90" i="152"/>
  <c r="L89" i="152"/>
  <c r="L88" i="152"/>
  <c r="L87" i="152"/>
  <c r="L86" i="152"/>
  <c r="L85" i="152"/>
  <c r="L84" i="152"/>
  <c r="L83" i="152"/>
  <c r="L82" i="152"/>
  <c r="L81" i="152"/>
  <c r="L80" i="152"/>
  <c r="L79" i="152"/>
  <c r="L78" i="152"/>
  <c r="L77" i="152"/>
  <c r="L76" i="152"/>
  <c r="L75" i="152"/>
  <c r="L74" i="152"/>
  <c r="L73" i="152"/>
  <c r="L72" i="152"/>
  <c r="L71" i="152"/>
  <c r="L70" i="152"/>
  <c r="L69" i="152"/>
  <c r="L68" i="152"/>
  <c r="L67" i="152"/>
  <c r="L66" i="152"/>
  <c r="L65" i="152"/>
  <c r="L64" i="152"/>
  <c r="L63" i="152"/>
  <c r="L62" i="152"/>
  <c r="L61" i="152"/>
  <c r="L60" i="152"/>
  <c r="L59" i="152"/>
  <c r="L58" i="152"/>
  <c r="L57" i="152"/>
  <c r="L56" i="152"/>
  <c r="L55" i="152"/>
  <c r="L54" i="152"/>
  <c r="L53" i="152"/>
  <c r="L52" i="152"/>
  <c r="L51" i="152"/>
  <c r="L50" i="152"/>
  <c r="L49" i="152"/>
  <c r="L48" i="152"/>
  <c r="L47" i="152"/>
  <c r="L46" i="152"/>
  <c r="L45" i="152"/>
  <c r="L44" i="152"/>
  <c r="L43" i="152"/>
  <c r="L42" i="152"/>
  <c r="L41" i="152"/>
  <c r="L40" i="152"/>
  <c r="L39" i="152"/>
  <c r="L38" i="152"/>
  <c r="L37" i="152"/>
  <c r="L36" i="152"/>
  <c r="L35" i="152"/>
  <c r="L34" i="152"/>
  <c r="L33" i="152"/>
  <c r="L32" i="152"/>
  <c r="L31" i="152"/>
  <c r="P30" i="152"/>
  <c r="L30" i="152"/>
  <c r="S29" i="152"/>
  <c r="L29" i="152"/>
  <c r="L28" i="152"/>
  <c r="P27" i="152"/>
  <c r="L27" i="152"/>
  <c r="C27" i="152"/>
  <c r="S26" i="152"/>
  <c r="P26" i="152"/>
  <c r="L26" i="152"/>
  <c r="F26" i="152"/>
  <c r="C26" i="152"/>
  <c r="S25" i="152"/>
  <c r="P25" i="152"/>
  <c r="L25" i="152"/>
  <c r="F25" i="152"/>
  <c r="C25" i="152"/>
  <c r="S24" i="152"/>
  <c r="P24" i="152"/>
  <c r="L24" i="152"/>
  <c r="F24" i="152"/>
  <c r="C24" i="152"/>
  <c r="S23" i="152"/>
  <c r="P23" i="152"/>
  <c r="L23" i="152"/>
  <c r="F23" i="152"/>
  <c r="C23" i="152"/>
  <c r="S22" i="152"/>
  <c r="S27" i="152" s="1"/>
  <c r="P22" i="152"/>
  <c r="L22" i="152"/>
  <c r="F22" i="152"/>
  <c r="C22" i="152"/>
  <c r="K20" i="152"/>
  <c r="J20" i="152"/>
  <c r="L18" i="152"/>
  <c r="L17" i="152"/>
  <c r="L16" i="152"/>
  <c r="L15" i="152"/>
  <c r="L14" i="152"/>
  <c r="L13" i="152"/>
  <c r="L12" i="152"/>
  <c r="L11" i="152"/>
  <c r="L10" i="152"/>
  <c r="L9" i="152"/>
  <c r="L8" i="152"/>
  <c r="L7" i="152"/>
  <c r="L6" i="152"/>
  <c r="L5" i="152"/>
  <c r="L4" i="152"/>
  <c r="L3" i="152"/>
  <c r="K1" i="152"/>
  <c r="J1" i="152"/>
  <c r="L144" i="151"/>
  <c r="L143" i="151"/>
  <c r="L142" i="151"/>
  <c r="L141" i="151"/>
  <c r="L140" i="151"/>
  <c r="L139" i="151"/>
  <c r="L138" i="151"/>
  <c r="L137" i="151"/>
  <c r="L136" i="151"/>
  <c r="L135" i="151"/>
  <c r="L134" i="151"/>
  <c r="L133" i="151"/>
  <c r="L132" i="151"/>
  <c r="L131" i="151"/>
  <c r="L130" i="151"/>
  <c r="L129" i="151"/>
  <c r="L128" i="151"/>
  <c r="L127" i="151"/>
  <c r="L126" i="151"/>
  <c r="L125" i="151"/>
  <c r="L124" i="151"/>
  <c r="L123" i="151"/>
  <c r="L122" i="151"/>
  <c r="L121" i="151"/>
  <c r="L120" i="151"/>
  <c r="L119" i="151"/>
  <c r="L118" i="151"/>
  <c r="L117" i="151"/>
  <c r="L116" i="151"/>
  <c r="L115" i="151"/>
  <c r="L114" i="151"/>
  <c r="L113" i="151"/>
  <c r="L112" i="151"/>
  <c r="L111" i="151"/>
  <c r="L110" i="151"/>
  <c r="L109" i="151"/>
  <c r="L108" i="151"/>
  <c r="L107" i="151"/>
  <c r="L106" i="151"/>
  <c r="L105" i="151"/>
  <c r="L104" i="151"/>
  <c r="L103" i="151"/>
  <c r="L102" i="151"/>
  <c r="L101" i="151"/>
  <c r="L100" i="151"/>
  <c r="L99" i="151"/>
  <c r="L98" i="151"/>
  <c r="L97" i="151"/>
  <c r="L96" i="151"/>
  <c r="L95" i="151"/>
  <c r="L94" i="151"/>
  <c r="L93" i="151"/>
  <c r="L92" i="151"/>
  <c r="L91" i="151"/>
  <c r="L90" i="151"/>
  <c r="L89" i="151"/>
  <c r="L88" i="151"/>
  <c r="L87" i="151"/>
  <c r="L86" i="151"/>
  <c r="L85" i="151"/>
  <c r="L84" i="151"/>
  <c r="L83" i="151"/>
  <c r="L82" i="151"/>
  <c r="L81" i="151"/>
  <c r="L80" i="151"/>
  <c r="L79" i="151"/>
  <c r="L78" i="151"/>
  <c r="L77" i="151"/>
  <c r="L76" i="151"/>
  <c r="L75" i="151"/>
  <c r="L74" i="151"/>
  <c r="L73" i="151"/>
  <c r="L72" i="151"/>
  <c r="L71" i="151"/>
  <c r="L70" i="151"/>
  <c r="L69" i="151"/>
  <c r="L68" i="151"/>
  <c r="L67" i="151"/>
  <c r="L66" i="151"/>
  <c r="L65" i="151"/>
  <c r="L64" i="151"/>
  <c r="L63" i="151"/>
  <c r="L62" i="151"/>
  <c r="L61" i="151"/>
  <c r="L60" i="151"/>
  <c r="L59" i="151"/>
  <c r="L58" i="151"/>
  <c r="L57" i="151"/>
  <c r="L56" i="151"/>
  <c r="L55" i="151"/>
  <c r="L54" i="151"/>
  <c r="L53" i="151"/>
  <c r="L52" i="151"/>
  <c r="L51" i="151"/>
  <c r="L50" i="151"/>
  <c r="L49" i="151"/>
  <c r="L48" i="151"/>
  <c r="L47" i="151"/>
  <c r="L46" i="151"/>
  <c r="L45" i="151"/>
  <c r="L44" i="151"/>
  <c r="L43" i="151"/>
  <c r="L42" i="151"/>
  <c r="L41" i="151"/>
  <c r="L40" i="151"/>
  <c r="L39" i="151"/>
  <c r="L38" i="151"/>
  <c r="L37" i="151"/>
  <c r="L36" i="151"/>
  <c r="L35" i="151"/>
  <c r="L34" i="151"/>
  <c r="L33" i="151"/>
  <c r="L32" i="151"/>
  <c r="L31" i="151"/>
  <c r="P30" i="151"/>
  <c r="L30" i="151"/>
  <c r="S29" i="151"/>
  <c r="L29" i="151"/>
  <c r="L28" i="151"/>
  <c r="P27" i="151"/>
  <c r="L27" i="151"/>
  <c r="C27" i="151"/>
  <c r="S26" i="151"/>
  <c r="P26" i="151"/>
  <c r="L26" i="151"/>
  <c r="F26" i="151"/>
  <c r="C26" i="151"/>
  <c r="S25" i="151"/>
  <c r="P25" i="151"/>
  <c r="L25" i="151"/>
  <c r="F25" i="151"/>
  <c r="C25" i="151"/>
  <c r="S24" i="151"/>
  <c r="P24" i="151"/>
  <c r="L24" i="151"/>
  <c r="F24" i="151"/>
  <c r="C24" i="151"/>
  <c r="S23" i="151"/>
  <c r="P23" i="151"/>
  <c r="L23" i="151"/>
  <c r="F23" i="151"/>
  <c r="C23" i="151"/>
  <c r="C28" i="151" s="1"/>
  <c r="S22" i="151"/>
  <c r="P22" i="151"/>
  <c r="L22" i="151"/>
  <c r="F22" i="151"/>
  <c r="C22" i="151"/>
  <c r="K20" i="151"/>
  <c r="J20" i="151"/>
  <c r="L18" i="151"/>
  <c r="L17" i="151"/>
  <c r="L16" i="151"/>
  <c r="L15" i="151"/>
  <c r="L14" i="151"/>
  <c r="L13" i="151"/>
  <c r="L12" i="151"/>
  <c r="L11" i="151"/>
  <c r="L10" i="151"/>
  <c r="L9" i="151"/>
  <c r="L8" i="151"/>
  <c r="L7" i="151"/>
  <c r="L6" i="151"/>
  <c r="L5" i="151"/>
  <c r="L4" i="151"/>
  <c r="L3" i="151"/>
  <c r="K1" i="151"/>
  <c r="J1" i="151"/>
  <c r="J105" i="149"/>
  <c r="F29" i="159" a="1"/>
  <c r="C30" i="159" a="1"/>
  <c r="C30" i="153" a="1"/>
  <c r="F29" i="152" a="1"/>
  <c r="C30" i="154" a="1"/>
  <c r="F29" i="156" a="1"/>
  <c r="C30" i="158" a="1"/>
  <c r="F29" i="158" a="1"/>
  <c r="F29" i="153" a="1"/>
  <c r="C30" i="156" a="1"/>
  <c r="F29" i="155" a="1"/>
  <c r="C30" i="155" a="1"/>
  <c r="F29" i="157" a="1"/>
  <c r="C30" i="157" a="1"/>
  <c r="F29" i="154" a="1"/>
  <c r="C30" i="152" a="1"/>
  <c r="P28" i="157" l="1"/>
  <c r="C28" i="157"/>
  <c r="L20" i="158"/>
  <c r="L1" i="158"/>
  <c r="F27" i="158"/>
  <c r="S31" i="158" s="1"/>
  <c r="C28" i="158"/>
  <c r="P32" i="158" s="1"/>
  <c r="C30" i="159"/>
  <c r="F29" i="159"/>
  <c r="S27" i="157"/>
  <c r="P28" i="155"/>
  <c r="L1" i="155"/>
  <c r="L20" i="157"/>
  <c r="L1" i="157"/>
  <c r="F27" i="157"/>
  <c r="P32" i="157"/>
  <c r="F29" i="158"/>
  <c r="C30" i="158"/>
  <c r="S27" i="156"/>
  <c r="P28" i="156"/>
  <c r="P32" i="156" s="1"/>
  <c r="L1" i="156"/>
  <c r="L20" i="156"/>
  <c r="F27" i="156"/>
  <c r="C28" i="156"/>
  <c r="C30" i="157"/>
  <c r="F29" i="157"/>
  <c r="S27" i="155"/>
  <c r="L1" i="154"/>
  <c r="L20" i="155"/>
  <c r="F27" i="155"/>
  <c r="C28" i="155"/>
  <c r="P32" i="155"/>
  <c r="F29" i="156"/>
  <c r="C30" i="156"/>
  <c r="S27" i="154"/>
  <c r="P28" i="154"/>
  <c r="L20" i="154"/>
  <c r="F27" i="154"/>
  <c r="C28" i="154"/>
  <c r="C30" i="155"/>
  <c r="F29" i="155"/>
  <c r="S27" i="153"/>
  <c r="P28" i="153"/>
  <c r="L20" i="153"/>
  <c r="L1" i="153"/>
  <c r="F27" i="152"/>
  <c r="F27" i="153"/>
  <c r="S31" i="153" s="1"/>
  <c r="C28" i="153"/>
  <c r="C30" i="154"/>
  <c r="F29" i="154"/>
  <c r="P28" i="152"/>
  <c r="L20" i="152"/>
  <c r="L1" i="152"/>
  <c r="S31" i="152"/>
  <c r="C28" i="152"/>
  <c r="F29" i="153"/>
  <c r="C30" i="153"/>
  <c r="S27" i="151"/>
  <c r="P28" i="151"/>
  <c r="L20" i="151"/>
  <c r="L1" i="151"/>
  <c r="F27" i="151"/>
  <c r="F29" i="152"/>
  <c r="C30" i="152"/>
  <c r="P32" i="151"/>
  <c r="L148" i="150"/>
  <c r="L147" i="150"/>
  <c r="L146" i="150"/>
  <c r="L145" i="150"/>
  <c r="L144" i="150"/>
  <c r="L143" i="150"/>
  <c r="L142" i="150"/>
  <c r="L141" i="150"/>
  <c r="L140" i="150"/>
  <c r="L139" i="150"/>
  <c r="L138" i="150"/>
  <c r="L137" i="150"/>
  <c r="L136" i="150"/>
  <c r="L135" i="150"/>
  <c r="L134" i="150"/>
  <c r="L133" i="150"/>
  <c r="L132" i="150"/>
  <c r="L131" i="150"/>
  <c r="L130" i="150"/>
  <c r="L129" i="150"/>
  <c r="L128" i="150"/>
  <c r="L127" i="150"/>
  <c r="L126" i="150"/>
  <c r="L125" i="150"/>
  <c r="L124" i="150"/>
  <c r="L123" i="150"/>
  <c r="L122" i="150"/>
  <c r="L121" i="150"/>
  <c r="L120" i="150"/>
  <c r="L119" i="150"/>
  <c r="L118" i="150"/>
  <c r="L117" i="150"/>
  <c r="L116" i="150"/>
  <c r="L115" i="150"/>
  <c r="L114" i="150"/>
  <c r="L113" i="150"/>
  <c r="L112" i="150"/>
  <c r="L111" i="150"/>
  <c r="L110" i="150"/>
  <c r="L109" i="150"/>
  <c r="L108" i="150"/>
  <c r="L107" i="150"/>
  <c r="L106" i="150"/>
  <c r="L105" i="150"/>
  <c r="L104" i="150"/>
  <c r="L103" i="150"/>
  <c r="L102" i="150"/>
  <c r="L101" i="150"/>
  <c r="L100" i="150"/>
  <c r="L99" i="150"/>
  <c r="L98" i="150"/>
  <c r="L97" i="150"/>
  <c r="L96" i="150"/>
  <c r="L95" i="150"/>
  <c r="L94" i="150"/>
  <c r="L93" i="150"/>
  <c r="L92" i="150"/>
  <c r="L91" i="150"/>
  <c r="L90" i="150"/>
  <c r="L89" i="150"/>
  <c r="L88" i="150"/>
  <c r="L87" i="150"/>
  <c r="L86" i="150"/>
  <c r="L85" i="150"/>
  <c r="L84" i="150"/>
  <c r="L83" i="150"/>
  <c r="L82" i="150"/>
  <c r="L81" i="150"/>
  <c r="L80" i="150"/>
  <c r="L79" i="150"/>
  <c r="L78" i="150"/>
  <c r="L77" i="150"/>
  <c r="L76" i="150"/>
  <c r="L75" i="150"/>
  <c r="L74" i="150"/>
  <c r="L73" i="150"/>
  <c r="L72" i="150"/>
  <c r="L71" i="150"/>
  <c r="L70" i="150"/>
  <c r="L69" i="150"/>
  <c r="L68" i="150"/>
  <c r="L67" i="150"/>
  <c r="L66" i="150"/>
  <c r="L65" i="150"/>
  <c r="L64" i="150"/>
  <c r="L63" i="150"/>
  <c r="L62" i="150"/>
  <c r="L61" i="150"/>
  <c r="L60" i="150"/>
  <c r="L59" i="150"/>
  <c r="L58" i="150"/>
  <c r="L57" i="150"/>
  <c r="L56" i="150"/>
  <c r="L55" i="150"/>
  <c r="L54" i="150"/>
  <c r="L53" i="150"/>
  <c r="L52" i="150"/>
  <c r="L51" i="150"/>
  <c r="L50" i="150"/>
  <c r="L49" i="150"/>
  <c r="L48" i="150"/>
  <c r="L47" i="150"/>
  <c r="L46" i="150"/>
  <c r="L45" i="150"/>
  <c r="L44" i="150"/>
  <c r="L43" i="150"/>
  <c r="L42" i="150"/>
  <c r="L41" i="150"/>
  <c r="L40" i="150"/>
  <c r="L39" i="150"/>
  <c r="L38" i="150"/>
  <c r="L37" i="150"/>
  <c r="L36" i="150"/>
  <c r="L35" i="150"/>
  <c r="L34" i="150"/>
  <c r="L33" i="150"/>
  <c r="L32" i="150"/>
  <c r="L31" i="150"/>
  <c r="P30" i="150"/>
  <c r="L30" i="150"/>
  <c r="S29" i="150"/>
  <c r="L29" i="150"/>
  <c r="L28" i="150"/>
  <c r="P27" i="150"/>
  <c r="L27" i="150"/>
  <c r="C27" i="150"/>
  <c r="S26" i="150"/>
  <c r="P26" i="150"/>
  <c r="L26" i="150"/>
  <c r="F26" i="150"/>
  <c r="C26" i="150"/>
  <c r="S25" i="150"/>
  <c r="P25" i="150"/>
  <c r="L25" i="150"/>
  <c r="F25" i="150"/>
  <c r="C25" i="150"/>
  <c r="S24" i="150"/>
  <c r="P24" i="150"/>
  <c r="L24" i="150"/>
  <c r="F24" i="150"/>
  <c r="C24" i="150"/>
  <c r="S23" i="150"/>
  <c r="P23" i="150"/>
  <c r="L23" i="150"/>
  <c r="F23" i="150"/>
  <c r="C23" i="150"/>
  <c r="S22" i="150"/>
  <c r="P22" i="150"/>
  <c r="L22" i="150"/>
  <c r="F22" i="150"/>
  <c r="C22" i="150"/>
  <c r="K20" i="150"/>
  <c r="J20" i="150"/>
  <c r="L18" i="150"/>
  <c r="L17" i="150"/>
  <c r="L16" i="150"/>
  <c r="L15" i="150"/>
  <c r="L14" i="150"/>
  <c r="L13" i="150"/>
  <c r="L12" i="150"/>
  <c r="L11" i="150"/>
  <c r="L10" i="150"/>
  <c r="L9" i="150"/>
  <c r="L8" i="150"/>
  <c r="L7" i="150"/>
  <c r="L6" i="150"/>
  <c r="L5" i="150"/>
  <c r="L4" i="150"/>
  <c r="L3" i="150"/>
  <c r="K1" i="150"/>
  <c r="J1" i="150"/>
  <c r="L169" i="149"/>
  <c r="L168" i="149"/>
  <c r="L167" i="149"/>
  <c r="L166" i="149"/>
  <c r="L165" i="149"/>
  <c r="L164" i="149"/>
  <c r="L163" i="149"/>
  <c r="L162" i="149"/>
  <c r="L161" i="149"/>
  <c r="L160" i="149"/>
  <c r="L159" i="149"/>
  <c r="L158" i="149"/>
  <c r="L157" i="149"/>
  <c r="L156" i="149"/>
  <c r="L155" i="149"/>
  <c r="L154" i="149"/>
  <c r="L153" i="149"/>
  <c r="L152" i="149"/>
  <c r="L151" i="149"/>
  <c r="L150" i="149"/>
  <c r="L149" i="149"/>
  <c r="L148" i="149"/>
  <c r="L147" i="149"/>
  <c r="L146" i="149"/>
  <c r="L145" i="149"/>
  <c r="L144" i="149"/>
  <c r="L143" i="149"/>
  <c r="L142" i="149"/>
  <c r="L141" i="149"/>
  <c r="L140" i="149"/>
  <c r="L139" i="149"/>
  <c r="L138" i="149"/>
  <c r="L137" i="149"/>
  <c r="L136" i="149"/>
  <c r="L135" i="149"/>
  <c r="L134" i="149"/>
  <c r="L133" i="149"/>
  <c r="L132" i="149"/>
  <c r="L131" i="149"/>
  <c r="L130" i="149"/>
  <c r="L129" i="149"/>
  <c r="L128" i="149"/>
  <c r="L127" i="149"/>
  <c r="L126" i="149"/>
  <c r="L125" i="149"/>
  <c r="L124" i="149"/>
  <c r="L123" i="149"/>
  <c r="L122" i="149"/>
  <c r="L121" i="149"/>
  <c r="L120" i="149"/>
  <c r="L119" i="149"/>
  <c r="L118" i="149"/>
  <c r="L117" i="149"/>
  <c r="L116" i="149"/>
  <c r="L115" i="149"/>
  <c r="L114" i="149"/>
  <c r="L113" i="149"/>
  <c r="L112" i="149"/>
  <c r="L111" i="149"/>
  <c r="L110" i="149"/>
  <c r="L109" i="149"/>
  <c r="L108" i="149"/>
  <c r="L107" i="149"/>
  <c r="L106" i="149"/>
  <c r="L105" i="149"/>
  <c r="L104" i="149"/>
  <c r="L103" i="149"/>
  <c r="L102" i="149"/>
  <c r="L101" i="149"/>
  <c r="L100" i="149"/>
  <c r="L99" i="149"/>
  <c r="L98" i="149"/>
  <c r="L97" i="149"/>
  <c r="L96" i="149"/>
  <c r="L95" i="149"/>
  <c r="L94" i="149"/>
  <c r="L93" i="149"/>
  <c r="L92" i="149"/>
  <c r="L91" i="149"/>
  <c r="L90" i="149"/>
  <c r="L89" i="149"/>
  <c r="L88" i="149"/>
  <c r="L87" i="149"/>
  <c r="L86" i="149"/>
  <c r="L85" i="149"/>
  <c r="L84" i="149"/>
  <c r="L83" i="149"/>
  <c r="L82" i="149"/>
  <c r="L81" i="149"/>
  <c r="L80" i="149"/>
  <c r="L79" i="149"/>
  <c r="L78" i="149"/>
  <c r="L77" i="149"/>
  <c r="L76" i="149"/>
  <c r="L75" i="149"/>
  <c r="L74" i="149"/>
  <c r="L73" i="149"/>
  <c r="L72" i="149"/>
  <c r="L71" i="149"/>
  <c r="L70" i="149"/>
  <c r="L69" i="149"/>
  <c r="L68" i="149"/>
  <c r="L67" i="149"/>
  <c r="L66" i="149"/>
  <c r="L65" i="149"/>
  <c r="L64" i="149"/>
  <c r="L63" i="149"/>
  <c r="L62" i="149"/>
  <c r="L61" i="149"/>
  <c r="L60" i="149"/>
  <c r="L59" i="149"/>
  <c r="L58" i="149"/>
  <c r="L57" i="149"/>
  <c r="L56" i="149"/>
  <c r="L55" i="149"/>
  <c r="L54" i="149"/>
  <c r="L53" i="149"/>
  <c r="L52" i="149"/>
  <c r="L51" i="149"/>
  <c r="L50" i="149"/>
  <c r="L49" i="149"/>
  <c r="L48" i="149"/>
  <c r="L47" i="149"/>
  <c r="L46" i="149"/>
  <c r="L45" i="149"/>
  <c r="L44" i="149"/>
  <c r="L43" i="149"/>
  <c r="L42" i="149"/>
  <c r="L41" i="149"/>
  <c r="L40" i="149"/>
  <c r="L39" i="149"/>
  <c r="L38" i="149"/>
  <c r="L37" i="149"/>
  <c r="L36" i="149"/>
  <c r="L35" i="149"/>
  <c r="L34" i="149"/>
  <c r="L33" i="149"/>
  <c r="L32" i="149"/>
  <c r="L31" i="149"/>
  <c r="P30" i="149"/>
  <c r="L30" i="149"/>
  <c r="S29" i="149"/>
  <c r="L29" i="149"/>
  <c r="L28" i="149"/>
  <c r="P27" i="149"/>
  <c r="L27" i="149"/>
  <c r="C27" i="149"/>
  <c r="S26" i="149"/>
  <c r="P26" i="149"/>
  <c r="L26" i="149"/>
  <c r="F26" i="149"/>
  <c r="C26" i="149"/>
  <c r="S25" i="149"/>
  <c r="P25" i="149"/>
  <c r="L25" i="149"/>
  <c r="F25" i="149"/>
  <c r="C25" i="149"/>
  <c r="S24" i="149"/>
  <c r="P24" i="149"/>
  <c r="L24" i="149"/>
  <c r="F24" i="149"/>
  <c r="C24" i="149"/>
  <c r="S23" i="149"/>
  <c r="P23" i="149"/>
  <c r="L23" i="149"/>
  <c r="F23" i="149"/>
  <c r="C23" i="149"/>
  <c r="S22" i="149"/>
  <c r="P22" i="149"/>
  <c r="L22" i="149"/>
  <c r="F22" i="149"/>
  <c r="C22" i="149"/>
  <c r="K20" i="149"/>
  <c r="J20" i="149"/>
  <c r="L18" i="149"/>
  <c r="L17" i="149"/>
  <c r="L16" i="149"/>
  <c r="L15" i="149"/>
  <c r="L14" i="149"/>
  <c r="L13" i="149"/>
  <c r="L12" i="149"/>
  <c r="L11" i="149"/>
  <c r="L10" i="149"/>
  <c r="L9" i="149"/>
  <c r="L8" i="149"/>
  <c r="L7" i="149"/>
  <c r="L6" i="149"/>
  <c r="L5" i="149"/>
  <c r="L4" i="149"/>
  <c r="L3" i="149"/>
  <c r="K1" i="149"/>
  <c r="J1" i="149"/>
  <c r="L141" i="148"/>
  <c r="L140" i="148"/>
  <c r="L139" i="148"/>
  <c r="L138" i="148"/>
  <c r="L137" i="148"/>
  <c r="L136" i="148"/>
  <c r="L135" i="148"/>
  <c r="L134" i="148"/>
  <c r="L133" i="148"/>
  <c r="L132" i="148"/>
  <c r="L131" i="148"/>
  <c r="L130" i="148"/>
  <c r="L129" i="148"/>
  <c r="L128" i="148"/>
  <c r="L127" i="148"/>
  <c r="L126" i="148"/>
  <c r="L125" i="148"/>
  <c r="L124" i="148"/>
  <c r="L123" i="148"/>
  <c r="L122" i="148"/>
  <c r="L121" i="148"/>
  <c r="L120" i="148"/>
  <c r="L119" i="148"/>
  <c r="L118" i="148"/>
  <c r="L117" i="148"/>
  <c r="L116" i="148"/>
  <c r="L115" i="148"/>
  <c r="L114" i="148"/>
  <c r="L113" i="148"/>
  <c r="L112" i="148"/>
  <c r="L111" i="148"/>
  <c r="L110" i="148"/>
  <c r="L109" i="148"/>
  <c r="L108" i="148"/>
  <c r="L107" i="148"/>
  <c r="L106" i="148"/>
  <c r="L105" i="148"/>
  <c r="L104" i="148"/>
  <c r="L103" i="148"/>
  <c r="L102" i="148"/>
  <c r="L101" i="148"/>
  <c r="L100" i="148"/>
  <c r="L99" i="148"/>
  <c r="L98" i="148"/>
  <c r="L97" i="148"/>
  <c r="L96" i="148"/>
  <c r="L95" i="148"/>
  <c r="L94" i="148"/>
  <c r="L93" i="148"/>
  <c r="L92" i="148"/>
  <c r="L91" i="148"/>
  <c r="L90" i="148"/>
  <c r="L89" i="148"/>
  <c r="L88" i="148"/>
  <c r="L87" i="148"/>
  <c r="L86" i="148"/>
  <c r="L85" i="148"/>
  <c r="L84" i="148"/>
  <c r="L83" i="148"/>
  <c r="L82" i="148"/>
  <c r="L81" i="148"/>
  <c r="L80" i="148"/>
  <c r="L79" i="148"/>
  <c r="L78" i="148"/>
  <c r="L77" i="148"/>
  <c r="L76" i="148"/>
  <c r="L75" i="148"/>
  <c r="L74" i="148"/>
  <c r="L73" i="148"/>
  <c r="L72" i="148"/>
  <c r="L71" i="148"/>
  <c r="L70" i="148"/>
  <c r="L69" i="148"/>
  <c r="L68" i="148"/>
  <c r="L67" i="148"/>
  <c r="L66" i="148"/>
  <c r="L65" i="148"/>
  <c r="L64" i="148"/>
  <c r="L63" i="148"/>
  <c r="L62" i="148"/>
  <c r="L61" i="148"/>
  <c r="L60" i="148"/>
  <c r="L59" i="148"/>
  <c r="L58" i="148"/>
  <c r="L57" i="148"/>
  <c r="L56" i="148"/>
  <c r="L55" i="148"/>
  <c r="L54" i="148"/>
  <c r="L53" i="148"/>
  <c r="L52" i="148"/>
  <c r="L51" i="148"/>
  <c r="L50" i="148"/>
  <c r="L49" i="148"/>
  <c r="L48" i="148"/>
  <c r="L47" i="148"/>
  <c r="L46" i="148"/>
  <c r="L45" i="148"/>
  <c r="L44" i="148"/>
  <c r="L43" i="148"/>
  <c r="L42" i="148"/>
  <c r="L41" i="148"/>
  <c r="L40" i="148"/>
  <c r="L39" i="148"/>
  <c r="L38" i="148"/>
  <c r="L37" i="148"/>
  <c r="L36" i="148"/>
  <c r="L35" i="148"/>
  <c r="L34" i="148"/>
  <c r="L33" i="148"/>
  <c r="L32" i="148"/>
  <c r="L31" i="148"/>
  <c r="P30" i="148"/>
  <c r="L30" i="148"/>
  <c r="S29" i="148"/>
  <c r="L29" i="148"/>
  <c r="L28" i="148"/>
  <c r="P27" i="148"/>
  <c r="L27" i="148"/>
  <c r="C27" i="148"/>
  <c r="S26" i="148"/>
  <c r="P26" i="148"/>
  <c r="L26" i="148"/>
  <c r="F26" i="148"/>
  <c r="C26" i="148"/>
  <c r="S25" i="148"/>
  <c r="P25" i="148"/>
  <c r="L25" i="148"/>
  <c r="F25" i="148"/>
  <c r="C25" i="148"/>
  <c r="S24" i="148"/>
  <c r="P24" i="148"/>
  <c r="L24" i="148"/>
  <c r="F24" i="148"/>
  <c r="C24" i="148"/>
  <c r="S23" i="148"/>
  <c r="P23" i="148"/>
  <c r="L23" i="148"/>
  <c r="F23" i="148"/>
  <c r="C23" i="148"/>
  <c r="S22" i="148"/>
  <c r="P22" i="148"/>
  <c r="L22" i="148"/>
  <c r="F22" i="148"/>
  <c r="C22" i="148"/>
  <c r="K20" i="148"/>
  <c r="J20" i="148"/>
  <c r="L18" i="148"/>
  <c r="L17" i="148"/>
  <c r="L16" i="148"/>
  <c r="L15" i="148"/>
  <c r="L14" i="148"/>
  <c r="L13" i="148"/>
  <c r="L12" i="148"/>
  <c r="L11" i="148"/>
  <c r="L10" i="148"/>
  <c r="L9" i="148"/>
  <c r="L8" i="148"/>
  <c r="L7" i="148"/>
  <c r="L6" i="148"/>
  <c r="L5" i="148"/>
  <c r="L4" i="148"/>
  <c r="L3" i="148"/>
  <c r="K1" i="148"/>
  <c r="J1" i="148"/>
  <c r="L140" i="147"/>
  <c r="L139" i="147"/>
  <c r="L138" i="147"/>
  <c r="L137" i="147"/>
  <c r="L136" i="147"/>
  <c r="L135" i="147"/>
  <c r="L134" i="147"/>
  <c r="L133" i="147"/>
  <c r="L132" i="147"/>
  <c r="L131" i="147"/>
  <c r="L130" i="147"/>
  <c r="L129" i="147"/>
  <c r="L128" i="147"/>
  <c r="L127" i="147"/>
  <c r="L126" i="147"/>
  <c r="L125" i="147"/>
  <c r="L124" i="147"/>
  <c r="L123" i="147"/>
  <c r="L122" i="147"/>
  <c r="L121" i="147"/>
  <c r="L120" i="147"/>
  <c r="L119" i="147"/>
  <c r="L118" i="147"/>
  <c r="L117" i="147"/>
  <c r="L116" i="147"/>
  <c r="L115" i="147"/>
  <c r="L114" i="147"/>
  <c r="L113" i="147"/>
  <c r="L112" i="147"/>
  <c r="L111" i="147"/>
  <c r="L110" i="147"/>
  <c r="L109" i="147"/>
  <c r="L108" i="147"/>
  <c r="L107" i="147"/>
  <c r="L106" i="147"/>
  <c r="L105" i="147"/>
  <c r="L104" i="147"/>
  <c r="L103" i="147"/>
  <c r="L102" i="147"/>
  <c r="L101" i="147"/>
  <c r="L100" i="147"/>
  <c r="L99" i="147"/>
  <c r="L98" i="147"/>
  <c r="L97" i="147"/>
  <c r="L96" i="147"/>
  <c r="L95" i="147"/>
  <c r="L94" i="147"/>
  <c r="L93" i="147"/>
  <c r="L92" i="147"/>
  <c r="L91" i="147"/>
  <c r="L90" i="147"/>
  <c r="L89" i="147"/>
  <c r="L88" i="147"/>
  <c r="L87" i="147"/>
  <c r="L86" i="147"/>
  <c r="L85" i="147"/>
  <c r="L84" i="147"/>
  <c r="L83" i="147"/>
  <c r="L82" i="147"/>
  <c r="L81" i="147"/>
  <c r="L80" i="147"/>
  <c r="L79" i="147"/>
  <c r="L78" i="147"/>
  <c r="L77" i="147"/>
  <c r="L76" i="147"/>
  <c r="L75" i="147"/>
  <c r="L74" i="147"/>
  <c r="L73" i="147"/>
  <c r="L72" i="147"/>
  <c r="L71" i="147"/>
  <c r="L70" i="147"/>
  <c r="L69" i="147"/>
  <c r="L68" i="147"/>
  <c r="L67" i="147"/>
  <c r="L66" i="147"/>
  <c r="L65" i="147"/>
  <c r="L64" i="147"/>
  <c r="L63" i="147"/>
  <c r="L62" i="147"/>
  <c r="L61" i="147"/>
  <c r="L60" i="147"/>
  <c r="L59" i="147"/>
  <c r="L58" i="147"/>
  <c r="L57" i="147"/>
  <c r="L56" i="147"/>
  <c r="L55" i="147"/>
  <c r="L54" i="147"/>
  <c r="L53" i="147"/>
  <c r="L52" i="147"/>
  <c r="L51" i="147"/>
  <c r="L50" i="147"/>
  <c r="L49" i="147"/>
  <c r="L48" i="147"/>
  <c r="L47" i="147"/>
  <c r="L46" i="147"/>
  <c r="L45" i="147"/>
  <c r="L44" i="147"/>
  <c r="L43" i="147"/>
  <c r="L42" i="147"/>
  <c r="L41" i="147"/>
  <c r="L40" i="147"/>
  <c r="L39" i="147"/>
  <c r="L38" i="147"/>
  <c r="L37" i="147"/>
  <c r="L36" i="147"/>
  <c r="L35" i="147"/>
  <c r="L34" i="147"/>
  <c r="L33" i="147"/>
  <c r="L32" i="147"/>
  <c r="L31" i="147"/>
  <c r="P30" i="147"/>
  <c r="L30" i="147"/>
  <c r="S29" i="147"/>
  <c r="L29" i="147"/>
  <c r="L28" i="147"/>
  <c r="P27" i="147"/>
  <c r="L27" i="147"/>
  <c r="C27" i="147"/>
  <c r="S26" i="147"/>
  <c r="P26" i="147"/>
  <c r="L26" i="147"/>
  <c r="F26" i="147"/>
  <c r="C26" i="147"/>
  <c r="S25" i="147"/>
  <c r="P25" i="147"/>
  <c r="L25" i="147"/>
  <c r="F25" i="147"/>
  <c r="C25" i="147"/>
  <c r="S24" i="147"/>
  <c r="P24" i="147"/>
  <c r="L24" i="147"/>
  <c r="F24" i="147"/>
  <c r="C24" i="147"/>
  <c r="S23" i="147"/>
  <c r="P23" i="147"/>
  <c r="L23" i="147"/>
  <c r="F23" i="147"/>
  <c r="C23" i="147"/>
  <c r="S22" i="147"/>
  <c r="P22" i="147"/>
  <c r="L22" i="147"/>
  <c r="F22" i="147"/>
  <c r="C22" i="147"/>
  <c r="K20" i="147"/>
  <c r="J20" i="147"/>
  <c r="L18" i="147"/>
  <c r="L17" i="147"/>
  <c r="L16" i="147"/>
  <c r="L15" i="147"/>
  <c r="L14" i="147"/>
  <c r="L13" i="147"/>
  <c r="L12" i="147"/>
  <c r="L11" i="147"/>
  <c r="L10" i="147"/>
  <c r="L9" i="147"/>
  <c r="L8" i="147"/>
  <c r="L7" i="147"/>
  <c r="L6" i="147"/>
  <c r="L5" i="147"/>
  <c r="L4" i="147"/>
  <c r="L3" i="147"/>
  <c r="K1" i="147"/>
  <c r="J1" i="147"/>
  <c r="L124" i="146"/>
  <c r="L123" i="146"/>
  <c r="L122" i="146"/>
  <c r="L121" i="146"/>
  <c r="L120" i="146"/>
  <c r="L119" i="146"/>
  <c r="L118" i="146"/>
  <c r="L117" i="146"/>
  <c r="L116" i="146"/>
  <c r="L115" i="146"/>
  <c r="L114" i="146"/>
  <c r="L113" i="146"/>
  <c r="L112" i="146"/>
  <c r="L111" i="146"/>
  <c r="L110" i="146"/>
  <c r="L109" i="146"/>
  <c r="L108" i="146"/>
  <c r="L107" i="146"/>
  <c r="L106" i="146"/>
  <c r="L105" i="146"/>
  <c r="L104" i="146"/>
  <c r="L103" i="146"/>
  <c r="L102" i="146"/>
  <c r="L101" i="146"/>
  <c r="L100" i="146"/>
  <c r="L99" i="146"/>
  <c r="L98" i="146"/>
  <c r="L97" i="146"/>
  <c r="L96" i="146"/>
  <c r="L95" i="146"/>
  <c r="L94" i="146"/>
  <c r="L93" i="146"/>
  <c r="L92" i="146"/>
  <c r="L91" i="146"/>
  <c r="L90" i="146"/>
  <c r="L89" i="146"/>
  <c r="L88" i="146"/>
  <c r="L87" i="146"/>
  <c r="L86" i="146"/>
  <c r="L85" i="146"/>
  <c r="L84" i="146"/>
  <c r="L83" i="146"/>
  <c r="L82" i="146"/>
  <c r="L81" i="146"/>
  <c r="L80" i="146"/>
  <c r="L79" i="146"/>
  <c r="L78" i="146"/>
  <c r="L77" i="146"/>
  <c r="L76" i="146"/>
  <c r="L75" i="146"/>
  <c r="L74" i="146"/>
  <c r="L73" i="146"/>
  <c r="L72" i="146"/>
  <c r="L71" i="146"/>
  <c r="L70" i="146"/>
  <c r="L69" i="146"/>
  <c r="L68" i="146"/>
  <c r="L67" i="146"/>
  <c r="L66" i="146"/>
  <c r="L65" i="146"/>
  <c r="L64" i="146"/>
  <c r="L63" i="146"/>
  <c r="L62" i="146"/>
  <c r="L61" i="146"/>
  <c r="L60" i="146"/>
  <c r="L59" i="146"/>
  <c r="L58" i="146"/>
  <c r="L57" i="146"/>
  <c r="L56" i="146"/>
  <c r="L55" i="146"/>
  <c r="L54" i="146"/>
  <c r="L53" i="146"/>
  <c r="L52" i="146"/>
  <c r="L51" i="146"/>
  <c r="L50" i="146"/>
  <c r="L49" i="146"/>
  <c r="L48" i="146"/>
  <c r="L47" i="146"/>
  <c r="L46" i="146"/>
  <c r="L45" i="146"/>
  <c r="L44" i="146"/>
  <c r="L43" i="146"/>
  <c r="L42" i="146"/>
  <c r="L41" i="146"/>
  <c r="L40" i="146"/>
  <c r="L39" i="146"/>
  <c r="L38" i="146"/>
  <c r="L37" i="146"/>
  <c r="L36" i="146"/>
  <c r="L35" i="146"/>
  <c r="L34" i="146"/>
  <c r="L33" i="146"/>
  <c r="L32" i="146"/>
  <c r="L31" i="146"/>
  <c r="P30" i="146"/>
  <c r="L30" i="146"/>
  <c r="S29" i="146"/>
  <c r="L29" i="146"/>
  <c r="L28" i="146"/>
  <c r="P27" i="146"/>
  <c r="L27" i="146"/>
  <c r="C27" i="146"/>
  <c r="S26" i="146"/>
  <c r="P26" i="146"/>
  <c r="L26" i="146"/>
  <c r="F26" i="146"/>
  <c r="C26" i="146"/>
  <c r="S25" i="146"/>
  <c r="P25" i="146"/>
  <c r="L25" i="146"/>
  <c r="F25" i="146"/>
  <c r="C25" i="146"/>
  <c r="S24" i="146"/>
  <c r="P24" i="146"/>
  <c r="L24" i="146"/>
  <c r="F24" i="146"/>
  <c r="C24" i="146"/>
  <c r="S23" i="146"/>
  <c r="P23" i="146"/>
  <c r="L23" i="146"/>
  <c r="F23" i="146"/>
  <c r="C23" i="146"/>
  <c r="S22" i="146"/>
  <c r="P22" i="146"/>
  <c r="L22" i="146"/>
  <c r="F22" i="146"/>
  <c r="C22" i="146"/>
  <c r="K20" i="146"/>
  <c r="J20" i="146"/>
  <c r="L18" i="146"/>
  <c r="L17" i="146"/>
  <c r="L16" i="146"/>
  <c r="L15" i="146"/>
  <c r="L14" i="146"/>
  <c r="L13" i="146"/>
  <c r="L12" i="146"/>
  <c r="L11" i="146"/>
  <c r="L10" i="146"/>
  <c r="L9" i="146"/>
  <c r="L8" i="146"/>
  <c r="L7" i="146"/>
  <c r="L6" i="146"/>
  <c r="L5" i="146"/>
  <c r="L4" i="146"/>
  <c r="L3" i="146"/>
  <c r="K1" i="146"/>
  <c r="J1" i="146"/>
  <c r="L165" i="145"/>
  <c r="L164" i="145"/>
  <c r="L163" i="145"/>
  <c r="L162" i="145"/>
  <c r="L161" i="145"/>
  <c r="L160" i="145"/>
  <c r="L159" i="145"/>
  <c r="L158" i="145"/>
  <c r="L157" i="145"/>
  <c r="L156" i="145"/>
  <c r="L155" i="145"/>
  <c r="L154" i="145"/>
  <c r="L153" i="145"/>
  <c r="L152" i="145"/>
  <c r="L151" i="145"/>
  <c r="L150" i="145"/>
  <c r="L149" i="145"/>
  <c r="L148" i="145"/>
  <c r="L147" i="145"/>
  <c r="L146" i="145"/>
  <c r="L145" i="145"/>
  <c r="L144" i="145"/>
  <c r="L143" i="145"/>
  <c r="L142" i="145"/>
  <c r="L141" i="145"/>
  <c r="L140" i="145"/>
  <c r="L139" i="145"/>
  <c r="L138" i="145"/>
  <c r="L137" i="145"/>
  <c r="L136" i="145"/>
  <c r="L135" i="145"/>
  <c r="L134" i="145"/>
  <c r="L133" i="145"/>
  <c r="L132" i="145"/>
  <c r="L131" i="145"/>
  <c r="L130" i="145"/>
  <c r="L129" i="145"/>
  <c r="L128" i="145"/>
  <c r="L127" i="145"/>
  <c r="L126" i="145"/>
  <c r="L125" i="145"/>
  <c r="L124" i="145"/>
  <c r="L123" i="145"/>
  <c r="L122" i="145"/>
  <c r="L121" i="145"/>
  <c r="L120" i="145"/>
  <c r="L119" i="145"/>
  <c r="L118" i="145"/>
  <c r="L117" i="145"/>
  <c r="L116" i="145"/>
  <c r="L115" i="145"/>
  <c r="L114" i="145"/>
  <c r="L113" i="145"/>
  <c r="L112" i="145"/>
  <c r="L111" i="145"/>
  <c r="L110" i="145"/>
  <c r="L109" i="145"/>
  <c r="L108" i="145"/>
  <c r="L107" i="145"/>
  <c r="L106" i="145"/>
  <c r="L105" i="145"/>
  <c r="L104" i="145"/>
  <c r="L103" i="145"/>
  <c r="L102" i="145"/>
  <c r="L101" i="145"/>
  <c r="L100" i="145"/>
  <c r="L99" i="145"/>
  <c r="L98" i="145"/>
  <c r="L97" i="145"/>
  <c r="L96" i="145"/>
  <c r="L95" i="145"/>
  <c r="L94" i="145"/>
  <c r="L93" i="145"/>
  <c r="L92" i="145"/>
  <c r="L91" i="145"/>
  <c r="L90" i="145"/>
  <c r="L89" i="145"/>
  <c r="L88" i="145"/>
  <c r="L87" i="145"/>
  <c r="L86" i="145"/>
  <c r="L85" i="145"/>
  <c r="L84" i="145"/>
  <c r="L83" i="145"/>
  <c r="L82" i="145"/>
  <c r="L81" i="145"/>
  <c r="L80" i="145"/>
  <c r="L79" i="145"/>
  <c r="L78" i="145"/>
  <c r="L77" i="145"/>
  <c r="L76" i="145"/>
  <c r="L75" i="145"/>
  <c r="L74" i="145"/>
  <c r="L73" i="145"/>
  <c r="L72" i="145"/>
  <c r="L71" i="145"/>
  <c r="L70" i="145"/>
  <c r="L69" i="145"/>
  <c r="L68" i="145"/>
  <c r="L67" i="145"/>
  <c r="L66" i="145"/>
  <c r="L65" i="145"/>
  <c r="L64" i="145"/>
  <c r="L63" i="145"/>
  <c r="L62" i="145"/>
  <c r="L61" i="145"/>
  <c r="L60" i="145"/>
  <c r="L59" i="145"/>
  <c r="L58" i="145"/>
  <c r="L57" i="145"/>
  <c r="L56" i="145"/>
  <c r="L55" i="145"/>
  <c r="L54" i="145"/>
  <c r="L53" i="145"/>
  <c r="L52" i="145"/>
  <c r="L51" i="145"/>
  <c r="L50" i="145"/>
  <c r="L49" i="145"/>
  <c r="L48" i="145"/>
  <c r="L47" i="145"/>
  <c r="L46" i="145"/>
  <c r="L45" i="145"/>
  <c r="L44" i="145"/>
  <c r="L43" i="145"/>
  <c r="L42" i="145"/>
  <c r="L41" i="145"/>
  <c r="L40" i="145"/>
  <c r="L39" i="145"/>
  <c r="L38" i="145"/>
  <c r="L37" i="145"/>
  <c r="L36" i="145"/>
  <c r="L35" i="145"/>
  <c r="L34" i="145"/>
  <c r="L33" i="145"/>
  <c r="L32" i="145"/>
  <c r="L31" i="145"/>
  <c r="P30" i="145"/>
  <c r="L30" i="145"/>
  <c r="S29" i="145"/>
  <c r="L29" i="145"/>
  <c r="L28" i="145"/>
  <c r="P27" i="145"/>
  <c r="L27" i="145"/>
  <c r="C27" i="145"/>
  <c r="S26" i="145"/>
  <c r="P26" i="145"/>
  <c r="L26" i="145"/>
  <c r="F26" i="145"/>
  <c r="C26" i="145"/>
  <c r="S25" i="145"/>
  <c r="P25" i="145"/>
  <c r="L25" i="145"/>
  <c r="F25" i="145"/>
  <c r="C25" i="145"/>
  <c r="S24" i="145"/>
  <c r="P24" i="145"/>
  <c r="L24" i="145"/>
  <c r="F24" i="145"/>
  <c r="C24" i="145"/>
  <c r="S23" i="145"/>
  <c r="P23" i="145"/>
  <c r="L23" i="145"/>
  <c r="F23" i="145"/>
  <c r="C23" i="145"/>
  <c r="S22" i="145"/>
  <c r="P22" i="145"/>
  <c r="L22" i="145"/>
  <c r="F22" i="145"/>
  <c r="C22" i="145"/>
  <c r="K20" i="145"/>
  <c r="J20" i="145"/>
  <c r="L18" i="145"/>
  <c r="L17" i="145"/>
  <c r="L16" i="145"/>
  <c r="L15" i="145"/>
  <c r="L14" i="145"/>
  <c r="L13" i="145"/>
  <c r="L12" i="145"/>
  <c r="L11" i="145"/>
  <c r="L10" i="145"/>
  <c r="L9" i="145"/>
  <c r="L8" i="145"/>
  <c r="L7" i="145"/>
  <c r="L6" i="145"/>
  <c r="L5" i="145"/>
  <c r="L4" i="145"/>
  <c r="L3" i="145"/>
  <c r="K1" i="145"/>
  <c r="J1" i="145"/>
  <c r="L113" i="144"/>
  <c r="L112" i="144"/>
  <c r="L111" i="144"/>
  <c r="L110" i="144"/>
  <c r="L109" i="144"/>
  <c r="L108" i="144"/>
  <c r="L107" i="144"/>
  <c r="L106" i="144"/>
  <c r="L105" i="144"/>
  <c r="L104" i="144"/>
  <c r="L103" i="144"/>
  <c r="L102" i="144"/>
  <c r="L101" i="144"/>
  <c r="L100" i="144"/>
  <c r="L99" i="144"/>
  <c r="L98" i="144"/>
  <c r="L97" i="144"/>
  <c r="L96" i="144"/>
  <c r="L95" i="144"/>
  <c r="L94" i="144"/>
  <c r="L93" i="144"/>
  <c r="L92" i="144"/>
  <c r="L91" i="144"/>
  <c r="L90" i="144"/>
  <c r="L89" i="144"/>
  <c r="L88" i="144"/>
  <c r="L87" i="144"/>
  <c r="L86" i="144"/>
  <c r="L85" i="144"/>
  <c r="L84" i="144"/>
  <c r="L83" i="144"/>
  <c r="L82" i="144"/>
  <c r="L81" i="144"/>
  <c r="L80" i="144"/>
  <c r="L79" i="144"/>
  <c r="L78" i="144"/>
  <c r="L77" i="144"/>
  <c r="L76" i="144"/>
  <c r="L75" i="144"/>
  <c r="L74" i="144"/>
  <c r="L73" i="144"/>
  <c r="L72" i="144"/>
  <c r="L71" i="144"/>
  <c r="L70" i="144"/>
  <c r="L69" i="144"/>
  <c r="L68" i="144"/>
  <c r="L67" i="144"/>
  <c r="L66" i="144"/>
  <c r="L65" i="144"/>
  <c r="L64" i="144"/>
  <c r="L63" i="144"/>
  <c r="L62" i="144"/>
  <c r="L61" i="144"/>
  <c r="L60" i="144"/>
  <c r="L59" i="144"/>
  <c r="L58" i="144"/>
  <c r="L57" i="144"/>
  <c r="L56" i="144"/>
  <c r="L55" i="144"/>
  <c r="L54" i="144"/>
  <c r="L53" i="144"/>
  <c r="L52" i="144"/>
  <c r="L51" i="144"/>
  <c r="L50" i="144"/>
  <c r="L49" i="144"/>
  <c r="L48" i="144"/>
  <c r="L47" i="144"/>
  <c r="L46" i="144"/>
  <c r="L45" i="144"/>
  <c r="L44" i="144"/>
  <c r="L43" i="144"/>
  <c r="L42" i="144"/>
  <c r="L41" i="144"/>
  <c r="L40" i="144"/>
  <c r="L39" i="144"/>
  <c r="L38" i="144"/>
  <c r="L37" i="144"/>
  <c r="L36" i="144"/>
  <c r="L35" i="144"/>
  <c r="L34" i="144"/>
  <c r="L33" i="144"/>
  <c r="L32" i="144"/>
  <c r="L31" i="144"/>
  <c r="P30" i="144"/>
  <c r="L30" i="144"/>
  <c r="S29" i="144"/>
  <c r="L29" i="144"/>
  <c r="L28" i="144"/>
  <c r="P27" i="144"/>
  <c r="L27" i="144"/>
  <c r="C27" i="144"/>
  <c r="S26" i="144"/>
  <c r="P26" i="144"/>
  <c r="L26" i="144"/>
  <c r="F26" i="144"/>
  <c r="C26" i="144"/>
  <c r="S25" i="144"/>
  <c r="P25" i="144"/>
  <c r="L25" i="144"/>
  <c r="F25" i="144"/>
  <c r="C25" i="144"/>
  <c r="S24" i="144"/>
  <c r="P24" i="144"/>
  <c r="L24" i="144"/>
  <c r="F24" i="144"/>
  <c r="C24" i="144"/>
  <c r="S23" i="144"/>
  <c r="P23" i="144"/>
  <c r="L23" i="144"/>
  <c r="F23" i="144"/>
  <c r="C23" i="144"/>
  <c r="S22" i="144"/>
  <c r="P22" i="144"/>
  <c r="L22" i="144"/>
  <c r="F22" i="144"/>
  <c r="C22" i="144"/>
  <c r="K20" i="144"/>
  <c r="J20" i="144"/>
  <c r="L18" i="144"/>
  <c r="L17" i="144"/>
  <c r="L16" i="144"/>
  <c r="L15" i="144"/>
  <c r="L14" i="144"/>
  <c r="L13" i="144"/>
  <c r="L12" i="144"/>
  <c r="L11" i="144"/>
  <c r="L10" i="144"/>
  <c r="L9" i="144"/>
  <c r="L8" i="144"/>
  <c r="L7" i="144"/>
  <c r="L6" i="144"/>
  <c r="L5" i="144"/>
  <c r="L4" i="144"/>
  <c r="L3" i="144"/>
  <c r="K1" i="144"/>
  <c r="J1" i="144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L23" i="143"/>
  <c r="F23" i="143"/>
  <c r="C23" i="143"/>
  <c r="S22" i="143"/>
  <c r="P22" i="143"/>
  <c r="L22" i="143"/>
  <c r="F22" i="143"/>
  <c r="C22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8" i="143"/>
  <c r="L7" i="143"/>
  <c r="L6" i="143"/>
  <c r="L5" i="143"/>
  <c r="L4" i="143"/>
  <c r="L3" i="143"/>
  <c r="K1" i="143"/>
  <c r="J1" i="143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L23" i="142"/>
  <c r="F23" i="142"/>
  <c r="C23" i="142"/>
  <c r="S22" i="142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C32" i="159" a="1"/>
  <c r="F31" i="159" a="1"/>
  <c r="C32" i="156" a="1"/>
  <c r="C30" i="146" a="1"/>
  <c r="C30" i="147" a="1"/>
  <c r="F29" i="142" a="1"/>
  <c r="F31" i="153" a="1"/>
  <c r="C30" i="141" a="1"/>
  <c r="C30" i="140" a="1"/>
  <c r="F29" i="137" a="1"/>
  <c r="C30" i="139" a="1"/>
  <c r="F29" i="149" a="1"/>
  <c r="F29" i="141" a="1"/>
  <c r="C30" i="149" a="1"/>
  <c r="C32" i="153" a="1"/>
  <c r="F29" i="144" a="1"/>
  <c r="F29" i="150" a="1"/>
  <c r="F29" i="143" a="1"/>
  <c r="C30" i="145" a="1"/>
  <c r="C30" i="148" a="1"/>
  <c r="F29" i="148" a="1"/>
  <c r="F29" i="147" a="1"/>
  <c r="F31" i="154" a="1"/>
  <c r="C30" i="150" a="1"/>
  <c r="F31" i="155" a="1"/>
  <c r="F31" i="157" a="1"/>
  <c r="C30" i="138" a="1"/>
  <c r="C32" i="154" a="1"/>
  <c r="F29" i="140" a="1"/>
  <c r="C30" i="151" a="1"/>
  <c r="F29" i="151" a="1"/>
  <c r="F29" i="138" a="1"/>
  <c r="F31" i="152" a="1"/>
  <c r="C30" i="143" a="1"/>
  <c r="F29" i="145" a="1"/>
  <c r="C30" i="137" a="1"/>
  <c r="F29" i="146" a="1"/>
  <c r="F29" i="139" a="1"/>
  <c r="C32" i="152" a="1"/>
  <c r="C30" i="144" a="1"/>
  <c r="C30" i="142" a="1"/>
  <c r="C32" i="157" a="1"/>
  <c r="F31" i="158" a="1"/>
  <c r="C32" i="155" a="1"/>
  <c r="F31" i="156" a="1"/>
  <c r="C32" i="158" a="1"/>
  <c r="F31" i="159" l="1"/>
  <c r="C32" i="159"/>
  <c r="S31" i="157"/>
  <c r="S31" i="155"/>
  <c r="C32" i="158"/>
  <c r="F31" i="158"/>
  <c r="S31" i="156"/>
  <c r="C32" i="157"/>
  <c r="F31" i="157"/>
  <c r="F31" i="156"/>
  <c r="C32" i="156"/>
  <c r="S31" i="154"/>
  <c r="P32" i="154"/>
  <c r="C28" i="145"/>
  <c r="C32" i="155"/>
  <c r="F31" i="155"/>
  <c r="P32" i="153"/>
  <c r="F31" i="154"/>
  <c r="C32" i="154"/>
  <c r="P32" i="152"/>
  <c r="C32" i="153"/>
  <c r="F31" i="153"/>
  <c r="S31" i="151"/>
  <c r="F31" i="152"/>
  <c r="C32" i="152"/>
  <c r="C28" i="150"/>
  <c r="S27" i="150"/>
  <c r="P28" i="150"/>
  <c r="F29" i="151"/>
  <c r="L20" i="150"/>
  <c r="C30" i="151"/>
  <c r="L1" i="150"/>
  <c r="F27" i="150"/>
  <c r="S31" i="150" s="1"/>
  <c r="S27" i="149"/>
  <c r="P28" i="149"/>
  <c r="L20" i="149"/>
  <c r="L1" i="149"/>
  <c r="F27" i="149"/>
  <c r="C28" i="149"/>
  <c r="L1" i="148"/>
  <c r="F29" i="150"/>
  <c r="C30" i="150"/>
  <c r="P28" i="148"/>
  <c r="L20" i="148"/>
  <c r="S27" i="148"/>
  <c r="F27" i="148"/>
  <c r="C28" i="148"/>
  <c r="C30" i="149"/>
  <c r="F29" i="149"/>
  <c r="S27" i="145"/>
  <c r="P28" i="145"/>
  <c r="P32" i="145" s="1"/>
  <c r="L20" i="145"/>
  <c r="L1" i="145"/>
  <c r="F27" i="145"/>
  <c r="F29" i="148"/>
  <c r="C30" i="148"/>
  <c r="S27" i="147"/>
  <c r="P28" i="147"/>
  <c r="L20" i="147"/>
  <c r="L1" i="147"/>
  <c r="F27" i="147"/>
  <c r="C28" i="147"/>
  <c r="S27" i="146"/>
  <c r="P28" i="146"/>
  <c r="F27" i="144"/>
  <c r="C28" i="144"/>
  <c r="F29" i="147"/>
  <c r="C30" i="147"/>
  <c r="L1" i="146"/>
  <c r="L20" i="146"/>
  <c r="F27" i="146"/>
  <c r="S31" i="146" s="1"/>
  <c r="C28" i="146"/>
  <c r="F29" i="146"/>
  <c r="C30" i="146"/>
  <c r="S27" i="144"/>
  <c r="S31" i="144" s="1"/>
  <c r="P28" i="144"/>
  <c r="P32" i="144" s="1"/>
  <c r="L20" i="144"/>
  <c r="L1" i="144"/>
  <c r="F29" i="145"/>
  <c r="C30" i="145"/>
  <c r="S27" i="143"/>
  <c r="P28" i="143"/>
  <c r="L20" i="143"/>
  <c r="L1" i="143"/>
  <c r="F27" i="143"/>
  <c r="S31" i="143" s="1"/>
  <c r="C28" i="143"/>
  <c r="F29" i="144"/>
  <c r="C30" i="144"/>
  <c r="S27" i="142"/>
  <c r="P28" i="142"/>
  <c r="L20" i="142"/>
  <c r="C28" i="140"/>
  <c r="L1" i="142"/>
  <c r="F27" i="142"/>
  <c r="C28" i="142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F29" i="121" a="1"/>
  <c r="C30" i="127" a="1"/>
  <c r="F31" i="138" a="1"/>
  <c r="F31" i="144" a="1"/>
  <c r="C30" i="123" a="1"/>
  <c r="C32" i="141" a="1"/>
  <c r="C30" i="134" a="1"/>
  <c r="C30" i="130" a="1"/>
  <c r="C30" i="121" a="1"/>
  <c r="F31" i="150" a="1"/>
  <c r="F29" i="126" a="1"/>
  <c r="F29" i="122" a="1"/>
  <c r="F29" i="120" a="1"/>
  <c r="C32" i="139" a="1"/>
  <c r="F29" i="133" a="1"/>
  <c r="C30" i="122" a="1"/>
  <c r="F29" i="129" a="1"/>
  <c r="C30" i="129" a="1"/>
  <c r="C30" i="131" a="1"/>
  <c r="C30" i="124" a="1"/>
  <c r="C30" i="126" a="1"/>
  <c r="F29" i="132" a="1"/>
  <c r="C30" i="120" a="1"/>
  <c r="F29" i="127" a="1"/>
  <c r="F29" i="130" a="1"/>
  <c r="C30" i="125" a="1"/>
  <c r="C32" i="150" a="1"/>
  <c r="F31" i="141" a="1"/>
  <c r="C32" i="151" a="1"/>
  <c r="C30" i="135" a="1"/>
  <c r="C32" i="138" a="1"/>
  <c r="C32" i="147" a="1"/>
  <c r="C32" i="145" a="1"/>
  <c r="F31" i="148" a="1"/>
  <c r="F29" i="123" a="1"/>
  <c r="F31" i="142" a="1"/>
  <c r="F29" i="134" a="1"/>
  <c r="F29" i="128" a="1"/>
  <c r="C30" i="128" a="1"/>
  <c r="F31" i="140" a="1"/>
  <c r="F31" i="143" a="1"/>
  <c r="C32" i="142" a="1"/>
  <c r="C30" i="136" a="1"/>
  <c r="F29" i="131" a="1"/>
  <c r="F29" i="135" a="1"/>
  <c r="F29" i="136" a="1"/>
  <c r="C32" i="140" a="1"/>
  <c r="C32" i="144" a="1"/>
  <c r="F31" i="147" a="1"/>
  <c r="F31" i="139" a="1"/>
  <c r="C30" i="132" a="1"/>
  <c r="C30" i="133" a="1"/>
  <c r="C32" i="146" a="1"/>
  <c r="F29" i="124" a="1"/>
  <c r="F29" i="125" a="1"/>
  <c r="C32" i="148" a="1"/>
  <c r="F31" i="145" a="1"/>
  <c r="F31" i="151" a="1"/>
  <c r="F31" i="137" a="1"/>
  <c r="C32" i="137" a="1"/>
  <c r="C32" i="149" a="1"/>
  <c r="F31" i="149" a="1"/>
  <c r="F31" i="146" a="1"/>
  <c r="C32" i="143" a="1"/>
  <c r="P32" i="150" l="1"/>
  <c r="C32" i="151"/>
  <c r="F31" i="151"/>
  <c r="S31" i="149"/>
  <c r="P32" i="149"/>
  <c r="C32" i="150"/>
  <c r="F31" i="150"/>
  <c r="P32" i="148"/>
  <c r="S31" i="148"/>
  <c r="C32" i="149"/>
  <c r="F31" i="149"/>
  <c r="S31" i="145"/>
  <c r="C32" i="148"/>
  <c r="F31" i="148"/>
  <c r="P32" i="147"/>
  <c r="S31" i="147"/>
  <c r="P32" i="146"/>
  <c r="C32" i="147"/>
  <c r="F31" i="147"/>
  <c r="C32" i="146"/>
  <c r="F31" i="146"/>
  <c r="C32" i="145"/>
  <c r="F31" i="145"/>
  <c r="P32" i="143"/>
  <c r="C32" i="144"/>
  <c r="F31" i="144"/>
  <c r="S31" i="142"/>
  <c r="P32" i="142"/>
  <c r="P32" i="140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F31" i="120" a="1"/>
  <c r="C32" i="126" a="1"/>
  <c r="F31" i="123" a="1"/>
  <c r="C32" i="132" a="1"/>
  <c r="F31" i="133" a="1"/>
  <c r="F31" i="124" a="1"/>
  <c r="C32" i="129" a="1"/>
  <c r="F31" i="121" a="1"/>
  <c r="F31" i="136" a="1"/>
  <c r="F31" i="126" a="1"/>
  <c r="C32" i="130" a="1"/>
  <c r="F31" i="135" a="1"/>
  <c r="F31" i="129" a="1"/>
  <c r="C32" i="120" a="1"/>
  <c r="C32" i="121" a="1"/>
  <c r="C32" i="123" a="1"/>
  <c r="C32" i="135" a="1"/>
  <c r="F31" i="131" a="1"/>
  <c r="F31" i="132" a="1"/>
  <c r="C32" i="136" a="1"/>
  <c r="F31" i="125" a="1"/>
  <c r="C32" i="125" a="1"/>
  <c r="C32" i="122" a="1"/>
  <c r="F31" i="130" a="1"/>
  <c r="C32" i="134" a="1"/>
  <c r="F31" i="122" a="1"/>
  <c r="C32" i="128" a="1"/>
  <c r="C32" i="127" a="1"/>
  <c r="C32" i="124" a="1"/>
  <c r="C32" i="131" a="1"/>
  <c r="F31" i="127" a="1"/>
  <c r="F31" i="128" a="1"/>
  <c r="F31" i="134" a="1"/>
  <c r="C32" i="133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C30" i="116" a="1"/>
  <c r="F29" i="118" a="1"/>
  <c r="C30" i="117" a="1"/>
  <c r="F29" i="116" a="1"/>
  <c r="F29" i="115" a="1"/>
  <c r="C30" i="115" a="1"/>
  <c r="F29" i="117" a="1"/>
  <c r="C30" i="118" a="1"/>
  <c r="F29" i="119" a="1"/>
  <c r="C30" i="119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09" a="1"/>
  <c r="C30" i="104" a="1"/>
  <c r="C30" i="102" a="1"/>
  <c r="C32" i="115" a="1"/>
  <c r="F29" i="103" a="1"/>
  <c r="F29" i="113" a="1"/>
  <c r="F29" i="114" a="1"/>
  <c r="F29" i="104" a="1"/>
  <c r="F31" i="117" a="1"/>
  <c r="C30" i="110" a="1"/>
  <c r="C30" i="114" a="1"/>
  <c r="F31" i="116" a="1"/>
  <c r="F29" i="112" a="1"/>
  <c r="F31" i="118" a="1"/>
  <c r="F29" i="102" a="1"/>
  <c r="F29" i="105" a="1"/>
  <c r="F29" i="99" a="1"/>
  <c r="C30" i="101" a="1"/>
  <c r="F29" i="97" a="1"/>
  <c r="F29" i="107" a="1"/>
  <c r="C32" i="118" a="1"/>
  <c r="C30" i="98" a="1"/>
  <c r="C30" i="97" a="1"/>
  <c r="C30" i="112" a="1"/>
  <c r="C30" i="106" a="1"/>
  <c r="F29" i="98" a="1"/>
  <c r="C30" i="103" a="1"/>
  <c r="C30" i="113" a="1"/>
  <c r="F31" i="115" a="1"/>
  <c r="F29" i="100" a="1"/>
  <c r="F29" i="108" a="1"/>
  <c r="F29" i="110" a="1"/>
  <c r="F29" i="106" a="1"/>
  <c r="C32" i="119" a="1"/>
  <c r="F29" i="109" a="1"/>
  <c r="C30" i="100" a="1"/>
  <c r="F29" i="101" a="1"/>
  <c r="C30" i="108" a="1"/>
  <c r="F31" i="119" a="1"/>
  <c r="C30" i="105" a="1"/>
  <c r="C30" i="107" a="1"/>
  <c r="C30" i="99" a="1"/>
  <c r="C32" i="116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31" i="105" a="1"/>
  <c r="F29" i="90" a="1"/>
  <c r="F29" i="91" a="1"/>
  <c r="C30" i="96" a="1"/>
  <c r="F31" i="110" a="1"/>
  <c r="F29" i="93" a="1"/>
  <c r="F31" i="99" a="1"/>
  <c r="C32" i="112" a="1"/>
  <c r="F31" i="112" a="1"/>
  <c r="C32" i="108" a="1"/>
  <c r="C30" i="92" a="1"/>
  <c r="F31" i="108" a="1"/>
  <c r="F29" i="96" a="1"/>
  <c r="C32" i="98" a="1"/>
  <c r="C30" i="90" a="1"/>
  <c r="C32" i="102" a="1"/>
  <c r="C32" i="99" a="1"/>
  <c r="F31" i="103" a="1"/>
  <c r="C32" i="109" a="1"/>
  <c r="C30" i="93" a="1"/>
  <c r="F31" i="102" a="1"/>
  <c r="C30" i="91" a="1"/>
  <c r="F31" i="98" a="1"/>
  <c r="F31" i="107" a="1"/>
  <c r="C30" i="94" a="1"/>
  <c r="F29" i="94" a="1"/>
  <c r="C32" i="105" a="1"/>
  <c r="F31" i="97" a="1"/>
  <c r="F29" i="95" a="1"/>
  <c r="C32" i="101" a="1"/>
  <c r="F29" i="92" a="1"/>
  <c r="C30" i="95" a="1"/>
  <c r="F31" i="114" a="1"/>
  <c r="C32" i="114" a="1"/>
  <c r="F31" i="113" a="1"/>
  <c r="F31" i="109" a="1"/>
  <c r="C32" i="106" a="1"/>
  <c r="F31" i="106" a="1"/>
  <c r="C32" i="113" a="1"/>
  <c r="C32" i="103" a="1"/>
  <c r="F31" i="100" a="1"/>
  <c r="C32" i="100" a="1"/>
  <c r="C32" i="97" a="1"/>
  <c r="C32" i="110" a="1"/>
  <c r="F31" i="104" a="1"/>
  <c r="C32" i="107" a="1"/>
  <c r="C32" i="104" a="1"/>
  <c r="F31" i="101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0" i="89" a="1"/>
  <c r="F31" i="92" a="1"/>
  <c r="C32" i="90" a="1"/>
  <c r="F29" i="89" a="1"/>
  <c r="F31" i="96" a="1"/>
  <c r="F31" i="93" a="1"/>
  <c r="C32" i="93" a="1"/>
  <c r="C32" i="92" a="1"/>
  <c r="C32" i="91" a="1"/>
  <c r="C32" i="96" a="1"/>
  <c r="C32" i="94" a="1"/>
  <c r="F31" i="91" a="1"/>
  <c r="F31" i="90" a="1"/>
  <c r="F31" i="94" a="1"/>
  <c r="C32" i="95" a="1"/>
  <c r="F31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8" a="1"/>
  <c r="C32" i="89" a="1"/>
  <c r="C30" i="88" a="1"/>
  <c r="F29" i="86" a="1"/>
  <c r="C30" i="87" a="1"/>
  <c r="C30" i="86" a="1"/>
  <c r="F29" i="87" a="1"/>
  <c r="F31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2" i="86" a="1"/>
  <c r="F31" i="86" a="1"/>
  <c r="C30" i="85" a="1"/>
  <c r="F31" i="87" a="1"/>
  <c r="F29" i="85" a="1"/>
  <c r="C32" i="87" a="1"/>
  <c r="F31" i="88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4" a="1"/>
  <c r="C32" i="85" a="1"/>
  <c r="F29" i="80" a="1"/>
  <c r="C30" i="84" a="1"/>
  <c r="F29" i="83" a="1"/>
  <c r="C30" i="83" a="1"/>
  <c r="F29" i="82" a="1"/>
  <c r="C30" i="81" a="1"/>
  <c r="F29" i="81" a="1"/>
  <c r="C30" i="80" a="1"/>
  <c r="C30" i="82" a="1"/>
  <c r="F31" i="85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66" a="1"/>
  <c r="F29" i="77" a="1"/>
  <c r="F29" i="74" a="1"/>
  <c r="C30" i="74" a="1"/>
  <c r="C30" i="76" a="1"/>
  <c r="C30" i="60" a="1"/>
  <c r="C30" i="77" a="1"/>
  <c r="C30" i="73" a="1"/>
  <c r="F29" i="73" a="1"/>
  <c r="F29" i="64" a="1"/>
  <c r="F31" i="81" a="1"/>
  <c r="F31" i="84" a="1"/>
  <c r="F29" i="61" a="1"/>
  <c r="C32" i="84" a="1"/>
  <c r="F29" i="76" a="1"/>
  <c r="C30" i="70" a="1"/>
  <c r="F29" i="58" a="1"/>
  <c r="C30" i="65" a="1"/>
  <c r="C30" i="72" a="1"/>
  <c r="F29" i="63" a="1"/>
  <c r="C30" i="64" a="1"/>
  <c r="C30" i="62" a="1"/>
  <c r="C30" i="61" a="1"/>
  <c r="F29" i="75" a="1"/>
  <c r="C30" i="63" a="1"/>
  <c r="F29" i="60" a="1"/>
  <c r="C30" i="57" a="1"/>
  <c r="F29" i="65" a="1"/>
  <c r="F29" i="68" a="1"/>
  <c r="C30" i="71" a="1"/>
  <c r="C32" i="81" a="1"/>
  <c r="F31" i="82" a="1"/>
  <c r="F29" i="59" a="1"/>
  <c r="C30" i="78" a="1"/>
  <c r="F29" i="57" a="1"/>
  <c r="C30" i="69" a="1"/>
  <c r="F29" i="70" a="1"/>
  <c r="F29" i="62" a="1"/>
  <c r="C32" i="80" a="1"/>
  <c r="F29" i="69" a="1"/>
  <c r="C30" i="68" a="1"/>
  <c r="F29" i="71" a="1"/>
  <c r="C30" i="58" a="1"/>
  <c r="F29" i="67" a="1"/>
  <c r="C30" i="75" a="1"/>
  <c r="C30" i="59" a="1"/>
  <c r="C30" i="67" a="1"/>
  <c r="F29" i="72" a="1"/>
  <c r="F29" i="66" a="1"/>
  <c r="F29" i="78" a="1"/>
  <c r="C32" i="83" a="1"/>
  <c r="C32" i="82" a="1"/>
  <c r="F31" i="83" a="1"/>
  <c r="F31" i="80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0" i="56" a="1"/>
  <c r="F31" i="63" a="1"/>
  <c r="F31" i="69" a="1"/>
  <c r="F29" i="54" a="1"/>
  <c r="F29" i="55" a="1"/>
  <c r="C32" i="72" a="1"/>
  <c r="F31" i="57" a="1"/>
  <c r="C32" i="65" a="1"/>
  <c r="C30" i="55" a="1"/>
  <c r="C32" i="66" a="1"/>
  <c r="C32" i="69" a="1"/>
  <c r="F31" i="67" a="1"/>
  <c r="F31" i="59" a="1"/>
  <c r="F31" i="70" a="1"/>
  <c r="C32" i="63" a="1"/>
  <c r="C32" i="76" a="1"/>
  <c r="C32" i="78" a="1"/>
  <c r="C32" i="67" a="1"/>
  <c r="C32" i="59" a="1"/>
  <c r="F31" i="61" a="1"/>
  <c r="F31" i="58" a="1"/>
  <c r="F31" i="72" a="1"/>
  <c r="C32" i="77" a="1"/>
  <c r="F31" i="65" a="1"/>
  <c r="F31" i="64" a="1"/>
  <c r="C32" i="60" a="1"/>
  <c r="C30" i="54" a="1"/>
  <c r="F31" i="71" a="1"/>
  <c r="C32" i="58" a="1"/>
  <c r="F29" i="56" a="1"/>
  <c r="F31" i="75" a="1"/>
  <c r="C32" i="70" a="1"/>
  <c r="F31" i="77" a="1"/>
  <c r="F31" i="68" a="1"/>
  <c r="F31" i="78" a="1"/>
  <c r="F31" i="73" a="1"/>
  <c r="C32" i="75" a="1"/>
  <c r="C32" i="73" a="1"/>
  <c r="C32" i="68" a="1"/>
  <c r="F31" i="66" a="1"/>
  <c r="C32" i="61" a="1"/>
  <c r="C32" i="64" a="1"/>
  <c r="C32" i="57" a="1"/>
  <c r="F31" i="74" a="1"/>
  <c r="C32" i="71" a="1"/>
  <c r="F31" i="62" a="1"/>
  <c r="F31" i="76" a="1"/>
  <c r="C32" i="74" a="1"/>
  <c r="C32" i="62" a="1"/>
  <c r="F31" i="60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D148" i="13"/>
  <c r="B128" i="13"/>
  <c r="D131" i="13"/>
  <c r="C261" i="13"/>
  <c r="C205" i="13"/>
  <c r="C256" i="13"/>
  <c r="C207" i="13"/>
  <c r="C267" i="13"/>
  <c r="B222" i="13"/>
  <c r="B249" i="13"/>
  <c r="D235" i="13"/>
  <c r="B257" i="13"/>
  <c r="D260" i="13"/>
  <c r="D166" i="13"/>
  <c r="C209" i="13"/>
  <c r="B218" i="13"/>
  <c r="B140" i="13"/>
  <c r="C180" i="13"/>
  <c r="F29" i="40" a="1"/>
  <c r="C173" i="13"/>
  <c r="C141" i="13"/>
  <c r="C147" i="13"/>
  <c r="D165" i="13"/>
  <c r="B261" i="13"/>
  <c r="B231" i="13"/>
  <c r="B160" i="13"/>
  <c r="B256" i="13"/>
  <c r="D219" i="13"/>
  <c r="D152" i="13"/>
  <c r="B143" i="13"/>
  <c r="D222" i="13"/>
  <c r="D137" i="13"/>
  <c r="C230" i="13"/>
  <c r="B138" i="13"/>
  <c r="C160" i="13"/>
  <c r="B244" i="13"/>
  <c r="C265" i="13"/>
  <c r="C163" i="13"/>
  <c r="D194" i="13"/>
  <c r="C246" i="13"/>
  <c r="C165" i="13"/>
  <c r="C249" i="13"/>
  <c r="C228" i="13"/>
  <c r="B158" i="13"/>
  <c r="C174" i="13"/>
  <c r="B139" i="13"/>
  <c r="B264" i="13"/>
  <c r="D245" i="13"/>
  <c r="C252" i="13"/>
  <c r="D241" i="13"/>
  <c r="D242" i="13"/>
  <c r="C175" i="13"/>
  <c r="B199" i="13"/>
  <c r="D154" i="13"/>
  <c r="D246" i="13"/>
  <c r="F29" i="34" a="1"/>
  <c r="B240" i="13"/>
  <c r="D217" i="13"/>
  <c r="D251" i="13"/>
  <c r="F29" i="48" a="1"/>
  <c r="D247" i="13"/>
  <c r="D176" i="13"/>
  <c r="D198" i="13"/>
  <c r="D261" i="13"/>
  <c r="C161" i="13"/>
  <c r="C212" i="13"/>
  <c r="B166" i="13"/>
  <c r="C189" i="13"/>
  <c r="C184" i="13"/>
  <c r="D206" i="13"/>
  <c r="D171" i="13"/>
  <c r="B187" i="13"/>
  <c r="C150" i="13"/>
  <c r="D223" i="13"/>
  <c r="C148" i="13"/>
  <c r="D226" i="13"/>
  <c r="B175" i="13"/>
  <c r="D233" i="13"/>
  <c r="C139" i="13"/>
  <c r="C30" i="45" a="1"/>
  <c r="B262" i="13"/>
  <c r="D257" i="13"/>
  <c r="C218" i="13"/>
  <c r="C213" i="13"/>
  <c r="B144" i="13"/>
  <c r="C262" i="13"/>
  <c r="C258" i="13"/>
  <c r="B196" i="13"/>
  <c r="C191" i="13"/>
  <c r="D211" i="13"/>
  <c r="B202" i="13"/>
  <c r="C177" i="13"/>
  <c r="B260" i="13"/>
  <c r="C144" i="13"/>
  <c r="C250" i="13"/>
  <c r="C155" i="13"/>
  <c r="D193" i="13"/>
  <c r="D237" i="13"/>
  <c r="B274" i="13"/>
  <c r="C30" i="36" a="1"/>
  <c r="C270" i="13"/>
  <c r="C30" i="44" a="1"/>
  <c r="B179" i="13"/>
  <c r="C203" i="13"/>
  <c r="B167" i="13"/>
  <c r="C264" i="13"/>
  <c r="C171" i="13"/>
  <c r="C30" i="34" a="1"/>
  <c r="D196" i="13"/>
  <c r="B189" i="13"/>
  <c r="B258" i="13"/>
  <c r="C242" i="13"/>
  <c r="D263" i="13"/>
  <c r="D259" i="13"/>
  <c r="F29" i="49" a="1"/>
  <c r="C156" i="13"/>
  <c r="C224" i="13"/>
  <c r="D162" i="13"/>
  <c r="D188" i="13"/>
  <c r="D192" i="13"/>
  <c r="B271" i="13"/>
  <c r="D182" i="13"/>
  <c r="D184" i="13"/>
  <c r="D147" i="13"/>
  <c r="C253" i="13"/>
  <c r="C32" i="56" a="1"/>
  <c r="C193" i="13"/>
  <c r="B230" i="13"/>
  <c r="B159" i="13"/>
  <c r="B238" i="13"/>
  <c r="D264" i="13"/>
  <c r="C233" i="13"/>
  <c r="C192" i="13"/>
  <c r="D244" i="13"/>
  <c r="D128" i="13"/>
  <c r="D200" i="13"/>
  <c r="C214" i="13"/>
  <c r="C182" i="13"/>
  <c r="B194" i="13"/>
  <c r="C131" i="13"/>
  <c r="C268" i="13"/>
  <c r="B276" i="13"/>
  <c r="B183" i="13"/>
  <c r="C219" i="13"/>
  <c r="D249" i="13"/>
  <c r="D138" i="13"/>
  <c r="D258" i="13"/>
  <c r="B170" i="13"/>
  <c r="B190" i="13"/>
  <c r="F29" i="33" a="1"/>
  <c r="C30" i="49" a="1"/>
  <c r="D234" i="13"/>
  <c r="B131" i="13"/>
  <c r="D168" i="13"/>
  <c r="D238" i="13"/>
  <c r="C226" i="13"/>
  <c r="B186" i="13"/>
  <c r="D273" i="13"/>
  <c r="B188" i="13"/>
  <c r="D254" i="13"/>
  <c r="D215" i="13"/>
  <c r="C183" i="13"/>
  <c r="C135" i="13"/>
  <c r="C202" i="13"/>
  <c r="B184" i="13"/>
  <c r="C30" i="30" a="1"/>
  <c r="D177" i="13"/>
  <c r="B205" i="13"/>
  <c r="C30" i="31" a="1"/>
  <c r="B173" i="13"/>
  <c r="D228" i="13"/>
  <c r="D268" i="13"/>
  <c r="C232" i="13"/>
  <c r="B263" i="13"/>
  <c r="B185" i="13"/>
  <c r="D212" i="13"/>
  <c r="B234" i="13"/>
  <c r="D135" i="13"/>
  <c r="D174" i="13"/>
  <c r="B174" i="13"/>
  <c r="F29" i="47" a="1"/>
  <c r="C154" i="13"/>
  <c r="B148" i="13"/>
  <c r="B237" i="13"/>
  <c r="D210" i="13"/>
  <c r="D160" i="13"/>
  <c r="C30" i="47" a="1"/>
  <c r="C170" i="13"/>
  <c r="B210" i="13"/>
  <c r="C272" i="13"/>
  <c r="D129" i="13"/>
  <c r="B135" i="13"/>
  <c r="D167" i="13"/>
  <c r="D187" i="13"/>
  <c r="C227" i="13"/>
  <c r="B203" i="13"/>
  <c r="B142" i="13"/>
  <c r="D142" i="13"/>
  <c r="C162" i="13"/>
  <c r="C215" i="13"/>
  <c r="C167" i="13"/>
  <c r="C271" i="13"/>
  <c r="C239" i="13"/>
  <c r="B224" i="13"/>
  <c r="D267" i="13"/>
  <c r="F29" i="51" a="1"/>
  <c r="D265" i="13"/>
  <c r="D275" i="13"/>
  <c r="D140" i="13"/>
  <c r="D190" i="13"/>
  <c r="B269" i="13"/>
  <c r="C30" i="37" a="1"/>
  <c r="B137" i="13"/>
  <c r="B223" i="13"/>
  <c r="C276" i="13"/>
  <c r="D151" i="13"/>
  <c r="C274" i="13"/>
  <c r="B228" i="13"/>
  <c r="B277" i="13"/>
  <c r="D271" i="13"/>
  <c r="C152" i="13"/>
  <c r="B153" i="13"/>
  <c r="D127" i="13"/>
  <c r="C238" i="13"/>
  <c r="B254" i="13"/>
  <c r="C129" i="13"/>
  <c r="B248" i="13"/>
  <c r="C260" i="13"/>
  <c r="B251" i="13"/>
  <c r="F29" i="44" a="1"/>
  <c r="C30" i="48" a="1"/>
  <c r="C30" i="43" a="1"/>
  <c r="C197" i="13"/>
  <c r="C251" i="13"/>
  <c r="B136" i="13"/>
  <c r="C257" i="13"/>
  <c r="D191" i="13"/>
  <c r="C277" i="13"/>
  <c r="D203" i="13"/>
  <c r="B259" i="13"/>
  <c r="D225" i="13"/>
  <c r="D221" i="13"/>
  <c r="D199" i="13"/>
  <c r="C30" i="39" a="1"/>
  <c r="C234" i="13"/>
  <c r="D146" i="13"/>
  <c r="B242" i="13"/>
  <c r="C223" i="13"/>
  <c r="B192" i="13"/>
  <c r="D202" i="13"/>
  <c r="C208" i="13"/>
  <c r="C200" i="13"/>
  <c r="C136" i="13"/>
  <c r="B216" i="13"/>
  <c r="B215" i="13"/>
  <c r="C30" i="38" a="1"/>
  <c r="D139" i="13"/>
  <c r="C194" i="13"/>
  <c r="B201" i="13"/>
  <c r="B130" i="13"/>
  <c r="D204" i="13"/>
  <c r="D229" i="13"/>
  <c r="B207" i="13"/>
  <c r="B225" i="13"/>
  <c r="D252" i="13"/>
  <c r="D183" i="13"/>
  <c r="D232" i="13"/>
  <c r="B255" i="13"/>
  <c r="D179" i="13"/>
  <c r="C30" i="40" a="1"/>
  <c r="B265" i="13"/>
  <c r="C143" i="13"/>
  <c r="D195" i="13"/>
  <c r="F29" i="42" a="1"/>
  <c r="C188" i="13"/>
  <c r="B221" i="13"/>
  <c r="D141" i="13"/>
  <c r="F29" i="32" a="1"/>
  <c r="B164" i="13"/>
  <c r="B154" i="13"/>
  <c r="C187" i="13"/>
  <c r="D236" i="13"/>
  <c r="D178" i="13"/>
  <c r="C30" i="53" a="1"/>
  <c r="B150" i="13"/>
  <c r="C204" i="13"/>
  <c r="D224" i="13"/>
  <c r="B168" i="13"/>
  <c r="D269" i="13"/>
  <c r="C127" i="13"/>
  <c r="F29" i="37" a="1"/>
  <c r="C216" i="13"/>
  <c r="C195" i="13"/>
  <c r="D207" i="13"/>
  <c r="B181" i="13"/>
  <c r="C158" i="13"/>
  <c r="D186" i="13"/>
  <c r="F29" i="39" a="1"/>
  <c r="C231" i="13"/>
  <c r="C30" i="51" a="1"/>
  <c r="D150" i="13"/>
  <c r="D132" i="13"/>
  <c r="B214" i="13"/>
  <c r="C222" i="13"/>
  <c r="F29" i="46" a="1"/>
  <c r="C145" i="13"/>
  <c r="C166" i="13"/>
  <c r="B177" i="13"/>
  <c r="C225" i="13"/>
  <c r="D276" i="13"/>
  <c r="C149" i="13"/>
  <c r="D256" i="13"/>
  <c r="C210" i="13"/>
  <c r="C220" i="13"/>
  <c r="B208" i="13"/>
  <c r="C221" i="13"/>
  <c r="D189" i="13"/>
  <c r="C30" i="46" a="1"/>
  <c r="D144" i="13"/>
  <c r="F31" i="54" a="1"/>
  <c r="C169" i="13"/>
  <c r="D181" i="13"/>
  <c r="C235" i="13"/>
  <c r="B241" i="13"/>
  <c r="D180" i="13"/>
  <c r="B197" i="13"/>
  <c r="B246" i="13"/>
  <c r="B250" i="13"/>
  <c r="C30" i="32" a="1"/>
  <c r="F29" i="50" a="1"/>
  <c r="C179" i="13"/>
  <c r="B232" i="13"/>
  <c r="B253" i="13"/>
  <c r="C30" i="29" a="1"/>
  <c r="B165" i="13"/>
  <c r="D155" i="13"/>
  <c r="B268" i="13"/>
  <c r="C241" i="13"/>
  <c r="D248" i="13"/>
  <c r="B172" i="13"/>
  <c r="D173" i="13"/>
  <c r="F29" i="38" a="1"/>
  <c r="D134" i="13"/>
  <c r="F29" i="41" a="1"/>
  <c r="B198" i="13"/>
  <c r="B161" i="13"/>
  <c r="F29" i="43" a="1"/>
  <c r="C181" i="13"/>
  <c r="B235" i="13"/>
  <c r="C132" i="13"/>
  <c r="C142" i="13"/>
  <c r="B233" i="13"/>
  <c r="B149" i="13"/>
  <c r="D133" i="13"/>
  <c r="D170" i="13"/>
  <c r="C176" i="13"/>
  <c r="B134" i="13"/>
  <c r="D218" i="13"/>
  <c r="D169" i="13"/>
  <c r="D164" i="13"/>
  <c r="B133" i="13"/>
  <c r="C247" i="13"/>
  <c r="B220" i="13"/>
  <c r="C153" i="13"/>
  <c r="C159" i="13"/>
  <c r="C240" i="13"/>
  <c r="D149" i="13"/>
  <c r="B129" i="13"/>
  <c r="B273" i="13"/>
  <c r="D201" i="13"/>
  <c r="C255" i="13"/>
  <c r="D262" i="13"/>
  <c r="D156" i="13"/>
  <c r="C245" i="13"/>
  <c r="C273" i="13"/>
  <c r="D175" i="13"/>
  <c r="B243" i="13"/>
  <c r="D161" i="13"/>
  <c r="C217" i="13"/>
  <c r="D159" i="13"/>
  <c r="D213" i="13"/>
  <c r="C30" i="52" a="1"/>
  <c r="D216" i="13"/>
  <c r="F29" i="53" a="1"/>
  <c r="D239" i="13"/>
  <c r="F29" i="36" a="1"/>
  <c r="B191" i="13"/>
  <c r="D240" i="13"/>
  <c r="D136" i="13"/>
  <c r="B213" i="13"/>
  <c r="C201" i="13"/>
  <c r="D253" i="13"/>
  <c r="F31" i="56" a="1"/>
  <c r="B245" i="13"/>
  <c r="B275" i="13"/>
  <c r="B152" i="13"/>
  <c r="B200" i="13"/>
  <c r="B227" i="13"/>
  <c r="B219" i="13"/>
  <c r="D153" i="13"/>
  <c r="C254" i="13"/>
  <c r="D209" i="13"/>
  <c r="D220" i="13"/>
  <c r="C32" i="55" a="1"/>
  <c r="C134" i="13"/>
  <c r="B147" i="13"/>
  <c r="C30" i="50" a="1"/>
  <c r="C266" i="13"/>
  <c r="C151" i="13"/>
  <c r="B206" i="13"/>
  <c r="D158" i="13"/>
  <c r="B272" i="13"/>
  <c r="B155" i="13"/>
  <c r="C140" i="13"/>
  <c r="B156" i="13"/>
  <c r="D255" i="13"/>
  <c r="D231" i="13"/>
  <c r="C248" i="13"/>
  <c r="D130" i="13"/>
  <c r="C259" i="13"/>
  <c r="C269" i="13"/>
  <c r="C263" i="13"/>
  <c r="F29" i="45" a="1"/>
  <c r="D272" i="13"/>
  <c r="B169" i="13"/>
  <c r="D270" i="13"/>
  <c r="C30" i="33" a="1"/>
  <c r="D214" i="13"/>
  <c r="C198" i="13"/>
  <c r="B266" i="13"/>
  <c r="B217" i="13"/>
  <c r="C186" i="13"/>
  <c r="D243" i="13"/>
  <c r="D250" i="13"/>
  <c r="B171" i="13"/>
  <c r="C157" i="13"/>
  <c r="D197" i="13"/>
  <c r="B211" i="13"/>
  <c r="B163" i="13"/>
  <c r="D145" i="13"/>
  <c r="B162" i="13"/>
  <c r="C178" i="13"/>
  <c r="B180" i="13"/>
  <c r="B239" i="13"/>
  <c r="F29" i="29" a="1"/>
  <c r="D277" i="13"/>
  <c r="C199" i="13"/>
  <c r="B176" i="13"/>
  <c r="C185" i="13"/>
  <c r="B212" i="13"/>
  <c r="C130" i="13"/>
  <c r="C32" i="54" a="1"/>
  <c r="C137" i="13"/>
  <c r="C133" i="13"/>
  <c r="D208" i="13"/>
  <c r="D205" i="13"/>
  <c r="C211" i="13"/>
  <c r="D157" i="13"/>
  <c r="C275" i="13"/>
  <c r="C30" i="42" a="1"/>
  <c r="B226" i="13"/>
  <c r="C164" i="13"/>
  <c r="B270" i="13"/>
  <c r="B195" i="13"/>
  <c r="C190" i="13"/>
  <c r="B132" i="13"/>
  <c r="B145" i="13"/>
  <c r="D227" i="13"/>
  <c r="B247" i="13"/>
  <c r="D143" i="13"/>
  <c r="C206" i="13"/>
  <c r="C138" i="13"/>
  <c r="F29" i="31" a="1"/>
  <c r="B151" i="13"/>
  <c r="B252" i="13"/>
  <c r="B267" i="13"/>
  <c r="C196" i="13"/>
  <c r="F29" i="30" a="1"/>
  <c r="D266" i="13"/>
  <c r="B229" i="13"/>
  <c r="C229" i="13"/>
  <c r="B209" i="13"/>
  <c r="B193" i="13"/>
  <c r="B236" i="13"/>
  <c r="C172" i="13"/>
  <c r="D230" i="13"/>
  <c r="C243" i="13"/>
  <c r="C30" i="41" a="1"/>
  <c r="B157" i="13"/>
  <c r="D172" i="13"/>
  <c r="D163" i="13"/>
  <c r="B127" i="13"/>
  <c r="F29" i="52" a="1"/>
  <c r="C128" i="13"/>
  <c r="C146" i="13"/>
  <c r="C168" i="13"/>
  <c r="C237" i="13"/>
  <c r="D274" i="13"/>
  <c r="B204" i="13"/>
  <c r="C244" i="13"/>
  <c r="D185" i="13"/>
  <c r="B178" i="13"/>
  <c r="C236" i="13"/>
  <c r="B182" i="13"/>
  <c r="B146" i="13"/>
  <c r="B141" i="13"/>
  <c r="J216" i="13" l="1"/>
  <c r="I214" i="13"/>
  <c r="J214" i="13" s="1"/>
  <c r="I216" i="13"/>
  <c r="I183" i="13"/>
  <c r="J185" i="13"/>
  <c r="G5" i="79" s="1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118" i="13"/>
  <c r="D77" i="13"/>
  <c r="B124" i="13"/>
  <c r="C118" i="13"/>
  <c r="C30" i="8" a="1"/>
  <c r="C21" i="13"/>
  <c r="B88" i="13"/>
  <c r="C52" i="13"/>
  <c r="D46" i="13"/>
  <c r="D10" i="13"/>
  <c r="C100" i="13"/>
  <c r="D63" i="13"/>
  <c r="B49" i="13"/>
  <c r="B68" i="13"/>
  <c r="D110" i="13"/>
  <c r="D96" i="13"/>
  <c r="F29" i="28" a="1"/>
  <c r="C62" i="13"/>
  <c r="D26" i="13"/>
  <c r="F31" i="34" a="1"/>
  <c r="D42" i="13"/>
  <c r="D45" i="13"/>
  <c r="D115" i="13"/>
  <c r="C38" i="13"/>
  <c r="B121" i="13"/>
  <c r="D57" i="13"/>
  <c r="C55" i="13"/>
  <c r="F31" i="37" a="1"/>
  <c r="C61" i="13"/>
  <c r="C20" i="13"/>
  <c r="F31" i="40" a="1"/>
  <c r="D121" i="13"/>
  <c r="D30" i="13"/>
  <c r="D3" i="13"/>
  <c r="C15" i="13"/>
  <c r="B84" i="13"/>
  <c r="D89" i="13"/>
  <c r="C28" i="13"/>
  <c r="B33" i="13"/>
  <c r="B96" i="13"/>
  <c r="D50" i="13"/>
  <c r="C79" i="13"/>
  <c r="C23" i="5" a="1"/>
  <c r="C26" i="13"/>
  <c r="B18" i="13"/>
  <c r="C48" i="13"/>
  <c r="B48" i="13"/>
  <c r="B52" i="13"/>
  <c r="F31" i="38" a="1"/>
  <c r="C108" i="13"/>
  <c r="C114" i="13"/>
  <c r="B70" i="13"/>
  <c r="C70" i="13"/>
  <c r="B105" i="13"/>
  <c r="B19" i="13"/>
  <c r="C23" i="13"/>
  <c r="D7" i="13"/>
  <c r="C66" i="13"/>
  <c r="C16" i="13"/>
  <c r="C32" i="29" a="1"/>
  <c r="B35" i="13"/>
  <c r="D105" i="13"/>
  <c r="B12" i="13"/>
  <c r="C6" i="13"/>
  <c r="F31" i="53" a="1"/>
  <c r="B32" i="13"/>
  <c r="C8" i="13"/>
  <c r="D102" i="13"/>
  <c r="D101" i="13"/>
  <c r="C13" i="13"/>
  <c r="C110" i="13"/>
  <c r="D41" i="13"/>
  <c r="D43" i="13"/>
  <c r="C64" i="13"/>
  <c r="C30" i="18" a="1"/>
  <c r="C39" i="13"/>
  <c r="D9" i="13"/>
  <c r="C45" i="13"/>
  <c r="C32" i="53" a="1"/>
  <c r="B78" i="13"/>
  <c r="C23" i="4" a="1"/>
  <c r="B5" i="13"/>
  <c r="D111" i="13"/>
  <c r="D119" i="13"/>
  <c r="D52" i="13"/>
  <c r="B109" i="13"/>
  <c r="C87" i="13"/>
  <c r="C74" i="13"/>
  <c r="F29" i="17" a="1"/>
  <c r="D92" i="13"/>
  <c r="C30" i="22" a="1"/>
  <c r="F31" i="43" a="1"/>
  <c r="C126" i="13"/>
  <c r="C84" i="13"/>
  <c r="C112" i="13"/>
  <c r="C27" i="6" a="1"/>
  <c r="D85" i="13"/>
  <c r="B93" i="13"/>
  <c r="C32" i="45" a="1"/>
  <c r="D34" i="13"/>
  <c r="B54" i="13"/>
  <c r="B51" i="13"/>
  <c r="C30" i="9" a="1"/>
  <c r="C32" i="47" a="1"/>
  <c r="C32" i="42" a="1"/>
  <c r="B83" i="13"/>
  <c r="D67" i="13"/>
  <c r="B53" i="13"/>
  <c r="B90" i="13"/>
  <c r="D49" i="13"/>
  <c r="D98" i="13"/>
  <c r="D66" i="13"/>
  <c r="B77" i="13"/>
  <c r="C10" i="13"/>
  <c r="C73" i="13"/>
  <c r="B103" i="13"/>
  <c r="B26" i="13"/>
  <c r="D72" i="13"/>
  <c r="F29" i="16" a="1"/>
  <c r="C30" i="23" a="1"/>
  <c r="C98" i="13"/>
  <c r="C32" i="33" a="1"/>
  <c r="C105" i="13"/>
  <c r="F29" i="25" a="1"/>
  <c r="D73" i="13"/>
  <c r="C106" i="13"/>
  <c r="F26" i="6" a="1"/>
  <c r="C30" i="10" a="1"/>
  <c r="F29" i="23" a="1"/>
  <c r="F29" i="26" a="1"/>
  <c r="B85" i="13"/>
  <c r="D86" i="13"/>
  <c r="D8" i="13"/>
  <c r="B20" i="13"/>
  <c r="D104" i="13"/>
  <c r="C22" i="13"/>
  <c r="C32" i="43" a="1"/>
  <c r="C78" i="13"/>
  <c r="B6" i="13"/>
  <c r="C32" i="34" a="1"/>
  <c r="B25" i="13"/>
  <c r="C32" i="38" a="1"/>
  <c r="D108" i="13"/>
  <c r="B40" i="13"/>
  <c r="C80" i="13"/>
  <c r="B99" i="13"/>
  <c r="B66" i="13"/>
  <c r="D19" i="13"/>
  <c r="B45" i="13"/>
  <c r="D82" i="13"/>
  <c r="B92" i="13"/>
  <c r="C121" i="13"/>
  <c r="C30" i="15" a="1"/>
  <c r="D76" i="13"/>
  <c r="B57" i="13"/>
  <c r="F29" i="10" a="1"/>
  <c r="F29" i="14" a="1"/>
  <c r="C71" i="13"/>
  <c r="C30" i="13"/>
  <c r="B27" i="13"/>
  <c r="D80" i="13"/>
  <c r="D93" i="13"/>
  <c r="B115" i="13"/>
  <c r="F29" i="22" a="1"/>
  <c r="D54" i="13"/>
  <c r="C27" i="13"/>
  <c r="B4" i="13"/>
  <c r="B15" i="13"/>
  <c r="B98" i="13"/>
  <c r="B34" i="13"/>
  <c r="D114" i="13"/>
  <c r="F29" i="12" a="1"/>
  <c r="C7" i="13"/>
  <c r="B8" i="13"/>
  <c r="D75" i="13"/>
  <c r="C97" i="13"/>
  <c r="B122" i="13"/>
  <c r="B30" i="13"/>
  <c r="B75" i="13"/>
  <c r="B28" i="13"/>
  <c r="F31" i="33" a="1"/>
  <c r="B55" i="13"/>
  <c r="C43" i="13"/>
  <c r="C30" i="19" a="1"/>
  <c r="C99" i="13"/>
  <c r="D103" i="13"/>
  <c r="B104" i="13"/>
  <c r="D38" i="13"/>
  <c r="B123" i="13"/>
  <c r="C14" i="13"/>
  <c r="C30" i="17" a="1"/>
  <c r="C33" i="13"/>
  <c r="C4" i="13"/>
  <c r="B91" i="13"/>
  <c r="F29" i="19" a="1"/>
  <c r="F29" i="24" a="1"/>
  <c r="C102" i="13"/>
  <c r="D56" i="13"/>
  <c r="F29" i="18" a="1"/>
  <c r="D60" i="13"/>
  <c r="B126" i="13"/>
  <c r="B82" i="13"/>
  <c r="C36" i="13"/>
  <c r="D59" i="13"/>
  <c r="C81" i="13"/>
  <c r="C111" i="13"/>
  <c r="B74" i="13"/>
  <c r="C94" i="13"/>
  <c r="D37" i="13"/>
  <c r="C101" i="13"/>
  <c r="B61" i="13"/>
  <c r="B110" i="13"/>
  <c r="F31" i="36" a="1"/>
  <c r="D68" i="13"/>
  <c r="B67" i="13"/>
  <c r="C37" i="13"/>
  <c r="C72" i="13"/>
  <c r="C49" i="13"/>
  <c r="D99" i="13"/>
  <c r="C3" i="13"/>
  <c r="C63" i="13"/>
  <c r="B3" i="13"/>
  <c r="C90" i="13"/>
  <c r="C9" i="13"/>
  <c r="C65" i="13"/>
  <c r="C50" i="13"/>
  <c r="C59" i="13"/>
  <c r="B38" i="13"/>
  <c r="F31" i="42" a="1"/>
  <c r="B71" i="13"/>
  <c r="B72" i="13"/>
  <c r="D120" i="13"/>
  <c r="B79" i="13"/>
  <c r="C30" i="24" a="1"/>
  <c r="C67" i="13"/>
  <c r="D117" i="13"/>
  <c r="C103" i="13"/>
  <c r="C51" i="13"/>
  <c r="C54" i="13"/>
  <c r="D84" i="13"/>
  <c r="B37" i="13"/>
  <c r="D88" i="13"/>
  <c r="B21" i="13"/>
  <c r="B76" i="13"/>
  <c r="F29" i="15" a="1"/>
  <c r="C91" i="13"/>
  <c r="D48" i="13"/>
  <c r="C96" i="13"/>
  <c r="B60" i="13"/>
  <c r="B86" i="13"/>
  <c r="C104" i="13"/>
  <c r="B62" i="13"/>
  <c r="C83" i="13"/>
  <c r="D27" i="13"/>
  <c r="D112" i="13"/>
  <c r="B101" i="13"/>
  <c r="C86" i="13"/>
  <c r="B14" i="13"/>
  <c r="B64" i="13"/>
  <c r="B102" i="13"/>
  <c r="B94" i="13"/>
  <c r="C12" i="13"/>
  <c r="C19" i="13"/>
  <c r="B87" i="13"/>
  <c r="C53" i="13"/>
  <c r="C11" i="13"/>
  <c r="B89" i="13"/>
  <c r="C95" i="13"/>
  <c r="C29" i="13"/>
  <c r="F31" i="32" a="1"/>
  <c r="C34" i="13"/>
  <c r="D95" i="13"/>
  <c r="B42" i="13"/>
  <c r="D4" i="13"/>
  <c r="D61" i="13"/>
  <c r="F29" i="11" a="1"/>
  <c r="B24" i="13"/>
  <c r="C60" i="13"/>
  <c r="B125" i="13"/>
  <c r="C30" i="25" a="1"/>
  <c r="D25" i="13"/>
  <c r="F29" i="9" a="1"/>
  <c r="C32" i="13"/>
  <c r="D123" i="13"/>
  <c r="C32" i="48" a="1"/>
  <c r="B46" i="13"/>
  <c r="F31" i="30" a="1"/>
  <c r="B7" i="13"/>
  <c r="D70" i="13"/>
  <c r="C119" i="13"/>
  <c r="D55" i="13"/>
  <c r="B117" i="13"/>
  <c r="B73" i="13"/>
  <c r="C88" i="13"/>
  <c r="D32" i="13"/>
  <c r="C92" i="13"/>
  <c r="C5" i="13"/>
  <c r="D81" i="13"/>
  <c r="B114" i="13"/>
  <c r="C32" i="30" a="1"/>
  <c r="B22" i="13"/>
  <c r="C42" i="13"/>
  <c r="B44" i="13"/>
  <c r="C46" i="13"/>
  <c r="B81" i="13"/>
  <c r="B39" i="13"/>
  <c r="C56" i="13"/>
  <c r="B13" i="13"/>
  <c r="D13" i="13"/>
  <c r="B118" i="13"/>
  <c r="C47" i="13"/>
  <c r="F31" i="49" a="1"/>
  <c r="C30" i="16" a="1"/>
  <c r="D87" i="13"/>
  <c r="B29" i="13"/>
  <c r="D31" i="13"/>
  <c r="C68" i="13"/>
  <c r="D5" i="13"/>
  <c r="B43" i="13"/>
  <c r="D109" i="13"/>
  <c r="D39" i="13"/>
  <c r="C24" i="13"/>
  <c r="F29" i="8" a="1"/>
  <c r="B31" i="13"/>
  <c r="C116" i="13"/>
  <c r="D36" i="13"/>
  <c r="F31" i="46" a="1"/>
  <c r="C89" i="13"/>
  <c r="D90" i="13"/>
  <c r="C32" i="51" a="1"/>
  <c r="B23" i="13"/>
  <c r="C35" i="13"/>
  <c r="F29" i="7" a="1"/>
  <c r="C115" i="13"/>
  <c r="B10" i="13"/>
  <c r="D35" i="13"/>
  <c r="B41" i="13"/>
  <c r="C17" i="13"/>
  <c r="D65" i="13"/>
  <c r="B17" i="13"/>
  <c r="D47" i="13"/>
  <c r="D83" i="13"/>
  <c r="C30" i="14" a="1"/>
  <c r="C40" i="13"/>
  <c r="D53" i="13"/>
  <c r="D126" i="13"/>
  <c r="F29" i="20" a="1"/>
  <c r="F31" i="52" a="1"/>
  <c r="C76" i="13"/>
  <c r="D58" i="13"/>
  <c r="F22" i="5" a="1"/>
  <c r="B50" i="13"/>
  <c r="D44" i="13"/>
  <c r="B112" i="13"/>
  <c r="F31" i="45" a="1"/>
  <c r="B106" i="13"/>
  <c r="C113" i="13"/>
  <c r="C30" i="21" a="1"/>
  <c r="C32" i="49" a="1"/>
  <c r="B113" i="13"/>
  <c r="B95" i="13"/>
  <c r="C109" i="13"/>
  <c r="B107" i="13"/>
  <c r="B11" i="13"/>
  <c r="B97" i="13"/>
  <c r="C32" i="52" a="1"/>
  <c r="C32" i="41" a="1"/>
  <c r="C85" i="13"/>
  <c r="C123" i="13"/>
  <c r="D125" i="13"/>
  <c r="D78" i="13"/>
  <c r="D40" i="13"/>
  <c r="C30" i="12" a="1"/>
  <c r="C124" i="13"/>
  <c r="F22" i="4" a="1"/>
  <c r="D18" i="13"/>
  <c r="D29" i="13"/>
  <c r="C125" i="13"/>
  <c r="C32" i="36" a="1"/>
  <c r="B69" i="13"/>
  <c r="C107" i="13"/>
  <c r="C31" i="13"/>
  <c r="F31" i="41" a="1"/>
  <c r="C30" i="7" a="1"/>
  <c r="D69" i="13"/>
  <c r="D62" i="13"/>
  <c r="C32" i="50" a="1"/>
  <c r="B36" i="13"/>
  <c r="D124" i="13"/>
  <c r="D24" i="13"/>
  <c r="D116" i="13"/>
  <c r="B80" i="13"/>
  <c r="F31" i="47" a="1"/>
  <c r="D79" i="13"/>
  <c r="C75" i="13"/>
  <c r="D21" i="13"/>
  <c r="D122" i="13"/>
  <c r="C30" i="11" a="1"/>
  <c r="F31" i="48" a="1"/>
  <c r="B120" i="13"/>
  <c r="C18" i="13"/>
  <c r="D20" i="13"/>
  <c r="C32" i="40" a="1"/>
  <c r="C32" i="44" a="1"/>
  <c r="D106" i="13"/>
  <c r="D11" i="13"/>
  <c r="D17" i="13"/>
  <c r="F31" i="39" a="1"/>
  <c r="C30" i="26" a="1"/>
  <c r="C69" i="13"/>
  <c r="D23" i="13"/>
  <c r="D28" i="13"/>
  <c r="C30" i="28" a="1"/>
  <c r="F31" i="51" a="1"/>
  <c r="B116" i="13"/>
  <c r="C30" i="20" a="1"/>
  <c r="D100" i="13"/>
  <c r="C120" i="13"/>
  <c r="D33" i="13"/>
  <c r="C25" i="13"/>
  <c r="D14" i="13"/>
  <c r="B100" i="13"/>
  <c r="C32" i="39" a="1"/>
  <c r="F29" i="21" a="1"/>
  <c r="B65" i="13"/>
  <c r="B108" i="13"/>
  <c r="D74" i="13"/>
  <c r="C122" i="13"/>
  <c r="C32" i="46" a="1"/>
  <c r="B58" i="13"/>
  <c r="D51" i="13"/>
  <c r="C58" i="13"/>
  <c r="B119" i="13"/>
  <c r="B9" i="13"/>
  <c r="D71" i="13"/>
  <c r="C32" i="31" a="1"/>
  <c r="C41" i="13"/>
  <c r="B63" i="13"/>
  <c r="C117" i="13"/>
  <c r="D16" i="13"/>
  <c r="D97" i="13"/>
  <c r="C32" i="32" a="1"/>
  <c r="B111" i="13"/>
  <c r="C44" i="13"/>
  <c r="D22" i="13"/>
  <c r="B47" i="13"/>
  <c r="B56" i="13"/>
  <c r="B59" i="13"/>
  <c r="D6" i="13"/>
  <c r="D64" i="13"/>
  <c r="D12" i="13"/>
  <c r="C77" i="13"/>
  <c r="C57" i="13"/>
  <c r="D94" i="13"/>
  <c r="D15" i="13"/>
  <c r="F31" i="44" a="1"/>
  <c r="D113" i="13"/>
  <c r="C32" i="37" a="1"/>
  <c r="D91" i="13"/>
  <c r="C93" i="13"/>
  <c r="B16" i="13"/>
  <c r="C82" i="13"/>
  <c r="F31" i="31" a="1"/>
  <c r="F31" i="50" a="1"/>
  <c r="D107" i="13"/>
  <c r="F31" i="29" a="1"/>
  <c r="M216" i="13" l="1"/>
  <c r="M217" i="13" s="1"/>
  <c r="L216" i="13"/>
  <c r="L217" i="13" s="1"/>
  <c r="K216" i="13"/>
  <c r="H182" i="13"/>
  <c r="H175" i="13"/>
  <c r="H168" i="13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11" a="1"/>
  <c r="C32" i="24" a="1"/>
  <c r="C29" i="6" a="1"/>
  <c r="F31" i="8" a="1"/>
  <c r="C32" i="7" a="1"/>
  <c r="C32" i="14" a="1"/>
  <c r="F31" i="28" a="1"/>
  <c r="F31" i="22" a="1"/>
  <c r="F31" i="19" a="1"/>
  <c r="F31" i="25" a="1"/>
  <c r="F31" i="26" a="1"/>
  <c r="F31" i="7" a="1"/>
  <c r="C32" i="12" a="1"/>
  <c r="C32" i="17" a="1"/>
  <c r="C32" i="8" a="1"/>
  <c r="C32" i="22" a="1"/>
  <c r="F31" i="14" a="1"/>
  <c r="F24" i="4" a="1"/>
  <c r="F31" i="18" a="1"/>
  <c r="F31" i="9" a="1"/>
  <c r="C32" i="9" a="1"/>
  <c r="F31" i="10" a="1"/>
  <c r="C32" i="23" a="1"/>
  <c r="C32" i="21" a="1"/>
  <c r="C32" i="16" a="1"/>
  <c r="C25" i="5" a="1"/>
  <c r="F31" i="23" a="1"/>
  <c r="F24" i="5" a="1"/>
  <c r="C32" i="15" a="1"/>
  <c r="C32" i="25" a="1"/>
  <c r="F31" i="12" a="1"/>
  <c r="F31" i="20" a="1"/>
  <c r="C32" i="11" a="1"/>
  <c r="C32" i="19" a="1"/>
  <c r="C32" i="18" a="1"/>
  <c r="F28" i="6" a="1"/>
  <c r="C25" i="4" a="1"/>
  <c r="F31" i="24" a="1"/>
  <c r="C32" i="28" a="1"/>
  <c r="C32" i="10" a="1"/>
  <c r="F31" i="15" a="1"/>
  <c r="F31" i="16" a="1"/>
  <c r="F31" i="21" a="1"/>
  <c r="C32" i="26" a="1"/>
  <c r="F31" i="17" a="1"/>
  <c r="C32" i="20" a="1"/>
  <c r="N217" i="13" l="1"/>
  <c r="N220" i="13" s="1"/>
  <c r="F5" i="79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89" i="13" l="1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<sst xmlns="http://schemas.openxmlformats.org/spreadsheetml/2006/main" count="35828" uniqueCount="2749">
  <si>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</si>
  <si>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</si>
  <si>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</si>
  <si>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</si>
  <si>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</si>
  <si>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</si>
  <si>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</si>
  <si>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</si>
  <si>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</si>
  <si>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</si>
  <si>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</si>
  <si>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</si>
  <si>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</si>
  <si>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</si>
  <si>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</si>
  <si>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</si>
  <si>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</si>
  <si>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</si>
  <si>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</si>
  <si>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</si>
  <si>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</si>
  <si>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</si>
  <si>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</si>
  <si>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</si>
  <si>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</si>
  <si>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</si>
  <si>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</si>
  <si>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</si>
  <si>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</si>
  <si>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</si>
  <si>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</si>
  <si>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</si>
  <si>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</si>
  <si>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</si>
  <si>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</si>
  <si>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</si>
  <si>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</si>
  <si>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</si>
  <si>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</si>
  <si>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</si>
  <si>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</si>
  <si>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</si>
  <si>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</si>
  <si>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</si>
  <si>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</si>
  <si>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</si>
  <si>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</si>
  <si>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</si>
  <si>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</si>
  <si>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</si>
  <si>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</si>
  <si>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</si>
  <si>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</si>
  <si>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</si>
  <si>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</si>
  <si>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</si>
  <si>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</si>
  <si>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</si>
  <si>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</si>
  <si>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</si>
  <si>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</si>
  <si>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</si>
  <si>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</si>
  <si>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</si>
  <si>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</si>
  <si>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</si>
  <si>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</si>
  <si>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</si>
  <si>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</si>
  <si>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</si>
  <si>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</si>
  <si>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</si>
  <si>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</si>
  <si>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</si>
  <si>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</si>
  <si>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</si>
  <si>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</si>
  <si>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</si>
  <si>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</si>
  <si>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</si>
  <si>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</si>
  <si>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</si>
  <si>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</si>
  <si>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</si>
  <si>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</si>
  <si>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</si>
  <si>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</si>
  <si>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</si>
  <si>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</si>
  <si>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</si>
  <si>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</si>
  <si>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</si>
  <si>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</si>
  <si>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</si>
  <si>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</si>
  <si>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</si>
  <si>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</si>
  <si>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</si>
  <si>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</si>
  <si>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</si>
  <si>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</si>
  <si>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</si>
  <si>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</si>
  <si>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</si>
  <si>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</si>
  <si>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</si>
  <si>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</si>
  <si>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</si>
  <si>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</si>
  <si>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</si>
  <si>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</si>
  <si>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</si>
  <si>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</si>
  <si>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</si>
  <si>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</si>
  <si>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</si>
  <si>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</si>
  <si>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</si>
  <si>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</si>
  <si>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</si>
  <si>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</si>
  <si>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</si>
  <si>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</si>
  <si>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</si>
  <si>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</si>
  <si>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</si>
  <si>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</si>
  <si>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</si>
  <si>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</si>
  <si>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</si>
  <si>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</si>
  <si>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</si>
  <si>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</si>
  <si>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</si>
  <si>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</si>
  <si>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</si>
  <si>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</si>
  <si>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</si>
  <si>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</si>
  <si>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</si>
  <si>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</si>
  <si>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</si>
  <si>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</si>
  <si>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</si>
  <si>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</si>
  <si>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</si>
  <si>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</si>
  <si>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</si>
  <si>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</si>
  <si>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</si>
  <si>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</si>
  <si>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</si>
  <si>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</si>
  <si>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</si>
  <si>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</si>
  <si>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</si>
  <si>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</si>
  <si>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</si>
  <si>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</si>
  <si>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</si>
  <si>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</si>
  <si>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</si>
  <si>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</si>
  <si>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</si>
  <si>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</si>
  <si>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</si>
  <si>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</si>
  <si>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</si>
  <si>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</si>
  <si>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</si>
  <si>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</si>
  <si>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</si>
  <si>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</si>
  <si>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</si>
  <si>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</si>
  <si>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</si>
  <si>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</si>
  <si>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</si>
  <si>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</si>
  <si>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</si>
  <si>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</si>
  <si>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</si>
  <si>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</si>
  <si>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</si>
  <si>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</si>
  <si>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</si>
  <si>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</si>
  <si>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</si>
  <si>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</si>
  <si>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</si>
  <si>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</si>
  <si>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</si>
  <si>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</si>
  <si>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</si>
  <si>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</si>
  <si>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</si>
  <si>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</si>
  <si>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</si>
  <si>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</si>
  <si>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</si>
  <si>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</si>
  <si>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</si>
  <si>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</si>
  <si>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</si>
  <si>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</si>
  <si>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</si>
  <si>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</si>
  <si>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</si>
  <si>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</si>
  <si>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</si>
  <si>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</si>
  <si>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</si>
  <si>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</si>
  <si>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</si>
  <si>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</si>
  <si>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</si>
  <si>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</si>
  <si>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</si>
  <si>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</si>
  <si>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</si>
  <si>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</si>
  <si>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</si>
  <si>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</si>
  <si>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</si>
  <si>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</si>
  <si>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</si>
  <si>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</si>
  <si>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</si>
  <si>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</si>
  <si>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</si>
  <si>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</si>
  <si>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</si>
  <si>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</si>
  <si>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</si>
  <si>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</si>
  <si>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</si>
  <si>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</si>
  <si>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</si>
  <si>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</si>
  <si>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</si>
  <si>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</si>
  <si>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</si>
  <si>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</si>
  <si>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</si>
  <si>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</si>
  <si>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</si>
  <si>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</si>
  <si>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</si>
  <si>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</si>
  <si>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</si>
  <si>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</si>
  <si>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</si>
  <si>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</si>
  <si>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</si>
  <si>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</si>
  <si>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</si>
  <si>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</si>
  <si>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</si>
  <si>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</si>
  <si>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</si>
  <si>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</si>
  <si>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</si>
  <si>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</si>
  <si>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</si>
  <si>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</si>
  <si>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</si>
  <si>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</si>
  <si>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</si>
  <si>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</si>
  <si>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</si>
  <si>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</si>
  <si>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</si>
  <si>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</si>
  <si>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</si>
  <si>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</si>
  <si>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</si>
  <si>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</si>
  <si>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</si>
  <si>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</si>
  <si>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</si>
  <si>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</si>
  <si>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</si>
  <si>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</si>
  <si>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</si>
  <si>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</si>
  <si>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</si>
  <si>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</si>
  <si>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</si>
  <si>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</si>
  <si>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</si>
  <si>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</si>
  <si>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</si>
  <si>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</si>
  <si>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</si>
  <si>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</si>
  <si>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</si>
  <si>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</si>
  <si>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</si>
  <si>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</si>
  <si>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</si>
  <si>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</si>
  <si>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</si>
  <si>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</si>
  <si>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</si>
  <si>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</si>
  <si>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</si>
  <si>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</si>
  <si>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</si>
  <si>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</si>
  <si>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</si>
  <si>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</si>
  <si>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</si>
  <si>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</si>
  <si>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</si>
  <si>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</si>
  <si>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</si>
  <si>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</si>
  <si>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</si>
  <si>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</si>
  <si>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</si>
  <si>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</si>
  <si>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</si>
  <si>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</si>
  <si>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</si>
  <si>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</si>
  <si>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</si>
  <si>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</si>
  <si>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</si>
  <si>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</si>
  <si>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</si>
  <si>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</si>
  <si>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</si>
  <si>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</si>
  <si>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</si>
  <si>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</si>
  <si>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</si>
  <si>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</si>
  <si>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</si>
  <si>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</si>
  <si>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</si>
  <si>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</si>
  <si>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</si>
  <si>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</si>
  <si>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</si>
  <si>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</si>
  <si>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</si>
  <si>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</si>
  <si>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</si>
  <si>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</si>
  <si>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</si>
  <si>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</si>
  <si>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</si>
  <si>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</si>
  <si>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</si>
  <si>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</si>
  <si>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</si>
  <si>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</si>
  <si>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</si>
  <si>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</si>
  <si>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</si>
  <si>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</si>
  <si>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</si>
  <si>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</si>
  <si>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</si>
  <si>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</si>
  <si>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</si>
  <si>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</si>
  <si>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</si>
  <si>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</si>
  <si>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</si>
  <si>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</si>
  <si>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</si>
  <si>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</si>
  <si>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</si>
  <si>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</si>
  <si>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</si>
  <si>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</si>
  <si>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</si>
  <si>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</si>
  <si>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</si>
  <si>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</si>
  <si>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</si>
  <si>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</si>
  <si>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</si>
  <si>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</si>
  <si>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</si>
  <si>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</si>
  <si>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</si>
  <si>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</si>
  <si>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</si>
  <si>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</si>
  <si>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</si>
  <si>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</si>
  <si>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</si>
  <si>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</si>
  <si>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</si>
  <si>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</si>
  <si>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</si>
  <si>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</si>
  <si>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</si>
  <si>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</si>
  <si>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</si>
  <si>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</si>
  <si>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</si>
  <si>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</si>
  <si>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</si>
  <si>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</si>
  <si>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</si>
  <si>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</si>
  <si>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</si>
  <si>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</si>
  <si>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</si>
  <si>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</si>
  <si>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</si>
  <si>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</si>
  <si>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</si>
  <si>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</si>
  <si>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</si>
  <si>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</si>
  <si>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</si>
  <si>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</si>
  <si>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</si>
  <si>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</si>
  <si>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</si>
  <si>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</si>
  <si>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</si>
  <si>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</si>
  <si>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</si>
  <si>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</si>
  <si>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</si>
  <si>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</si>
  <si>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</si>
  <si>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</si>
  <si>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</si>
  <si>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</si>
  <si>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</si>
  <si>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</si>
  <si>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</si>
  <si>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</si>
  <si>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</si>
  <si>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</si>
  <si>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</si>
  <si>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</si>
  <si>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</si>
  <si>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</si>
  <si>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</si>
  <si>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</si>
  <si>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</si>
  <si>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</si>
  <si>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</si>
  <si>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</si>
  <si>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</si>
  <si>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</si>
  <si>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</si>
  <si>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</si>
  <si>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</si>
  <si>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</si>
  <si>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</si>
  <si>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</si>
  <si>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</si>
  <si>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</si>
  <si>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</si>
  <si>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</si>
  <si>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</si>
  <si>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</si>
  <si>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</si>
  <si>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</si>
  <si>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</si>
  <si>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</si>
  <si>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</si>
  <si>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</si>
  <si>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</si>
  <si>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</si>
  <si>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</si>
  <si>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</si>
  <si>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</si>
  <si>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</si>
  <si>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</si>
  <si>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</si>
  <si>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</si>
  <si>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</si>
  <si>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</si>
  <si>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</si>
  <si>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</si>
  <si>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</si>
  <si>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</si>
  <si>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</si>
  <si>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</si>
  <si>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</si>
  <si>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</si>
  <si>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</si>
  <si>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</si>
  <si>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</si>
  <si>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</si>
  <si>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</si>
  <si>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</si>
  <si>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</si>
  <si>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</si>
  <si>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</si>
  <si>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</si>
  <si>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</si>
  <si>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</si>
  <si>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</si>
  <si>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</si>
  <si>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</si>
  <si>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</si>
  <si>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</si>
  <si>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</si>
  <si>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</si>
  <si>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</si>
  <si>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</si>
  <si>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</si>
  <si>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</si>
  <si>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</si>
  <si>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</si>
  <si>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</si>
  <si>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</si>
  <si>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</si>
  <si>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</si>
  <si>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</si>
  <si>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</si>
  <si>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</si>
  <si>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</si>
  <si>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</si>
  <si>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</si>
  <si>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</si>
  <si>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</si>
  <si>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</si>
  <si>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</si>
  <si>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</si>
  <si>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</si>
  <si>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</si>
  <si>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</si>
  <si>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</si>
  <si>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</si>
  <si>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</si>
  <si>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</si>
  <si>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</si>
  <si>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</si>
  <si>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</si>
  <si>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</si>
  <si>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</si>
  <si>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</si>
  <si>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</si>
  <si>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</si>
  <si>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</si>
  <si>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</si>
  <si>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</si>
  <si>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</si>
  <si>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</si>
  <si>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</si>
  <si>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</si>
  <si>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</si>
  <si>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</si>
  <si>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</si>
  <si>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</si>
  <si>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</si>
  <si>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</si>
  <si>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</si>
  <si>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</si>
  <si>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</si>
  <si>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</si>
  <si>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</si>
  <si>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</si>
  <si>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</si>
  <si>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</si>
  <si>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</si>
  <si>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</si>
  <si>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</si>
  <si>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</si>
  <si>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</si>
  <si>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</si>
  <si>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</si>
  <si>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</si>
  <si>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</si>
  <si>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</si>
  <si>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</si>
  <si>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</si>
  <si>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</si>
  <si>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</si>
  <si>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</si>
  <si>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</si>
  <si>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</si>
  <si>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</si>
  <si>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</si>
  <si>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</si>
  <si>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</si>
  <si>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</si>
  <si>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</si>
  <si>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</si>
  <si>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</si>
  <si>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</si>
  <si>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</si>
  <si>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</si>
  <si>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</si>
  <si>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</si>
  <si>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</si>
  <si>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</si>
  <si>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</si>
  <si>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</si>
  <si>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</si>
  <si>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</si>
  <si>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</si>
  <si>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</si>
  <si>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</si>
  <si>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</si>
  <si>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</si>
  <si>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</si>
  <si>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</si>
  <si>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</si>
  <si>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</si>
  <si>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</si>
  <si>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</si>
  <si>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</si>
  <si>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</si>
  <si>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</si>
  <si>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</si>
  <si>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</si>
  <si>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</si>
  <si>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</si>
  <si>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</si>
  <si>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</si>
  <si>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</si>
  <si>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</si>
  <si>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</si>
  <si>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</si>
  <si>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</si>
  <si>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</si>
  <si>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</si>
  <si>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</si>
  <si>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</si>
  <si>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</si>
  <si>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</si>
  <si>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</si>
  <si>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</si>
  <si>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</si>
  <si>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</si>
  <si>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</si>
  <si>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</si>
  <si>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</si>
  <si>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</si>
  <si>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</si>
  <si>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</si>
  <si>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</si>
  <si>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</si>
  <si>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</si>
  <si>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</si>
  <si>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</si>
  <si>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</si>
  <si>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</si>
  <si>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</si>
  <si>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</si>
  <si>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</si>
  <si>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</si>
  <si>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</si>
  <si>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</si>
  <si>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</si>
  <si>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</si>
  <si>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</si>
  <si>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</si>
  <si>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</si>
  <si>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</si>
  <si>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</si>
  <si>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</si>
  <si>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</si>
  <si>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</si>
  <si>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</si>
  <si>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</si>
  <si>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</si>
  <si>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</si>
  <si>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</si>
  <si>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</si>
  <si>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</si>
  <si>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</si>
  <si>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</si>
  <si>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</si>
  <si>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</si>
  <si>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</si>
  <si>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</si>
  <si>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</si>
  <si>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</si>
  <si>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</si>
  <si>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</si>
  <si>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</si>
  <si>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</si>
  <si>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</si>
  <si>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</si>
  <si>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</si>
  <si>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</si>
  <si>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</si>
  <si>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</si>
  <si>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</si>
  <si>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</si>
  <si>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</si>
  <si>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</si>
  <si>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</si>
  <si>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</si>
  <si>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</si>
  <si>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</si>
  <si>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</si>
  <si>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</si>
  <si>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</si>
  <si>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</si>
  <si>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</si>
  <si>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</si>
  <si>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</si>
  <si>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</si>
  <si>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</si>
  <si>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</si>
  <si>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</si>
  <si>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</si>
  <si>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</si>
  <si>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</si>
  <si>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</si>
  <si>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</si>
  <si>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</si>
  <si>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</si>
  <si>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</si>
  <si>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</si>
  <si>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</si>
  <si>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</si>
  <si>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</si>
  <si>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</si>
  <si>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</si>
  <si>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</si>
  <si>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</si>
  <si>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</si>
  <si>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</si>
  <si>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</si>
  <si>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</si>
  <si>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</si>
  <si>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</si>
  <si>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</si>
  <si>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</si>
  <si>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</si>
  <si>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</si>
  <si>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</si>
  <si>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</si>
  <si>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</si>
  <si>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</si>
  <si>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</si>
  <si>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</si>
  <si>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</si>
  <si>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</si>
  <si>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</si>
  <si>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</si>
  <si>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</si>
  <si>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</si>
  <si>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</si>
  <si>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</si>
  <si>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</si>
  <si>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</si>
  <si>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</si>
  <si>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</si>
  <si>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</si>
  <si>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</si>
  <si>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</si>
  <si>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</si>
  <si>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</si>
  <si>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</si>
  <si>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</si>
  <si>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</si>
  <si>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</si>
  <si>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</si>
  <si>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</si>
  <si>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</si>
  <si>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</si>
  <si>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</si>
  <si>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</si>
  <si>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</si>
  <si>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</si>
  <si>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</si>
  <si>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</si>
  <si>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</si>
  <si>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</si>
  <si>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</si>
  <si>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</si>
  <si>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</si>
  <si>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</si>
  <si>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</si>
  <si>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</si>
  <si>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</si>
  <si>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</si>
  <si>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</si>
  <si>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</si>
  <si>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</si>
  <si>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</si>
  <si>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</si>
  <si>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</si>
  <si>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</si>
  <si>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</si>
  <si>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</si>
  <si>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</si>
  <si>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</si>
  <si>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</si>
  <si>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</si>
  <si>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</si>
  <si>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</si>
  <si>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</si>
  <si>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</si>
  <si>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</si>
  <si>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</si>
  <si>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</si>
  <si>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</si>
  <si>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</si>
  <si>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</si>
  <si>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</si>
  <si>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</si>
  <si>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</si>
  <si>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</si>
  <si>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</si>
  <si>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</si>
  <si>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</si>
  <si>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</si>
  <si>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</si>
  <si>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</si>
  <si>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</si>
  <si>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</si>
  <si>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</si>
  <si>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</si>
  <si>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</si>
  <si>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</si>
  <si>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</si>
  <si>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</si>
  <si>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</si>
  <si>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</si>
  <si>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</si>
  <si>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</si>
  <si>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</si>
  <si>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</si>
  <si>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</si>
  <si>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</si>
  <si>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</si>
  <si>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</si>
  <si>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</si>
  <si>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</si>
  <si>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</si>
  <si>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</si>
  <si>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</si>
  <si>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</si>
  <si>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</si>
  <si>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</si>
  <si>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</si>
  <si>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</si>
  <si>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</si>
  <si>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</si>
  <si>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</si>
  <si>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</si>
  <si>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</si>
  <si>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</si>
  <si>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</si>
  <si>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</si>
  <si>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</si>
  <si>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</si>
  <si>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</si>
  <si>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</si>
  <si>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</si>
  <si>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</si>
  <si>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</si>
  <si>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</si>
  <si>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</si>
  <si>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</si>
  <si>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</si>
  <si>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</si>
  <si>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</si>
  <si>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</si>
  <si>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</si>
  <si>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</si>
  <si>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</si>
  <si>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</si>
  <si>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</si>
  <si>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</si>
  <si>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</si>
  <si>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</si>
  <si>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</si>
  <si>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</si>
  <si>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</si>
  <si>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</si>
  <si>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</si>
  <si>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</si>
  <si>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</si>
  <si>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</si>
  <si>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</si>
  <si>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</si>
  <si>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</si>
  <si>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</si>
  <si>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</si>
  <si>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</si>
  <si>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</si>
  <si>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</si>
  <si>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</si>
  <si>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</si>
  <si>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</si>
  <si>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</si>
  <si>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</si>
  <si>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</si>
  <si>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</si>
  <si>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</si>
  <si>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</si>
  <si>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</si>
  <si>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</si>
  <si>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</si>
  <si>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</si>
  <si>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</si>
  <si>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</si>
  <si>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</si>
  <si>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</si>
  <si>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</si>
  <si>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</si>
  <si>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</si>
  <si>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</si>
  <si>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</si>
  <si>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</si>
  <si>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</si>
  <si>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</si>
  <si>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</si>
  <si>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</si>
  <si>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</si>
  <si>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</si>
  <si>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</si>
  <si>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</si>
  <si>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</si>
  <si>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</si>
  <si>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</si>
  <si>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</si>
  <si>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</si>
  <si>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</si>
  <si>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</si>
  <si>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</si>
  <si>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</si>
  <si>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</si>
  <si>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</si>
  <si>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</si>
  <si>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</si>
  <si>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</si>
  <si>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</si>
  <si>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</si>
  <si>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</si>
  <si>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</si>
  <si>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</si>
  <si>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</si>
  <si>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</si>
  <si>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</si>
  <si>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</si>
  <si>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</si>
  <si>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</si>
  <si>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</si>
  <si>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</si>
  <si>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</si>
  <si>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</si>
  <si>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</si>
  <si>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</si>
  <si>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</si>
  <si>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</si>
  <si>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</si>
  <si>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</si>
  <si>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</si>
  <si>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</si>
  <si>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</si>
  <si>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</si>
  <si>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</si>
  <si>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</si>
  <si>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</si>
  <si>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</si>
  <si>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</si>
  <si>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</si>
  <si>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</si>
  <si>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</si>
  <si>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</si>
  <si>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</si>
  <si>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</si>
  <si>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</si>
  <si>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</si>
  <si>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</si>
  <si>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</si>
  <si>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</si>
  <si>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</si>
  <si>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</si>
  <si>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</si>
  <si>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</si>
  <si>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</si>
  <si>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</si>
  <si>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</si>
  <si>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</si>
  <si>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</si>
  <si>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</si>
  <si>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</si>
  <si>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</si>
  <si>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</si>
  <si>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</si>
  <si>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</si>
  <si>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</si>
  <si>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</si>
  <si>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</si>
  <si>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</si>
  <si>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</si>
  <si>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</si>
  <si>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</si>
  <si>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</si>
  <si>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</si>
  <si>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</si>
  <si>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</si>
  <si>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</si>
  <si>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</si>
  <si>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</si>
  <si>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</si>
  <si>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</si>
  <si>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</si>
  <si>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</si>
  <si>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</si>
  <si>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</si>
  <si>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</si>
  <si>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</si>
  <si>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</si>
  <si>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</si>
  <si>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</si>
  <si>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</si>
  <si>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</si>
  <si>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</si>
  <si>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</si>
  <si>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</si>
  <si>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</si>
  <si>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</si>
  <si>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</si>
  <si>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</si>
  <si>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</si>
  <si>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</si>
  <si>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</si>
  <si>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</si>
  <si>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</si>
  <si>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</si>
  <si>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</si>
  <si>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</si>
  <si>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</si>
  <si>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</si>
  <si>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</si>
  <si>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</si>
  <si>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</si>
  <si>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</si>
  <si>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</si>
  <si>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</si>
  <si>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</si>
  <si>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</si>
  <si>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</si>
  <si>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</si>
  <si>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</si>
  <si>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</si>
  <si>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</si>
  <si>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</si>
  <si>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</si>
  <si>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</si>
  <si>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</si>
  <si>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</si>
  <si>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</si>
  <si>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</si>
  <si>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</si>
  <si>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</si>
  <si>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</si>
  <si>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</si>
  <si>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</si>
  <si>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</si>
  <si>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</si>
  <si>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</si>
  <si>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</si>
  <si>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</si>
  <si>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</si>
  <si>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</si>
  <si>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</si>
  <si>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</si>
  <si>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</si>
  <si>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</si>
  <si>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</si>
  <si>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</si>
  <si>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</si>
  <si>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</si>
  <si>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</si>
  <si>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</si>
  <si>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</si>
  <si>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</si>
  <si>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</si>
  <si>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</si>
  <si>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</si>
  <si>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</si>
  <si>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</si>
  <si>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</si>
  <si>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</si>
  <si>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</si>
  <si>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</si>
  <si>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</si>
  <si>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</si>
  <si>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</si>
  <si>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</si>
  <si>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</si>
  <si>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</si>
  <si>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</si>
  <si>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</si>
  <si>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</si>
  <si>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</si>
  <si>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</si>
  <si>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</si>
  <si>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</si>
  <si>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</si>
  <si>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</si>
  <si>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</si>
  <si>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</si>
  <si>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</si>
  <si>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</si>
  <si>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</si>
  <si>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</si>
  <si>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</si>
  <si>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</si>
  <si>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</si>
  <si>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</si>
  <si>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</si>
  <si>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</si>
  <si>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</si>
  <si>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</si>
  <si>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</si>
  <si>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</si>
  <si>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</si>
  <si>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</si>
  <si>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</si>
  <si>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</si>
  <si>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</si>
  <si>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</si>
  <si>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</si>
  <si>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</si>
  <si>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</si>
  <si>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</si>
  <si>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</si>
  <si>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</si>
  <si>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</si>
  <si>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</si>
  <si>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</si>
  <si>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</si>
  <si>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</si>
  <si>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</si>
  <si>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</si>
  <si>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</si>
  <si>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</si>
  <si>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</si>
  <si>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</si>
  <si>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</si>
  <si>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</si>
  <si>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</si>
  <si>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</si>
  <si>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</si>
  <si>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</si>
  <si>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</si>
  <si>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</si>
  <si>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</si>
  <si>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</si>
  <si>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</si>
  <si>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</si>
  <si>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</si>
  <si>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</si>
  <si>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</si>
  <si>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</si>
  <si>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</si>
  <si>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</si>
  <si>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</si>
  <si>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</si>
  <si>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</si>
  <si>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</si>
  <si>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</si>
  <si>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</si>
  <si>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</si>
  <si>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</si>
  <si>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</si>
  <si>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</si>
  <si>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</si>
  <si>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</si>
  <si>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</si>
  <si>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</si>
  <si>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</si>
  <si>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</si>
  <si>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</si>
  <si>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</si>
  <si>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</si>
  <si>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</si>
  <si>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</si>
  <si>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</si>
  <si>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</si>
  <si>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</si>
  <si>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</si>
  <si>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</si>
  <si>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</si>
  <si>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</si>
  <si>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</si>
  <si>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</si>
  <si>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</si>
  <si>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</si>
  <si>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</si>
  <si>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</si>
  <si>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</si>
  <si>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</si>
  <si>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</si>
  <si>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</si>
  <si>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</si>
  <si>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</si>
  <si>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</si>
  <si>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</si>
  <si>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</si>
  <si>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</si>
  <si>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</si>
  <si>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</si>
  <si>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</si>
  <si>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</si>
  <si>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</si>
  <si>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</si>
  <si>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</si>
  <si>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</si>
  <si>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</si>
  <si>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</si>
  <si>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</si>
  <si>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</si>
  <si>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</si>
  <si>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</si>
  <si>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</si>
  <si>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</si>
  <si>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</si>
  <si>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</si>
  <si>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</si>
  <si>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</si>
  <si>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</si>
  <si>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</si>
  <si>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</si>
  <si>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</si>
  <si>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</si>
  <si>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</si>
  <si>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</si>
  <si>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</si>
  <si>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</si>
  <si>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</si>
  <si>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</si>
  <si>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</si>
  <si>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</si>
  <si>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</si>
  <si>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</si>
  <si>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</si>
  <si>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</si>
  <si>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</si>
  <si>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</si>
  <si>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</si>
  <si>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</si>
  <si>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</si>
  <si>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</si>
  <si>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</si>
  <si>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</si>
  <si>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</si>
  <si>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</si>
  <si>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</si>
  <si>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</si>
  <si>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</si>
  <si>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</si>
  <si>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</si>
  <si>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</si>
  <si>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</si>
  <si>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</si>
  <si>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</si>
  <si>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</si>
  <si>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</si>
  <si>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</si>
  <si>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</si>
  <si>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</si>
  <si>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</si>
  <si>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</si>
  <si>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</si>
  <si>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</si>
  <si>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</si>
  <si>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</si>
  <si>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</si>
  <si>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</si>
  <si>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</si>
  <si>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</si>
  <si>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</si>
  <si>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</si>
  <si>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</si>
  <si>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</si>
  <si>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</si>
  <si>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</si>
  <si>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</si>
  <si>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</si>
  <si>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</si>
  <si>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</si>
  <si>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</si>
  <si>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</si>
  <si>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</si>
  <si>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</si>
  <si>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</si>
  <si>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</si>
  <si>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</si>
  <si>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</si>
  <si>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</si>
  <si>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</si>
  <si>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</si>
  <si>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</si>
  <si>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</si>
  <si>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</si>
  <si>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</si>
  <si>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</si>
  <si>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</si>
  <si>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</si>
  <si>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</si>
  <si>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</si>
  <si>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</si>
  <si>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</si>
  <si>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</si>
  <si>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</si>
  <si>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</si>
  <si>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</si>
  <si>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</si>
  <si>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</si>
  <si>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</si>
  <si>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</si>
  <si>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</si>
  <si>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</si>
  <si>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</si>
  <si>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</si>
  <si>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</si>
  <si>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</si>
  <si>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</si>
  <si>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</si>
  <si>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</si>
  <si>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</si>
  <si>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</si>
  <si>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</si>
  <si>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</si>
  <si>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</si>
  <si>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</si>
  <si>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</si>
  <si>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</si>
  <si>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</si>
  <si>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</si>
  <si>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</si>
  <si>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</si>
  <si>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</si>
  <si>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</si>
  <si>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</si>
  <si>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</si>
  <si>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</si>
  <si>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</si>
  <si>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</si>
  <si>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</si>
  <si>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</si>
  <si>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</si>
  <si>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</si>
  <si>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</si>
  <si>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</si>
  <si>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</si>
  <si>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</si>
  <si>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</si>
  <si>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</si>
  <si>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</si>
  <si>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</si>
  <si>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</si>
  <si>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</si>
  <si>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</si>
  <si>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</si>
  <si>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</si>
  <si>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</si>
  <si>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</si>
  <si>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</si>
  <si>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</si>
  <si>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</si>
  <si>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</si>
  <si>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</si>
  <si>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</si>
  <si>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</si>
  <si>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</si>
  <si>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</si>
  <si>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</si>
  <si>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</si>
  <si>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</si>
  <si>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</si>
  <si>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</si>
  <si>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</si>
  <si>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</si>
  <si>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</si>
  <si>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</si>
  <si>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</si>
  <si>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</si>
  <si>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</si>
  <si>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</si>
  <si>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</si>
  <si>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</si>
  <si>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</si>
  <si>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</si>
  <si>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</si>
  <si>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</si>
  <si>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</si>
  <si>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</si>
  <si>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</si>
  <si>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</si>
  <si>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</si>
  <si>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</si>
  <si>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</si>
  <si>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</si>
  <si>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</si>
  <si>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</si>
  <si>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</si>
  <si>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</si>
  <si>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</si>
  <si>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</si>
  <si>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</si>
  <si>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</si>
  <si>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</si>
  <si>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</si>
  <si>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</si>
  <si>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</si>
  <si>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</si>
  <si>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</si>
  <si>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</si>
  <si>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</si>
  <si>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</si>
  <si>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</si>
  <si>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</si>
  <si>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</si>
  <si>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</si>
  <si>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</si>
  <si>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</si>
  <si>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</si>
  <si>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</si>
  <si>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</si>
  <si>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</si>
  <si>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</si>
  <si>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</si>
  <si>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</si>
  <si>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</si>
  <si>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</si>
  <si>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</si>
  <si>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</si>
  <si>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</si>
  <si>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</si>
  <si>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</si>
  <si>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</si>
  <si>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</si>
  <si>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</si>
  <si>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</si>
  <si>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</si>
  <si>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</si>
  <si>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</si>
  <si>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</si>
  <si>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</si>
  <si>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</si>
  <si>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</si>
  <si>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</si>
  <si>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</si>
  <si>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</si>
  <si>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</si>
  <si>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</si>
  <si>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</si>
  <si>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</si>
  <si>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</si>
  <si>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</si>
  <si>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</si>
  <si>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</si>
  <si>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</si>
  <si>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</si>
  <si>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</si>
  <si>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</si>
  <si>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</si>
  <si>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</si>
  <si>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</si>
  <si>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</si>
  <si>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</si>
  <si>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</si>
  <si>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</si>
  <si>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</si>
  <si>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</si>
  <si>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</si>
  <si>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</si>
  <si>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</si>
  <si>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</si>
  <si>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</si>
  <si>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</si>
  <si>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</si>
  <si>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</si>
  <si>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</si>
  <si>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</si>
  <si>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</si>
  <si>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</si>
  <si>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</si>
  <si>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</si>
  <si>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</si>
  <si>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</si>
  <si>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</si>
  <si>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</si>
  <si>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</si>
  <si>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</si>
  <si>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</si>
  <si>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</si>
  <si>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</si>
  <si>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</si>
  <si>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</si>
  <si>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</si>
  <si>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</si>
  <si>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</si>
  <si>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</si>
  <si>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</si>
  <si>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</si>
  <si>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</si>
  <si>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</si>
  <si>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</si>
  <si>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</si>
  <si>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</si>
  <si>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</si>
  <si>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</si>
  <si>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</si>
  <si>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</si>
  <si>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</si>
  <si>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</si>
  <si>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</si>
  <si>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</si>
  <si>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</si>
  <si>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</si>
  <si>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</si>
  <si>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</si>
  <si>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</si>
  <si>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</si>
  <si>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</si>
  <si>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</si>
  <si>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</si>
  <si>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</si>
  <si>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</si>
  <si>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</si>
  <si>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</si>
  <si>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</si>
  <si>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</si>
  <si>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</si>
  <si>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</si>
  <si>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</si>
  <si>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</si>
  <si>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</si>
  <si>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</si>
  <si>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</si>
  <si>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</si>
  <si>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</si>
  <si>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</si>
  <si>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</si>
  <si>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</si>
  <si>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</si>
  <si>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</si>
  <si>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</si>
  <si>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</si>
  <si>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</si>
  <si>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</si>
  <si>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</si>
  <si>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</si>
  <si>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</si>
  <si>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</si>
  <si>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</si>
  <si>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</si>
  <si>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</si>
  <si>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</si>
  <si>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</si>
  <si>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</si>
  <si>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</si>
  <si>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</si>
  <si>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</si>
  <si>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</si>
  <si>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</si>
  <si>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</si>
  <si>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</si>
  <si>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</si>
  <si>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</si>
  <si>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</si>
  <si>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</si>
  <si>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</si>
  <si>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</si>
  <si>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</si>
  <si>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</si>
  <si>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</si>
  <si>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</si>
  <si>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</si>
  <si>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</si>
  <si>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</si>
  <si>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</si>
  <si>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</si>
  <si>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</si>
  <si>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</si>
  <si>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</si>
  <si>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</si>
  <si>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</si>
  <si>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</si>
  <si>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</si>
  <si>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</si>
  <si>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</si>
  <si>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</si>
  <si>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</si>
  <si>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</si>
  <si>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</si>
  <si>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</si>
  <si>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</si>
  <si>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</si>
  <si>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</si>
  <si>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</si>
  <si>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</si>
  <si>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</si>
  <si>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</si>
  <si>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</si>
  <si>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</si>
  <si>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</si>
  <si>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</si>
  <si>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</si>
  <si>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</si>
  <si>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</si>
  <si>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</si>
  <si>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</si>
  <si>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</si>
  <si>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</si>
  <si>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</si>
  <si>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</si>
  <si>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</si>
  <si>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</si>
  <si>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</si>
  <si>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</si>
  <si>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</si>
  <si>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</si>
  <si>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</si>
  <si>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</si>
  <si>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</si>
  <si>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</si>
  <si>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</si>
  <si>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</si>
  <si>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</si>
  <si>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</si>
  <si>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</si>
  <si>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</si>
  <si>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</si>
  <si>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</si>
  <si>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</si>
  <si>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</si>
  <si>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</si>
  <si>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</si>
  <si>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</si>
  <si>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</si>
  <si>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</si>
  <si>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</si>
  <si>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</si>
  <si>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</si>
  <si>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</si>
  <si>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</si>
  <si>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</si>
  <si>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</si>
  <si>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</si>
  <si>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</si>
  <si>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</si>
  <si>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</si>
  <si>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</si>
  <si>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</si>
  <si>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</si>
  <si>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</si>
  <si>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</si>
  <si>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</si>
  <si>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</si>
  <si>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</si>
  <si>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</si>
  <si>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</si>
  <si>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</si>
  <si>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</si>
  <si>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</si>
  <si>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</si>
  <si>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</si>
  <si>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</si>
  <si>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</si>
  <si>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</si>
  <si>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</si>
  <si>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</si>
  <si>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</si>
  <si>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</si>
  <si>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</si>
  <si>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</si>
  <si>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</si>
  <si>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</si>
  <si>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</si>
  <si>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</si>
  <si>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</si>
  <si>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</si>
  <si>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</si>
  <si>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</si>
  <si>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</si>
  <si>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</si>
  <si>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</si>
  <si>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</si>
  <si>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</si>
  <si>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</si>
  <si>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</si>
  <si>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</si>
  <si>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</si>
  <si>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</si>
  <si>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</si>
  <si>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</si>
  <si>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</si>
  <si>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</si>
  <si>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</si>
  <si>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</si>
  <si>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</si>
  <si>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</si>
  <si>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</si>
  <si>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</si>
  <si>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</si>
  <si>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</si>
  <si>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</si>
  <si>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</si>
  <si>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</si>
  <si>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</si>
  <si>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</si>
  <si>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</si>
  <si>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</si>
  <si>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</si>
  <si>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</si>
  <si>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</si>
  <si>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</si>
  <si>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</si>
  <si>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</si>
  <si>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</si>
  <si>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</si>
  <si>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</si>
  <si>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</si>
  <si>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</si>
  <si>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</si>
  <si>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</si>
  <si>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</si>
  <si>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</si>
  <si>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</si>
  <si>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</si>
  <si>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</si>
  <si>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</si>
  <si>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</si>
  <si>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</si>
  <si>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</si>
  <si>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</si>
  <si>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</si>
  <si>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</si>
  <si>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</si>
  <si>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</si>
  <si>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</si>
  <si>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</si>
  <si>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</si>
  <si>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</si>
  <si>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</si>
  <si>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</si>
  <si>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</si>
  <si>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</si>
  <si>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</si>
  <si>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</si>
  <si>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</si>
  <si>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</si>
  <si>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</si>
  <si>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</si>
  <si>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</si>
  <si>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</si>
  <si>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</si>
  <si>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</si>
  <si>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</si>
  <si>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</si>
  <si>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</si>
  <si>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</si>
  <si>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</si>
  <si>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</si>
  <si>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</si>
  <si>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</si>
  <si>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</si>
  <si>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</si>
  <si>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</si>
  <si>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</si>
  <si>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</si>
  <si>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</si>
  <si>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</si>
  <si>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</si>
  <si>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</si>
  <si>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</si>
  <si>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</si>
  <si>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</si>
  <si>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</si>
  <si>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</si>
  <si>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</si>
  <si>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</si>
  <si>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</si>
  <si>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</si>
  <si>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</si>
  <si>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</si>
  <si>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</si>
  <si>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</si>
  <si>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</si>
  <si>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</si>
  <si>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</si>
  <si>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</si>
  <si>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</si>
  <si>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</si>
  <si>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</si>
  <si>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</si>
  <si>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</si>
  <si>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</si>
  <si>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</si>
  <si>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</si>
  <si>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</si>
  <si>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</si>
  <si>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</si>
  <si>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</si>
  <si>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</si>
  <si>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</si>
  <si>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</si>
  <si>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</si>
  <si>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</si>
  <si>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</si>
  <si>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</si>
  <si>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</si>
  <si>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</si>
  <si>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</si>
  <si>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</si>
  <si>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</si>
  <si>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</si>
  <si>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</si>
  <si>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</si>
  <si>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</si>
  <si>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</si>
  <si>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</si>
  <si>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</si>
  <si>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</si>
  <si>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</si>
  <si>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</si>
  <si>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</si>
  <si>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</si>
  <si>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</si>
  <si>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</si>
  <si>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</si>
  <si>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</si>
  <si>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</si>
  <si>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</si>
  <si>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</si>
  <si>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</si>
  <si>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</si>
  <si>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</si>
  <si>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</si>
  <si>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</si>
  <si>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</si>
  <si>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</si>
  <si>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</si>
  <si>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</si>
  <si>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</si>
  <si>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</si>
  <si>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</si>
  <si>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</si>
  <si>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</si>
  <si>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</si>
  <si>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</si>
  <si>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</si>
  <si>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</si>
  <si>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</si>
  <si>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</si>
  <si>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</si>
  <si>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</si>
  <si>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</si>
  <si>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</si>
  <si>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</si>
  <si>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</si>
  <si>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</si>
  <si>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</si>
  <si>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</si>
  <si>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</si>
  <si>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</si>
  <si>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</si>
  <si>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</si>
  <si>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</si>
  <si>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</si>
  <si>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</si>
  <si>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</si>
  <si>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</si>
  <si>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</si>
  <si>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</si>
  <si>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</si>
  <si>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</si>
  <si>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</si>
  <si>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</si>
  <si>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</si>
  <si>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</si>
  <si>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</si>
  <si>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</si>
  <si>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</si>
  <si>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</si>
  <si>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</si>
  <si>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</si>
  <si>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</si>
  <si>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</si>
  <si>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</si>
  <si>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</si>
  <si>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</si>
  <si>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</si>
  <si>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</si>
  <si>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</si>
  <si>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</si>
  <si>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</si>
  <si>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</si>
  <si>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</si>
  <si>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</si>
  <si>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</si>
  <si>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</si>
  <si>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</si>
  <si>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</si>
  <si>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</si>
  <si>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</si>
  <si>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</si>
  <si>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</si>
  <si>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</si>
  <si>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</si>
  <si>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</si>
  <si>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</si>
  <si>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</si>
  <si>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</si>
  <si>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</si>
  <si>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</si>
  <si>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</si>
  <si>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</si>
  <si>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</si>
  <si>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</si>
  <si>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</si>
  <si>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</si>
  <si>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</si>
  <si>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</si>
  <si>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</si>
  <si>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</si>
  <si>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</si>
  <si>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</si>
  <si>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</si>
  <si>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</si>
  <si>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</si>
  <si>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</si>
  <si>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</si>
  <si>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</si>
  <si>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</si>
  <si>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</si>
  <si>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</si>
  <si>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</si>
  <si>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</si>
  <si>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</si>
  <si>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</si>
  <si>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</si>
  <si>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</si>
  <si>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</si>
  <si>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</si>
  <si>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</si>
  <si>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</si>
  <si>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</si>
  <si>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</si>
  <si>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</si>
  <si>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</si>
  <si>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</si>
  <si>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</si>
  <si>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</si>
  <si>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</si>
  <si>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</si>
  <si>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</si>
  <si>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</si>
  <si>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</si>
  <si>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</si>
  <si>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</si>
  <si>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</si>
  <si>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</si>
  <si>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</si>
  <si>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</si>
  <si>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</si>
  <si>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</si>
  <si>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</si>
  <si>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</si>
  <si>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</si>
  <si>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</si>
  <si>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</si>
  <si>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</si>
  <si>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</si>
  <si>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</si>
  <si>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</si>
  <si>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</si>
  <si>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</si>
  <si>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</si>
  <si>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</si>
  <si>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</si>
  <si>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</si>
  <si>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</si>
  <si>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</si>
  <si>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</si>
  <si>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</si>
  <si>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</si>
  <si>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</si>
  <si>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</si>
  <si>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</si>
  <si>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</si>
  <si>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</si>
  <si>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</si>
  <si>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</si>
  <si>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</si>
  <si>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</si>
  <si>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</si>
  <si>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</si>
  <si>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</si>
  <si>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</si>
  <si>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</si>
  <si>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</si>
  <si>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</si>
  <si>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</si>
  <si>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</si>
  <si>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</si>
  <si>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</si>
  <si>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</si>
  <si>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</si>
  <si>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</si>
  <si>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</si>
  <si>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</si>
  <si>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</si>
  <si>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</si>
  <si>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</si>
  <si>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</si>
  <si>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</si>
  <si>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</si>
  <si>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</si>
  <si>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</si>
  <si>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</si>
  <si>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</si>
  <si>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</si>
  <si>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</si>
  <si>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</si>
  <si>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</si>
  <si>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</si>
  <si>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</si>
  <si>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</si>
  <si>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</si>
  <si>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</si>
  <si>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</si>
  <si>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</si>
  <si>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</si>
  <si>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</si>
  <si>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</si>
  <si>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</si>
  <si>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</si>
  <si>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</si>
  <si>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</si>
  <si>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</si>
  <si>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</si>
  <si>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</si>
  <si>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</si>
  <si>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</si>
  <si>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</si>
  <si>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</si>
  <si>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</si>
  <si>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</si>
  <si>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</si>
  <si>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</si>
  <si>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</si>
  <si>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</si>
  <si>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</si>
  <si>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</si>
  <si>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</si>
  <si>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</si>
  <si>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</si>
  <si>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</si>
  <si>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</si>
  <si>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</si>
  <si>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</si>
  <si>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</si>
  <si>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</si>
  <si>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</si>
  <si>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</si>
  <si>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</si>
  <si>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</si>
  <si>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</si>
  <si>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</si>
  <si>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</si>
  <si>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</si>
  <si>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</si>
  <si>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</si>
  <si>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</si>
  <si>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</si>
  <si>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</si>
  <si>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</si>
  <si>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</si>
  <si>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</si>
  <si>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</si>
  <si>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</si>
  <si>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</si>
  <si>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</si>
  <si>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</si>
  <si>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</si>
  <si>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</si>
  <si>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</si>
  <si>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</si>
  <si>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</si>
  <si>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</si>
  <si>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</si>
  <si>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</si>
  <si>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</si>
  <si>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</si>
  <si>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</si>
  <si>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</si>
  <si>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</si>
  <si>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</si>
  <si>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</si>
  <si>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</si>
  <si>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</si>
  <si>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</si>
  <si>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</si>
  <si>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</si>
  <si>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</si>
  <si>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</si>
  <si>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</si>
  <si>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</si>
  <si>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</si>
  <si>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</si>
  <si>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</si>
  <si>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</si>
  <si>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</si>
  <si>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</si>
  <si>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</si>
  <si>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</si>
  <si>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</si>
  <si>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</si>
  <si>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</si>
  <si>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</si>
  <si>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</si>
  <si>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</si>
  <si>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</si>
  <si>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</si>
  <si>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</si>
  <si>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</si>
  <si>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</si>
  <si>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</si>
  <si>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</si>
  <si>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</si>
  <si>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</si>
  <si>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</si>
  <si>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</si>
  <si>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</si>
  <si>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</si>
  <si>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</si>
  <si>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</si>
  <si>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</si>
  <si>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</si>
  <si>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</si>
  <si>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</si>
  <si>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</si>
  <si>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</si>
  <si>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</si>
  <si>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</si>
  <si>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</si>
  <si>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</si>
  <si>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</si>
  <si>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</si>
  <si>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</si>
  <si>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</si>
  <si>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</si>
  <si>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</si>
  <si>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</si>
  <si>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</si>
  <si>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</si>
  <si>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</si>
  <si>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</si>
  <si>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</si>
  <si>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</si>
  <si>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</si>
  <si>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</si>
  <si>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</si>
  <si>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</si>
  <si>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</si>
  <si>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</si>
  <si>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</si>
  <si>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</si>
  <si>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</si>
  <si>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</si>
  <si>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</si>
  <si>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</si>
  <si>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</si>
  <si>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</si>
  <si>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</si>
  <si>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</si>
  <si>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</si>
  <si>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</si>
  <si>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</si>
  <si>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</si>
  <si>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</si>
  <si>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</si>
  <si>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</si>
  <si>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</si>
  <si>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</si>
  <si>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</si>
  <si>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</si>
  <si>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</si>
  <si>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</si>
  <si>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</si>
  <si>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</si>
  <si>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</si>
  <si>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</si>
  <si>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</si>
  <si>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</si>
  <si>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</si>
  <si>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</si>
  <si>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</si>
  <si>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</si>
  <si>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</si>
  <si>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</si>
  <si>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</si>
  <si>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</si>
  <si>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</si>
  <si>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</si>
  <si>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</si>
  <si>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</si>
  <si>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</si>
  <si>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</si>
  <si>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</si>
  <si>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</si>
  <si>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</si>
  <si>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</si>
  <si>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</si>
  <si>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</si>
  <si>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</si>
  <si>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</si>
  <si>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</si>
  <si>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</si>
  <si>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</si>
  <si>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</si>
  <si>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</si>
  <si>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</si>
  <si>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</si>
  <si>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</si>
  <si>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</si>
  <si>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</si>
  <si>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</si>
  <si>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</si>
  <si>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</si>
  <si>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</si>
  <si>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</si>
  <si>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</si>
  <si>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</si>
  <si>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</si>
  <si>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</si>
  <si>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</si>
  <si>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</si>
  <si>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</si>
  <si>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</si>
  <si>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</si>
  <si>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</si>
  <si>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</si>
  <si>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</si>
  <si>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</si>
  <si>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</si>
  <si>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</si>
  <si>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</si>
  <si>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</si>
  <si>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</si>
  <si>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</si>
  <si>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</si>
  <si>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</si>
  <si>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</si>
  <si>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</si>
  <si>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</si>
  <si>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</si>
  <si>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</si>
  <si>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</si>
  <si>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</si>
  <si>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</si>
  <si>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</si>
  <si>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</si>
  <si>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</si>
  <si>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</si>
  <si>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</si>
  <si>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</si>
  <si>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</si>
  <si>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</si>
  <si>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</si>
  <si>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</si>
  <si>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</si>
  <si>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</si>
  <si>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</si>
  <si>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</si>
  <si>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</si>
  <si>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</si>
  <si>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</si>
  <si>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</si>
  <si>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</si>
  <si>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</si>
  <si>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</si>
  <si>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</si>
  <si>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</si>
  <si>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</si>
  <si>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</si>
  <si>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</si>
  <si>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</si>
  <si>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</si>
  <si>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</si>
  <si>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</si>
  <si>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</si>
  <si>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</si>
  <si>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</si>
  <si>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</si>
  <si>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</si>
  <si>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</si>
  <si>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</si>
  <si>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</si>
  <si>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</si>
  <si>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</si>
  <si>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</si>
  <si>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</si>
  <si>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</si>
  <si>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</si>
  <si>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</si>
  <si>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</si>
  <si>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</si>
  <si>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</si>
  <si>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</si>
  <si>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</si>
  <si>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</si>
  <si>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</si>
  <si>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</si>
  <si>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</si>
  <si>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</si>
  <si>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</si>
  <si>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</si>
  <si>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</si>
  <si>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</si>
  <si>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</si>
  <si>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</si>
  <si>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</si>
  <si>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</si>
  <si>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</si>
  <si>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</si>
  <si>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</si>
  <si>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</si>
  <si>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</si>
  <si>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</si>
  <si>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</si>
  <si>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</si>
  <si>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</si>
  <si>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</si>
  <si>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</si>
  <si>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</si>
  <si>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</si>
  <si>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</si>
  <si>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</si>
  <si>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</si>
  <si>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</si>
  <si>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</si>
  <si>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</si>
  <si>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</si>
  <si>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</si>
  <si>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</si>
  <si>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</si>
  <si>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</si>
  <si>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</si>
  <si>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</si>
  <si>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</si>
  <si>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</si>
  <si>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</si>
  <si>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</si>
  <si>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</si>
  <si>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</si>
  <si>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</si>
  <si>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</si>
  <si>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</si>
  <si>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</si>
  <si>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</si>
  <si>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</si>
  <si>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</si>
  <si>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</si>
  <si>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</si>
  <si>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</si>
  <si>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</si>
  <si>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</si>
  <si>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</si>
  <si>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</si>
  <si>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</si>
  <si>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</si>
  <si>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</si>
  <si>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</si>
  <si>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</si>
  <si>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</si>
  <si>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</si>
  <si>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</si>
  <si>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</si>
  <si>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</si>
  <si>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</si>
  <si>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</si>
  <si>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</si>
  <si>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</si>
  <si>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</si>
  <si>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</si>
  <si>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</si>
  <si>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</si>
  <si>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</si>
  <si>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</si>
  <si>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</si>
  <si>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</si>
  <si>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</si>
  <si>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</si>
  <si>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</si>
  <si>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</si>
  <si>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</si>
  <si>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</si>
  <si>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</si>
  <si>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</si>
  <si>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</si>
  <si>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</si>
  <si>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</si>
  <si>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</si>
  <si>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</si>
  <si>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</si>
  <si>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</si>
  <si>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</si>
  <si>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</si>
  <si>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</si>
  <si>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</si>
  <si>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</si>
  <si>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</si>
  <si>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</si>
  <si>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</si>
  <si>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</si>
  <si>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</si>
  <si>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</si>
  <si>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</si>
  <si>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</si>
  <si>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</si>
  <si>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</si>
  <si>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</si>
  <si>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</si>
  <si>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</si>
  <si>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</si>
  <si>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</si>
  <si>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</si>
  <si>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</si>
  <si>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</si>
  <si>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</si>
  <si>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</si>
  <si>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</si>
  <si>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</si>
  <si>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</si>
  <si>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</si>
  <si>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</si>
  <si>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</si>
  <si>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</si>
  <si>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</si>
  <si>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</si>
  <si>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</si>
  <si>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</si>
  <si>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</si>
  <si>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</si>
  <si>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</si>
  <si>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</si>
  <si>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</si>
  <si>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</si>
  <si>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</si>
  <si>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</si>
  <si>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</si>
  <si>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</si>
  <si>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</si>
  <si>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</si>
  <si>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</si>
  <si>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</si>
  <si>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</si>
  <si>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</si>
  <si>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</si>
  <si>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</si>
  <si>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</si>
  <si>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</si>
  <si>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</si>
  <si>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</si>
  <si>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</si>
  <si>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</si>
  <si>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</si>
  <si>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</si>
  <si>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</si>
  <si>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</si>
  <si>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</si>
  <si>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</si>
  <si>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</si>
  <si>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</si>
  <si>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</si>
  <si>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</si>
  <si>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</si>
  <si>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</si>
  <si>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</si>
  <si>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</si>
  <si>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</si>
  <si>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</si>
  <si>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</si>
  <si>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</si>
  <si>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</si>
  <si>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</si>
  <si>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</si>
  <si>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</si>
  <si>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</si>
  <si>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</si>
  <si>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</si>
  <si>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</si>
  <si>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</si>
  <si>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</si>
  <si>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</si>
  <si>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</si>
  <si>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</si>
  <si>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</si>
  <si>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</si>
  <si>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</si>
  <si>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</si>
  <si>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</si>
  <si>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</si>
  <si>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</si>
  <si>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</si>
  <si>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</si>
  <si>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</si>
  <si>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</si>
  <si>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</si>
  <si>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</si>
  <si>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</si>
  <si>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</si>
  <si>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</si>
  <si>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</si>
  <si>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</si>
  <si>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</si>
  <si>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</si>
  <si>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</si>
  <si>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</si>
  <si>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</si>
  <si>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</si>
  <si>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</si>
  <si>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</si>
  <si>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</si>
  <si>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</si>
  <si>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</si>
  <si>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</si>
  <si>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</si>
  <si>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</si>
  <si>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</si>
  <si>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</si>
  <si>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</si>
  <si>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</si>
  <si>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</si>
  <si>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</si>
  <si>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</si>
  <si>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</si>
  <si>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</si>
  <si>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</si>
  <si>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</si>
  <si>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</si>
  <si>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</si>
  <si>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</si>
  <si>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</si>
  <si>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</si>
  <si>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</si>
  <si>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</si>
  <si>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</si>
  <si>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</si>
  <si>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</si>
  <si>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</si>
  <si>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</si>
  <si>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</si>
  <si>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</si>
  <si>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</si>
  <si>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</si>
  <si>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</si>
  <si>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</si>
  <si>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</si>
  <si>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</si>
  <si>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</si>
  <si>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</si>
  <si>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</si>
  <si>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</si>
  <si>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</si>
  <si>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</si>
  <si>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</si>
  <si>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</si>
  <si>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</si>
  <si>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</si>
  <si>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</si>
  <si>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</si>
  <si>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</si>
  <si>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</si>
  <si>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</si>
  <si>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</si>
  <si>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</si>
  <si>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</si>
  <si>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</si>
  <si>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</si>
  <si>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</si>
  <si>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</si>
  <si>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</si>
  <si>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</si>
  <si>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</si>
  <si>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</si>
  <si>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</si>
  <si>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</si>
  <si>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</si>
  <si>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</si>
  <si>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</si>
  <si>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</si>
  <si>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</si>
  <si>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</si>
  <si>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</si>
  <si>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</si>
  <si>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</si>
  <si>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</si>
  <si>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</si>
  <si>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</si>
  <si>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</si>
  <si>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</si>
  <si>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</si>
  <si>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</si>
  <si>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</si>
  <si>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</si>
  <si>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</si>
  <si>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</si>
  <si>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</si>
  <si>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</si>
  <si>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</si>
  <si>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</si>
  <si>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</si>
  <si>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</si>
  <si>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</si>
  <si>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</si>
  <si>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</si>
  <si>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</si>
  <si>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</si>
  <si>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</si>
  <si>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</si>
  <si>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</si>
  <si>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</si>
  <si>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</si>
  <si>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</si>
  <si>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</si>
  <si>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</si>
  <si>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</si>
  <si>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</si>
  <si>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</si>
  <si>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</si>
  <si>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</si>
  <si>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</si>
  <si>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</si>
  <si>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</si>
  <si>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</si>
  <si>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</si>
  <si>
    <t>عمر  حجازي</t>
  </si>
  <si>
    <t>09-09</t>
  </si>
  <si>
    <t>فراس قهوة</t>
  </si>
  <si>
    <t>10-09</t>
  </si>
  <si>
    <t>حسن الزين</t>
  </si>
  <si>
    <t>دفاتر فواتير وكبيسة</t>
  </si>
  <si>
    <t>صابون وكلينكس</t>
  </si>
  <si>
    <t>خليل ورقة الموتير</t>
  </si>
  <si>
    <t>12-09</t>
  </si>
  <si>
    <t>يوسف هزيمي</t>
  </si>
  <si>
    <t>ريشة 3</t>
  </si>
  <si>
    <t>فاعدة تلفزيون</t>
  </si>
  <si>
    <t>عيتاني مع الحاج</t>
  </si>
  <si>
    <t>11-09</t>
  </si>
  <si>
    <t>ربيع الحصيني</t>
  </si>
  <si>
    <t>بزابيز</t>
  </si>
  <si>
    <t>سيليكون وترابة جاهزة</t>
  </si>
  <si>
    <t>جاد الصبح</t>
  </si>
  <si>
    <t>هشام قاورط</t>
  </si>
  <si>
    <t>14-09</t>
  </si>
  <si>
    <t>مغنية</t>
  </si>
  <si>
    <t>زيت و بنزين حسام</t>
  </si>
  <si>
    <t>الحاج احمد صيداني</t>
  </si>
  <si>
    <t>حسين حريري</t>
  </si>
  <si>
    <t>عيسى اكشاي</t>
  </si>
  <si>
    <t>15-09</t>
  </si>
  <si>
    <t>قريب حجي</t>
  </si>
  <si>
    <t>سعادة</t>
  </si>
  <si>
    <t>رقبة خلاط</t>
  </si>
  <si>
    <t>محمد رحيم</t>
  </si>
  <si>
    <t>لفة 20</t>
  </si>
  <si>
    <t>عطوي</t>
  </si>
  <si>
    <t>خروج بضاعة</t>
  </si>
  <si>
    <t>حداد خزان خليل</t>
  </si>
  <si>
    <t>مصاريف سنكري خزان خليل</t>
  </si>
  <si>
    <t>ادوية للحاج</t>
  </si>
  <si>
    <t>16-09</t>
  </si>
  <si>
    <t>مرت خال الحاج</t>
  </si>
  <si>
    <t>الكوش</t>
  </si>
  <si>
    <t>براغي ستانلس</t>
  </si>
  <si>
    <t>نقليات</t>
  </si>
  <si>
    <t>طوابع لابو هيثم</t>
  </si>
  <si>
    <t>17-09</t>
  </si>
  <si>
    <t>قاطع</t>
  </si>
  <si>
    <t>غربال</t>
  </si>
  <si>
    <t>تسديد العيتاني</t>
  </si>
  <si>
    <t>حسين سنفور</t>
  </si>
  <si>
    <t>للجامع</t>
  </si>
  <si>
    <t>احمد جمال</t>
  </si>
  <si>
    <t>تيه بلاستيك</t>
  </si>
  <si>
    <t>خرطوشة رول</t>
  </si>
  <si>
    <t>18-09</t>
  </si>
  <si>
    <t>بنزين الحاج أبو هيثم</t>
  </si>
  <si>
    <t>غرفة التجارة والصناعة</t>
  </si>
  <si>
    <t>عدنان الحاج</t>
  </si>
  <si>
    <t>أبو كمال</t>
  </si>
  <si>
    <t>مشتريات باكس</t>
  </si>
  <si>
    <t>علي حمدان مغسلة</t>
  </si>
  <si>
    <t>نهار</t>
  </si>
  <si>
    <t>احمد عتريس</t>
  </si>
  <si>
    <t>أبو عاصم</t>
  </si>
  <si>
    <t>فرق مجلى</t>
  </si>
  <si>
    <t>السفارة الفلسطينية</t>
  </si>
  <si>
    <t>رياض قرناؤوط</t>
  </si>
  <si>
    <t>مرتجع الحاجة</t>
  </si>
  <si>
    <t>khwv</t>
  </si>
  <si>
    <t>بنزين  إبراهيم</t>
  </si>
  <si>
    <t>19-09</t>
  </si>
  <si>
    <t>مهند أبو عدس</t>
  </si>
  <si>
    <t>تصليح وغيار زيت</t>
  </si>
  <si>
    <t>تلزيق نص</t>
  </si>
  <si>
    <t>21-09</t>
  </si>
  <si>
    <t>علي قاووق</t>
  </si>
  <si>
    <t>مفداد مع الحاج</t>
  </si>
  <si>
    <t>22-09</t>
  </si>
  <si>
    <t>جنوب بلاست اغطية</t>
  </si>
  <si>
    <t xml:space="preserve">فراس ناجي </t>
  </si>
  <si>
    <t>فاطمة بيد ابراهيم</t>
  </si>
  <si>
    <t>فادي اللحام</t>
  </si>
  <si>
    <t>محمد عيسى دبوس</t>
  </si>
  <si>
    <t>23-09</t>
  </si>
  <si>
    <t>من الصندوق 23-9</t>
  </si>
  <si>
    <t>بنزين أبو هيثم 19-9</t>
  </si>
  <si>
    <t>بنزين لمولد المستودع</t>
  </si>
  <si>
    <t>علي كبى</t>
  </si>
  <si>
    <t>الناطور للسفريات</t>
  </si>
  <si>
    <t>للحاج مع عبد الحنان</t>
  </si>
  <si>
    <t>خضر البلاط</t>
  </si>
  <si>
    <t>24-09</t>
  </si>
  <si>
    <t>نقل صندوق</t>
  </si>
  <si>
    <t>احد القيسي</t>
  </si>
  <si>
    <t>علي عبود</t>
  </si>
  <si>
    <t>اشتراك انترنت للمحل</t>
  </si>
  <si>
    <t>مرتجع محمد فواز</t>
  </si>
  <si>
    <t>صيدلية ابيض</t>
  </si>
  <si>
    <t>حسام خاص الحاج</t>
  </si>
  <si>
    <t>مرتجع عبد المحمود</t>
  </si>
  <si>
    <t>25-09</t>
  </si>
  <si>
    <t>حاج علي بدران</t>
  </si>
  <si>
    <t>حاج باسم</t>
  </si>
  <si>
    <t>عذاب</t>
  </si>
  <si>
    <t>مع عبد بنزين</t>
  </si>
  <si>
    <t>أوراق A4</t>
  </si>
  <si>
    <t>26-09</t>
  </si>
  <si>
    <t>غسيل أبو هيثم</t>
  </si>
  <si>
    <t>هايلاند</t>
  </si>
  <si>
    <t>روتوش</t>
  </si>
  <si>
    <t>موتير بدرلو كاتم</t>
  </si>
  <si>
    <t>جرن</t>
  </si>
  <si>
    <t>جملة10</t>
  </si>
  <si>
    <t>بيع شهر10</t>
  </si>
  <si>
    <t>مصاريف شهر10</t>
  </si>
  <si>
    <t>حبل نايلون 25متر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</si>
</sst>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48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49" fontId="7" fillId="0" borderId="0" xfId="0" applyNumberFormat="1" applyFont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71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70"/>
      <tableStyleElement type="firstRowStripe" dxfId="169"/>
      <tableStyleElement type="secondRowStripe" dxfId="168"/>
    </tableStyle>
    <tableStyle name="02-04-style" pivot="0" count="3" xr9:uid="{00000000-0011-0000-FFFF-FFFF01000000}">
      <tableStyleElement type="headerRow" dxfId="167"/>
      <tableStyleElement type="firstRowStripe" dxfId="166"/>
      <tableStyleElement type="secondRowStripe" dxfId="165"/>
    </tableStyle>
    <tableStyle name="03-04-style" pivot="0" count="3" xr9:uid="{00000000-0011-0000-FFFF-FFFF02000000}">
      <tableStyleElement type="headerRow" dxfId="164"/>
      <tableStyleElement type="firstRowStripe" dxfId="163"/>
      <tableStyleElement type="secondRowStripe" dxfId="162"/>
    </tableStyle>
    <tableStyle name="04-04-style" pivot="0" count="3" xr9:uid="{00000000-0011-0000-FFFF-FFFF03000000}">
      <tableStyleElement type="headerRow" dxfId="161"/>
      <tableStyleElement type="firstRowStripe" dxfId="160"/>
      <tableStyleElement type="secondRowStripe" dxfId="159"/>
    </tableStyle>
    <tableStyle name="05-04-style" pivot="0" count="3" xr9:uid="{00000000-0011-0000-FFFF-FFFF04000000}">
      <tableStyleElement type="headerRow" dxfId="158"/>
      <tableStyleElement type="firstRowStripe" dxfId="157"/>
      <tableStyleElement type="secondRowStripe" dxfId="156"/>
    </tableStyle>
    <tableStyle name="06-04-style" pivot="0" count="3" xr9:uid="{00000000-0011-0000-FFFF-FFFF05000000}">
      <tableStyleElement type="headerRow" dxfId="155"/>
      <tableStyleElement type="firstRowStripe" dxfId="154"/>
      <tableStyleElement type="secondRowStripe" dxfId="153"/>
    </tableStyle>
    <tableStyle name="07-04-style" pivot="0" count="3" xr9:uid="{00000000-0011-0000-FFFF-FFFF06000000}">
      <tableStyleElement type="headerRow" dxfId="152"/>
      <tableStyleElement type="firstRowStripe" dxfId="151"/>
      <tableStyleElement type="secondRowStripe" dxfId="150"/>
    </tableStyle>
    <tableStyle name="08-04-style" pivot="0" count="3" xr9:uid="{00000000-0011-0000-FFFF-FFFF07000000}">
      <tableStyleElement type="headerRow" dxfId="149"/>
      <tableStyleElement type="firstRowStripe" dxfId="148"/>
      <tableStyleElement type="secondRowStripe" dxfId="147"/>
    </tableStyle>
    <tableStyle name="09-04-style" pivot="0" count="3" xr9:uid="{00000000-0011-0000-FFFF-FFFF08000000}">
      <tableStyleElement type="headerRow" dxfId="146"/>
      <tableStyleElement type="firstRowStripe" dxfId="145"/>
      <tableStyleElement type="secondRowStripe" dxfId="144"/>
    </tableStyle>
    <tableStyle name="10-04-style" pivot="0" count="3" xr9:uid="{00000000-0011-0000-FFFF-FFFF09000000}">
      <tableStyleElement type="headerRow" dxfId="143"/>
      <tableStyleElement type="firstRowStripe" dxfId="142"/>
      <tableStyleElement type="secondRowStripe" dxfId="141"/>
    </tableStyle>
    <tableStyle name="11-04-style" pivot="0" count="3" xr9:uid="{00000000-0011-0000-FFFF-FFFF0A000000}">
      <tableStyleElement type="headerRow" dxfId="140"/>
      <tableStyleElement type="firstRowStripe" dxfId="139"/>
      <tableStyleElement type="secondRowStripe" dxfId="138"/>
    </tableStyle>
    <tableStyle name="13-04-style" pivot="0" count="3" xr9:uid="{00000000-0011-0000-FFFF-FFFF0B000000}">
      <tableStyleElement type="headerRow" dxfId="137"/>
      <tableStyleElement type="firstRowStripe" dxfId="136"/>
      <tableStyleElement type="secondRowStripe" dxfId="13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theme" Target="theme/theme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styles" Target="styles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calcChain" Target="calcChain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customschemas.google.com/relationships/workbookmetadata" Target="NUL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132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131"/>
    <tableColumn id="3" xr3:uid="{5C70A124-C1CB-4CF7-A2D3-F49B13657AE5}" name="الدولار" dataDxfId="130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129" dataDxfId="128" totalsRowDxfId="127">
  <tableColumns count="4">
    <tableColumn id="1" xr3:uid="{D875D945-009E-4457-856C-CF9B12EFF414}" name="البيان" dataDxfId="126"/>
    <tableColumn id="2" xr3:uid="{9BCCA2F4-B3A6-4C5E-9110-74E893E9918F}" name="اللبناني" dataDxfId="125"/>
    <tableColumn id="3" xr3:uid="{F559415A-E084-4C08-AC54-26C38FCE0A1B}" name="الدولار" dataDxfId="124"/>
    <tableColumn id="4" xr3:uid="{0A17979F-D6E0-4D02-B3E3-35D9DFB8A1DE}" name="مبيع $" dataDxfId="123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122"/>
    <tableColumn id="3" xr3:uid="{4300E0F8-7205-4FE6-AC44-F3F6DAE2C9DB}" name="الدولار" dataDxfId="121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120"/>
    <tableColumn id="3" xr3:uid="{37FA4EB2-C71B-471E-86D1-8FB1C8E41AD0}" name="الدولار" dataDxfId="119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118"/>
    <tableColumn id="3" xr3:uid="{666F2D82-0ED6-490E-BD01-5DE51D084EBA}" name="الدولار" dataDxfId="117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116"/>
    <tableColumn id="3" xr3:uid="{9A054F4B-E189-4E8D-9F13-A5620C47FA22}" name="الدولار" dataDxfId="115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114"/>
    <tableColumn id="3" xr3:uid="{F27ACE43-27E0-4537-BC4D-CFF9A92E73F9}" name="الدولار" dataDxfId="113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112"/>
    <tableColumn id="3" xr3:uid="{CBCA00DF-009D-496B-84C6-12F39AC8FB4A}" name="الدولار" dataDxfId="111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110"/>
    <tableColumn id="3" xr3:uid="{BFF337F7-3E33-4B53-9713-BA80ACEDD16E}" name="الدولار" dataDxfId="109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134">
  <tableColumns count="4">
    <tableColumn id="1" xr3:uid="{E4798E4A-9E25-42E0-94F5-18CD55F8B94B}" name="البيان"/>
    <tableColumn id="2" xr3:uid="{B95FCC61-4721-411A-AD28-076B19D7C0C8}" name="اللبناني" dataDxfId="108"/>
    <tableColumn id="3" xr3:uid="{9132C394-4ED9-4DEB-B198-0D716818D844}" name="الدولار" dataDxfId="107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108">
  <tableColumns count="4">
    <tableColumn id="1" xr3:uid="{9AD1F151-EE90-4019-9796-695CA51F684A}" name="البيان"/>
    <tableColumn id="2" xr3:uid="{357E9F41-DF7F-48B0-A0BD-D28719E095EC}" name="اللبناني" dataDxfId="106"/>
    <tableColumn id="3" xr3:uid="{CFC16E72-2557-45A4-8E7E-9FF63601495B}" name="الدولار" dataDxfId="105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4D30FBC9-8503-406C-BF97-8DBA0F1056BE}" name="Table_12141516171819202122232425262728293031323334353637383940414243444546474849515253555657585960616263646566676869707172737475767778798081828384858687888990919293949596979899100101102103104105106107108109110111112113114115116117118119120121122123124141" displayName="Table_12141516171819202122232425262728293031323334353637383940414243444546474849515253555657585960616263646566676869707172737475767778798081828384858687888990919293949596979899100101102103104105106107108109110111112113114115116117118119120121122123124141" ref="I21:L113">
  <tableColumns count="4">
    <tableColumn id="1" xr3:uid="{295D1618-C35D-444C-9870-D89EBD91E0F1}" name="البيان"/>
    <tableColumn id="2" xr3:uid="{B0C526D7-5BE3-4410-B648-C2CDF9D9CB3C}" name="اللبناني" dataDxfId="104"/>
    <tableColumn id="3" xr3:uid="{0CA272B3-EBC9-4A15-8512-5C483DC5FB84}" name="الدولار" dataDxfId="103"/>
    <tableColumn id="4" xr3:uid="{7F99F51F-BEBA-4CCC-ABB5-BF7C2FF7F9ED}" name="مبيع $">
      <calculatedColumnFormula>'10-09'!$K22+('10-09'!$J22/90)</calculatedColumnFormula>
    </tableColumn>
  </tableColumns>
  <tableStyleInfo name="13-04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F621D81D-9C42-4BE6-982D-40A9CC8ADC97}" name="Table_12141516171819202122232425262728293031323334353637383940414243444546474849515253555657585960616263646566676869707172737475767778798081828384858687888990919293949596979899100101102103104105106107108109110111112113114115116117118119120121122123124143" displayName="Table_12141516171819202122232425262728293031323334353637383940414243444546474849515253555657585960616263646566676869707172737475767778798081828384858687888990919293949596979899100101102103104105106107108109110111112113114115116117118119120121122123124143" ref="I21:L124">
  <tableColumns count="4">
    <tableColumn id="1" xr3:uid="{37F9947A-5431-48CE-A91B-006F99D63392}" name="البيان"/>
    <tableColumn id="2" xr3:uid="{4343668F-70C7-4DCC-BCB9-83883AB380BA}" name="اللبناني" dataDxfId="102"/>
    <tableColumn id="3" xr3:uid="{6849974E-7926-401B-8960-83A7C6221E69}" name="الدولار" dataDxfId="101"/>
    <tableColumn id="4" xr3:uid="{29F706B1-59E9-4E8D-A736-7F93162B43D3}" name="مبيع $">
      <calculatedColumnFormula>'11-09'!$K22+('11-09'!$J22/90)</calculatedColumnFormula>
    </tableColumn>
  </tableColumns>
  <tableStyleInfo name="13-04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7719D23-A1F2-4994-BA72-01425B4DBA30}" name="Table_12141516171819202122232425262728293031323334353637383940414243444546474849515253555657585960616263646566676869707172737475767778798081828384858687888990919293949596979899100101102103104105106107108109110111112113114115116117118119120121122123124144" displayName="Table_12141516171819202122232425262728293031323334353637383940414243444546474849515253555657585960616263646566676869707172737475767778798081828384858687888990919293949596979899100101102103104105106107108109110111112113114115116117118119120121122123124144" ref="I21:L140">
  <tableColumns count="4">
    <tableColumn id="1" xr3:uid="{F38985F6-B35F-4A04-90B7-F8CDDDD0C0C9}" name="البيان"/>
    <tableColumn id="2" xr3:uid="{FB50FC2C-E7DB-4E53-87EC-5DFCE528DFA5}" name="اللبناني" dataDxfId="100"/>
    <tableColumn id="3" xr3:uid="{A9B73AAC-7B96-4F92-BF93-EF862B52DAB9}" name="الدولار" dataDxfId="99"/>
    <tableColumn id="4" xr3:uid="{7BD32EAA-F285-42AB-A4EC-14121F570315}" name="مبيع $">
      <calculatedColumnFormula>'12-09'!$K22+('12-09'!$J22/90)</calculatedColumnFormula>
    </tableColumn>
  </tableColumns>
  <tableStyleInfo name="13-04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AC0FB0FB-8BC3-4104-A200-3A82BFCE0E0D}" name="Table_12141516171819202122232425262728293031323334353637383940414243444546474849515253555657585960616263646566676869707172737475767778798081828384858687888990919293949596979899100101102103104105106107108109110111112113114115116117118119120121122123124142" displayName="Table_12141516171819202122232425262728293031323334353637383940414243444546474849515253555657585960616263646566676869707172737475767778798081828384858687888990919293949596979899100101102103104105106107108109110111112113114115116117118119120121122123124142" ref="I21:L165">
  <tableColumns count="4">
    <tableColumn id="1" xr3:uid="{79483773-3744-4351-B0DB-4C51479919A2}" name="البيان"/>
    <tableColumn id="2" xr3:uid="{EEF441FC-DDA6-45C7-A280-9CB718274079}" name="اللبناني" dataDxfId="98"/>
    <tableColumn id="3" xr3:uid="{E270EF46-A5E5-44E7-9047-2B4CFFE85204}" name="الدولار" dataDxfId="97"/>
    <tableColumn id="4" xr3:uid="{4C37029E-657F-4A6E-BC5A-6FA04477198A}" name="مبيع $">
      <calculatedColumnFormula>'14-09'!$K22+('14-09'!$J22/90)</calculatedColumnFormula>
    </tableColumn>
  </tableColumns>
  <tableStyleInfo name="13-04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3D3AD65-B725-4341-8319-CA42A3CD7458}" name="Table_12141516171819202122232425262728293031323334353637383940414243444546474849515253555657585960616263646566676869707172737475767778798081828384858687888990919293949596979899100101102103104105106107108109110111112113114115116117118119120121122123124145" displayName="Table_12141516171819202122232425262728293031323334353637383940414243444546474849515253555657585960616263646566676869707172737475767778798081828384858687888990919293949596979899100101102103104105106107108109110111112113114115116117118119120121122123124145" ref="I21:L141">
  <tableColumns count="4">
    <tableColumn id="1" xr3:uid="{DA7881E9-F1E5-47BB-BFC0-7969B4BC68AC}" name="البيان"/>
    <tableColumn id="2" xr3:uid="{684ACEDE-ED31-498F-B07C-CF4189826234}" name="اللبناني" dataDxfId="96"/>
    <tableColumn id="3" xr3:uid="{E530D73A-9C86-4DFD-A572-0A7A3E7F257B}" name="الدولار" dataDxfId="95"/>
    <tableColumn id="4" xr3:uid="{FB9CACAC-38D8-4003-9245-C830DB3DC26E}" name="مبيع $">
      <calculatedColumnFormula>'15-09'!$K22+('15-09'!$J22/90)</calculatedColumnFormula>
    </tableColumn>
  </tableColumns>
  <tableStyleInfo name="13-04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F8CA03D5-BCD6-4A4C-ACA4-253AB7E49E06}" name="Table_12141516171819202122232425262728293031323334353637383940414243444546474849515253555657585960616263646566676869707172737475767778798081828384858687888990919293949596979899100101102103104105106107108109110111112113114115116117118119120121122123124146" displayName="Table_12141516171819202122232425262728293031323334353637383940414243444546474849515253555657585960616263646566676869707172737475767778798081828384858687888990919293949596979899100101102103104105106107108109110111112113114115116117118119120121122123124146" ref="I21:L169">
  <tableColumns count="4">
    <tableColumn id="1" xr3:uid="{C5C353EE-6BAB-4A7F-B870-BEB5512E4421}" name="البيان"/>
    <tableColumn id="2" xr3:uid="{BEB42637-E216-4252-8C3D-F34C861E2EDD}" name="اللبناني" dataDxfId="94"/>
    <tableColumn id="3" xr3:uid="{8C7D300C-DA5B-45A5-A7B0-618075ADABE7}" name="الدولار" dataDxfId="93"/>
    <tableColumn id="4" xr3:uid="{9D5F2D13-027E-47EE-AE82-9B12C08F3C53}" name="مبيع $">
      <calculatedColumnFormula>'16-09'!$K22+('16-09'!$J22/90)</calculatedColumnFormula>
    </tableColumn>
  </tableColumns>
  <tableStyleInfo name="13-04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6F596117-2F2C-4FAF-9E41-7EAB8E7598E6}" name="Table_12141516171819202122232425262728293031323334353637383940414243444546474849515253555657585960616263646566676869707172737475767778798081828384858687888990919293949596979899100101102103104105106107108109110111112113114115116117118119120121122123124147" displayName="Table_12141516171819202122232425262728293031323334353637383940414243444546474849515253555657585960616263646566676869707172737475767778798081828384858687888990919293949596979899100101102103104105106107108109110111112113114115116117118119120121122123124147" ref="I21:L148">
  <tableColumns count="4">
    <tableColumn id="1" xr3:uid="{E8AC5BCA-B61D-4981-BDC4-76C7BCEC3E63}" name="البيان"/>
    <tableColumn id="2" xr3:uid="{C05BBD6A-BEE8-4EE3-9406-6FE9A84E0ED7}" name="اللبناني" dataDxfId="92"/>
    <tableColumn id="3" xr3:uid="{63881746-5B54-4398-AFCF-2A58DE2881E5}" name="الدولار" dataDxfId="91"/>
    <tableColumn id="4" xr3:uid="{6E1894AA-940A-4CDF-BA21-1A91763B8868}" name="مبيع $">
      <calculatedColumnFormula>'17-09'!$K22+('17-09'!$J22/90)</calculatedColumnFormula>
    </tableColumn>
  </tableColumns>
  <tableStyleInfo name="13-04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520CB4F1-59FE-4ECE-83C7-A3C6FD87669A}" name="Table_12141516171819202122232425262728293031323334353637383940414243444546474849515253555657585960616263646566676869707172737475767778798081828384858687888990919293949596979899100101102103104105106107108109110111112113114115116117118119120121122123124148" displayName="Table_12141516171819202122232425262728293031323334353637383940414243444546474849515253555657585960616263646566676869707172737475767778798081828384858687888990919293949596979899100101102103104105106107108109110111112113114115116117118119120121122123124148" ref="I21:L144">
  <tableColumns count="4">
    <tableColumn id="1" xr3:uid="{A16C1467-E6D8-43BA-97BD-29006A5AE0CB}" name="البيان"/>
    <tableColumn id="2" xr3:uid="{4B65CE45-C182-40FA-9507-CFDC0F251FCB}" name="اللبناني" dataDxfId="90"/>
    <tableColumn id="3" xr3:uid="{1A22A56B-093E-4C6C-92A7-13F1032906F1}" name="الدولار" dataDxfId="89"/>
    <tableColumn id="4" xr3:uid="{993C8102-F627-45B1-AB59-6A563D06E03B}" name="مبيع $">
      <calculatedColumnFormula>'18-09'!$K22+('18-09'!$J22/90)</calculatedColumnFormula>
    </tableColumn>
  </tableColumns>
  <tableStyleInfo name="13-04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98718BA-CC97-4398-8C42-013A59066483}" name="Table_12141516171819202122232425262728293031323334353637383940414243444546474849515253555657585960616263646566676869707172737475767778798081828384858687888990919293949596979899100101102103104105106107108109110111112113114115116117118119120121122123124149" displayName="Table_12141516171819202122232425262728293031323334353637383940414243444546474849515253555657585960616263646566676869707172737475767778798081828384858687888990919293949596979899100101102103104105106107108109110111112113114115116117118119120121122123124149" ref="I21:L131">
  <tableColumns count="4">
    <tableColumn id="1" xr3:uid="{6D6EF054-E928-4CB7-9C97-736FD1F45F4A}" name="البيان"/>
    <tableColumn id="2" xr3:uid="{67BDEE2B-E5D2-4D22-99FF-16E25CB3294F}" name="اللبناني" dataDxfId="88"/>
    <tableColumn id="3" xr3:uid="{A683A429-E176-4FC9-A77C-C3B554027C06}" name="الدولار" dataDxfId="87"/>
    <tableColumn id="4" xr3:uid="{A097934A-254F-4CE9-A2DB-A8C18E8BA8DE}" name="مبيع $">
      <calculatedColumnFormula>'19-09'!$K22+('19-09'!$J22/90)</calculatedColumnFormula>
    </tableColumn>
  </tableColumns>
  <tableStyleInfo name="13-04-style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F02B751E-40A8-42B0-A4C5-88F00F02DEF5}" name="Table_12141516171819202122232425262728293031323334353637383940414243444546474849515253555657585960616263646566676869707172737475767778798081828384858687888990919293949596979899100101102103104105106107108109110111112113114115116117118119120121122123124150" displayName="Table_12141516171819202122232425262728293031323334353637383940414243444546474849515253555657585960616263646566676869707172737475767778798081828384858687888990919293949596979899100101102103104105106107108109110111112113114115116117118119120121122123124150" ref="I21:L133">
  <tableColumns count="4">
    <tableColumn id="1" xr3:uid="{A17E684B-1615-4FBD-B23B-C79A35E35DD2}" name="البيان"/>
    <tableColumn id="2" xr3:uid="{51C2C53C-EC5C-48B2-83E2-4314A02E01CC}" name="اللبناني" dataDxfId="86"/>
    <tableColumn id="3" xr3:uid="{611FAFCD-5D92-4385-93F8-B1D3AAD1F9C6}" name="الدولار" dataDxfId="85"/>
    <tableColumn id="4" xr3:uid="{FF38EAB4-5CB8-4666-8DDE-3D2BC061D123}" name="مبيع $">
      <calculatedColumnFormula>'21-09'!$K22+('21-09'!$J22/90)</calculatedColumnFormula>
    </tableColumn>
  </tableColumns>
  <tableStyleInfo name="13-04-style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5B92344D-C7F9-4469-B314-5C54F2A61268}" name="Table_12141516171819202122232425262728293031323334353637383940414243444546474849515253555657585960616263646566676869707172737475767778798081828384858687888990919293949596979899100101102103104105106107108109110111112113114115116117118119120121122123124151" displayName="Table_12141516171819202122232425262728293031323334353637383940414243444546474849515253555657585960616263646566676869707172737475767778798081828384858687888990919293949596979899100101102103104105106107108109110111112113114115116117118119120121122123124151" ref="I21:L128">
  <tableColumns count="4">
    <tableColumn id="1" xr3:uid="{7B4713D0-C8C1-4A69-8C61-0043EEF5EC9D}" name="البيان"/>
    <tableColumn id="2" xr3:uid="{D56055F0-1B09-4F76-90C8-1269E60CC62B}" name="اللبناني" dataDxfId="84"/>
    <tableColumn id="3" xr3:uid="{8BBA004B-BA2D-433E-ACB7-E08A3965B481}" name="الدولار" dataDxfId="83"/>
    <tableColumn id="4" xr3:uid="{6AB333FF-BBBC-4DCE-A145-91ACE8BCF804}" name="مبيع $">
      <calculatedColumnFormula>'22-09'!$K22+('22-09'!$J22/90)</calculatedColumnFormula>
    </tableColumn>
  </tableColumns>
  <tableStyleInfo name="13-04-style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CFBEE203-9141-43F4-B988-C7D20235AE06}" name="Table_12141516171819202122232425262728293031323334353637383940414243444546474849515253555657585960616263646566676869707172737475767778798081828384858687888990919293949596979899100101102103104105106107108109110111112113114115116117118119120121122123124152" displayName="Table_12141516171819202122232425262728293031323334353637383940414243444546474849515253555657585960616263646566676869707172737475767778798081828384858687888990919293949596979899100101102103104105106107108109110111112113114115116117118119120121122123124152" ref="I21:L129">
  <tableColumns count="4">
    <tableColumn id="1" xr3:uid="{B015CA5D-0F96-4D96-9E3E-05DE93A64B0A}" name="البيان"/>
    <tableColumn id="2" xr3:uid="{2CF7555E-4505-4BA2-9790-30FCAC8F00D6}" name="اللبناني" dataDxfId="82"/>
    <tableColumn id="3" xr3:uid="{4805F30F-C7EB-44E0-9A7B-E6474531C36E}" name="الدولار" dataDxfId="81"/>
    <tableColumn id="4" xr3:uid="{B30506C7-E2C2-4483-915A-8561802DA309}" name="مبيع $">
      <calculatedColumnFormula>'23-09'!$K22+('23-09'!$J22/90)</calculatedColumnFormula>
    </tableColumn>
  </tableColumns>
  <tableStyleInfo name="13-04-style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D49AAD4D-B88D-47F9-B7E9-44E63C33C6A4}" name="Table_12141516171819202122232425262728293031323334353637383940414243444546474849515253555657585960616263646566676869707172737475767778798081828384858687888990919293949596979899100101102103104105106107108109110111112113114115116117118119120121122123124153" displayName="Table_12141516171819202122232425262728293031323334353637383940414243444546474849515253555657585960616263646566676869707172737475767778798081828384858687888990919293949596979899100101102103104105106107108109110111112113114115116117118119120121122123124153" ref="I21:L146">
  <tableColumns count="4">
    <tableColumn id="1" xr3:uid="{9E6AEB11-AAE7-4E0C-B79B-10ACBF84B5EF}" name="البيان"/>
    <tableColumn id="2" xr3:uid="{50B500A0-6576-48C2-9669-B0D2EC3553BD}" name="اللبناني" dataDxfId="80"/>
    <tableColumn id="3" xr3:uid="{D37C36DE-94F3-4F4B-8A4F-0451EBF618A5}" name="الدولار" dataDxfId="79"/>
    <tableColumn id="4" xr3:uid="{78628123-95C1-403D-8E33-CBD7B9A4AFAA}" name="مبيع $">
      <calculatedColumnFormula>'24-09'!$K22+('24-09'!$J22/90)</calculatedColumnFormula>
    </tableColumn>
  </tableColumns>
  <tableStyleInfo name="13-04-style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58B0411E-382E-4338-88F6-1AFB708F7020}" name="Table_12141516171819202122232425262728293031323334353637383940414243444546474849515253555657585960616263646566676869707172737475767778798081828384858687888990919293949596979899100101102103104105106107108109110111112113114115116117118119120121122123124154" displayName="Table_12141516171819202122232425262728293031323334353637383940414243444546474849515253555657585960616263646566676869707172737475767778798081828384858687888990919293949596979899100101102103104105106107108109110111112113114115116117118119120121122123124154" ref="I21:L138">
  <tableColumns count="4">
    <tableColumn id="1" xr3:uid="{DE50ADAE-D825-472F-BE61-C5CF38F4BD5A}" name="البيان"/>
    <tableColumn id="2" xr3:uid="{0FC5E588-C20C-41AD-BE8E-25B18D158FB1}" name="اللبناني" dataDxfId="134"/>
    <tableColumn id="3" xr3:uid="{22883220-8150-4FEA-9514-C5A22D0C6B27}" name="الدولار" dataDxfId="133"/>
    <tableColumn id="4" xr3:uid="{7BAA3C6E-20CE-4247-91B3-7C7643AE83FF}" name="مبيع $">
      <calculatedColumnFormula>'25-09'!$K22+('25-09'!$J22/90)</calculatedColumnFormula>
    </tableColumn>
  </tableColumns>
  <tableStyleInfo name="13-04-style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31D02B98-8164-4379-A5D9-C301570D2118}" name="Table_12141516171819202122232425262728293031323334353637383940414243444546474849515253555657585960616263646566676869707172737475767778798081828384858687888990919293949596979899100101102103104105106107108109110111112113114115116117118119120121122123124155" displayName="Table_12141516171819202122232425262728293031323334353637383940414243444546474849515253555657585960616263646566676869707172737475767778798081828384858687888990919293949596979899100101102103104105106107108109110111112113114115116117118119120121122123124155" ref="I21:L361">
  <tableColumns count="4">
    <tableColumn id="1" xr3:uid="{E5C55830-A0FE-4565-AB41-D6C3DB514F6E}" name="البيان"/>
    <tableColumn id="2" xr3:uid="{71CCF864-1BBF-4564-A033-1876C536AB5C}" name="اللبناني" dataDxfId="78"/>
    <tableColumn id="3" xr3:uid="{06C151EA-2607-40F5-9E5B-C186BFC77875}" name="الدولار" dataDxfId="77"/>
    <tableColumn id="4" xr3:uid="{F56D9528-B293-43A7-93BF-4E5ADD30E6A3}" name="مبيع $">
      <calculatedColumnFormula>'26-09'!$K22+('26-09'!$J22/90)</calculatedColumnFormula>
    </tableColumn>
  </tableColumns>
  <tableStyleInfo name="13-04-style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934F73D8-5C4D-48D6-8A11-1D5591BDD3A6}" name="Table_12141516171819202122232425262728293031323334353637383940414243444546474849515253555657585960616263646566676869707172737475767778798081828384858687888990919293949596979899100101102103104105106107108109110111112113114115116117118119120121122123124156" displayName="Table_12141516171819202122232425262728293031323334353637383940414243444546474849515253555657585960616263646566676869707172737475767778798081828384858687888990919293949596979899100101102103104105106107108109110111112113114115116117118119120121122123124156" ref="I21:L361">
  <tableColumns count="4">
    <tableColumn id="1" xr3:uid="{DFDFFC9A-052B-4C30-8138-AABDE2012101}" name="البيان"/>
    <tableColumn id="2" xr3:uid="{5229761E-89CF-482F-A1EB-63C0DD148266}" name="اللبناني" dataDxfId="69"/>
    <tableColumn id="3" xr3:uid="{83846555-B31A-494E-A9BF-6FBF92818523}" name="الدولار" dataDxfId="68"/>
    <tableColumn id="4" xr3:uid="{2560A720-AF13-4322-982E-2DD7D9281CB0}" name="مبيع $">
      <calculatedColumnFormula>'28-09'!$K22+('28-09'!$J22/90)</calculatedColumnFormula>
    </tableColumn>
  </tableColumns>
  <tableStyleInfo name="13-04-style" showFirstColumn="1" showLastColumn="1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6" tableBorderDxfId="75">
  <autoFilter ref="A2:H277" xr:uid="{BDD2714A-65D7-4F66-8003-265517571B12}"/>
  <tableColumns count="8">
    <tableColumn id="1" xr3:uid="{B784B09D-6AEC-4F7C-B5A9-023F1541070B}" name="التاريخ" dataDxfId="74"/>
    <tableColumn id="2" xr3:uid="{3931F703-C1A9-4A63-96F0-0FB2773E022B}" name="بيع" dataDxfId="73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72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71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70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4.xml"/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5.xml"/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6.xml"/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7.xml"/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8.xml"/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9.xml"/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0.xml"/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1.xml"/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2.xml"/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3.xml"/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4.xml"/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5.xml"/><Relationship Id="rId1" Type="http://schemas.openxmlformats.org/officeDocument/2006/relationships/printerSettings" Target="../printerSettings/printerSettings15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44" t="s">
        <v>7</v>
      </c>
      <c r="B11" s="145"/>
      <c r="C11" s="145"/>
      <c r="D11" s="145"/>
      <c r="E11" s="145"/>
      <c r="F11" s="145"/>
      <c r="G11" s="1"/>
      <c r="H11" s="1"/>
      <c r="I11" s="2"/>
      <c r="J11" s="8"/>
      <c r="K11" s="9"/>
      <c r="L11" s="10">
        <f t="shared" si="1"/>
        <v>0</v>
      </c>
      <c r="M11" s="3"/>
      <c r="N11" s="144" t="s">
        <v>8</v>
      </c>
      <c r="O11" s="145"/>
      <c r="P11" s="145"/>
      <c r="Q11" s="145"/>
      <c r="R11" s="145"/>
      <c r="S11" s="145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146" t="s">
        <v>21</v>
      </c>
      <c r="R20" s="147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146" t="s">
        <v>23</v>
      </c>
      <c r="O21" s="147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4" t="s">
        <v>7</v>
      </c>
      <c r="B13" s="145"/>
      <c r="C13" s="145"/>
      <c r="D13" s="145"/>
      <c r="E13" s="145"/>
      <c r="F13" s="145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144" t="s">
        <v>8</v>
      </c>
      <c r="O13" s="145"/>
      <c r="P13" s="145"/>
      <c r="Q13" s="145"/>
      <c r="R13" s="145"/>
      <c r="S13" s="14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146" t="s">
        <v>21</v>
      </c>
      <c r="R22" s="147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146" t="s">
        <v>23</v>
      </c>
      <c r="O23" s="147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4" t="s">
        <v>7</v>
      </c>
      <c r="B13" s="145"/>
      <c r="C13" s="145"/>
      <c r="D13" s="145"/>
      <c r="E13" s="145"/>
      <c r="F13" s="145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144" t="s">
        <v>8</v>
      </c>
      <c r="O13" s="145"/>
      <c r="P13" s="145"/>
      <c r="Q13" s="145"/>
      <c r="R13" s="145"/>
      <c r="S13" s="14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146" t="s">
        <v>21</v>
      </c>
      <c r="R22" s="147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146" t="s">
        <v>23</v>
      </c>
      <c r="O23" s="147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4" t="s">
        <v>7</v>
      </c>
      <c r="B13" s="145"/>
      <c r="C13" s="145"/>
      <c r="D13" s="145"/>
      <c r="E13" s="145"/>
      <c r="F13" s="145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144" t="s">
        <v>8</v>
      </c>
      <c r="O13" s="145"/>
      <c r="P13" s="145"/>
      <c r="Q13" s="145"/>
      <c r="R13" s="145"/>
      <c r="S13" s="14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46" t="s">
        <v>21</v>
      </c>
      <c r="E22" s="147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146" t="s">
        <v>21</v>
      </c>
      <c r="R22" s="147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146" t="s">
        <v>23</v>
      </c>
      <c r="B23" s="147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146" t="s">
        <v>23</v>
      </c>
      <c r="O23" s="147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4" t="s">
        <v>7</v>
      </c>
      <c r="B13" s="145"/>
      <c r="C13" s="145"/>
      <c r="D13" s="145"/>
      <c r="E13" s="145"/>
      <c r="F13" s="145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144" t="s">
        <v>8</v>
      </c>
      <c r="O13" s="145"/>
      <c r="P13" s="145"/>
      <c r="Q13" s="145"/>
      <c r="R13" s="145"/>
      <c r="S13" s="14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46" t="s">
        <v>21</v>
      </c>
      <c r="E22" s="147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146" t="s">
        <v>21</v>
      </c>
      <c r="R22" s="147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46" t="s">
        <v>23</v>
      </c>
      <c r="B23" s="147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146" t="s">
        <v>23</v>
      </c>
      <c r="O23" s="147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44" t="s">
        <v>7</v>
      </c>
      <c r="B17" s="145"/>
      <c r="C17" s="145"/>
      <c r="D17" s="145"/>
      <c r="E17" s="145"/>
      <c r="F17" s="145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144" t="s">
        <v>8</v>
      </c>
      <c r="O17" s="145"/>
      <c r="P17" s="145"/>
      <c r="Q17" s="145"/>
      <c r="R17" s="145"/>
      <c r="S17" s="145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146" t="s">
        <v>21</v>
      </c>
      <c r="E26" s="147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146" t="s">
        <v>21</v>
      </c>
      <c r="R26" s="147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146" t="s">
        <v>23</v>
      </c>
      <c r="B27" s="147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146" t="s">
        <v>23</v>
      </c>
      <c r="O27" s="147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146" t="s">
        <v>21</v>
      </c>
      <c r="R29" s="147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146" t="s">
        <v>23</v>
      </c>
      <c r="O30" s="147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146" t="s">
        <v>21</v>
      </c>
      <c r="R29" s="147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146" t="s">
        <v>23</v>
      </c>
      <c r="O30" s="147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146" t="s">
        <v>21</v>
      </c>
      <c r="R29" s="147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146" t="s">
        <v>23</v>
      </c>
      <c r="O30" s="147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146" t="s">
        <v>21</v>
      </c>
      <c r="R29" s="147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146" t="s">
        <v>23</v>
      </c>
      <c r="O30" s="147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146" t="s">
        <v>21</v>
      </c>
      <c r="R29" s="147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146" t="s">
        <v>23</v>
      </c>
      <c r="O30" s="147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146" t="s">
        <v>21</v>
      </c>
      <c r="R29" s="147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146" t="s">
        <v>23</v>
      </c>
      <c r="O30" s="147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146" t="s">
        <v>21</v>
      </c>
      <c r="R29" s="147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146" t="s">
        <v>23</v>
      </c>
      <c r="O30" s="147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146" t="s">
        <v>21</v>
      </c>
      <c r="R29" s="147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146" t="s">
        <v>23</v>
      </c>
      <c r="O30" s="147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146" t="s">
        <v>21</v>
      </c>
      <c r="R29" s="147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146" t="s">
        <v>23</v>
      </c>
      <c r="O30" s="147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146" t="s">
        <v>21</v>
      </c>
      <c r="R29" s="147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146" t="s">
        <v>23</v>
      </c>
      <c r="O30" s="147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146" t="s">
        <v>21</v>
      </c>
      <c r="R29" s="147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146" t="s">
        <v>23</v>
      </c>
      <c r="O30" s="147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146" t="s">
        <v>21</v>
      </c>
      <c r="R29" s="147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146" t="s">
        <v>23</v>
      </c>
      <c r="O30" s="147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146" t="s">
        <v>21</v>
      </c>
      <c r="R29" s="147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146" t="s">
        <v>23</v>
      </c>
      <c r="O30" s="147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146" t="s">
        <v>21</v>
      </c>
      <c r="R29" s="147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146" t="s">
        <v>23</v>
      </c>
      <c r="O30" s="147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146" t="s">
        <v>21</v>
      </c>
      <c r="R29" s="147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146" t="s">
        <v>23</v>
      </c>
      <c r="O30" s="147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146" t="s">
        <v>21</v>
      </c>
      <c r="R29" s="147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146" t="s">
        <v>23</v>
      </c>
      <c r="O30" s="147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146" t="s">
        <v>21</v>
      </c>
      <c r="R29" s="147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146" t="s">
        <v>23</v>
      </c>
      <c r="O30" s="147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146" t="s">
        <v>21</v>
      </c>
      <c r="R29" s="147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146" t="s">
        <v>23</v>
      </c>
      <c r="O30" s="147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146" t="s">
        <v>21</v>
      </c>
      <c r="R29" s="147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146" t="s">
        <v>23</v>
      </c>
      <c r="O30" s="147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146" t="s">
        <v>21</v>
      </c>
      <c r="R29" s="147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146" t="s">
        <v>23</v>
      </c>
      <c r="O30" s="147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146" t="s">
        <v>21</v>
      </c>
      <c r="R29" s="147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146" t="s">
        <v>23</v>
      </c>
      <c r="O30" s="147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146" t="s">
        <v>21</v>
      </c>
      <c r="R29" s="147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146" t="s">
        <v>23</v>
      </c>
      <c r="O30" s="147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146" t="s">
        <v>21</v>
      </c>
      <c r="R29" s="147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146" t="s">
        <v>23</v>
      </c>
      <c r="O30" s="147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146" t="s">
        <v>21</v>
      </c>
      <c r="R29" s="147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146" t="s">
        <v>23</v>
      </c>
      <c r="O30" s="147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146" t="s">
        <v>21</v>
      </c>
      <c r="R29" s="147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146" t="s">
        <v>23</v>
      </c>
      <c r="O30" s="147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146" t="s">
        <v>21</v>
      </c>
      <c r="R29" s="147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146" t="s">
        <v>23</v>
      </c>
      <c r="O30" s="147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146" t="s">
        <v>21</v>
      </c>
      <c r="R29" s="147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146" t="s">
        <v>23</v>
      </c>
      <c r="O30" s="147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146" t="s">
        <v>21</v>
      </c>
      <c r="R29" s="147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146" t="s">
        <v>23</v>
      </c>
      <c r="O30" s="147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146" t="s">
        <v>21</v>
      </c>
      <c r="R29" s="147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146" t="s">
        <v>23</v>
      </c>
      <c r="O30" s="147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146" t="s">
        <v>21</v>
      </c>
      <c r="R29" s="147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146" t="s">
        <v>23</v>
      </c>
      <c r="O30" s="147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146" t="s">
        <v>21</v>
      </c>
      <c r="R29" s="147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146" t="s">
        <v>23</v>
      </c>
      <c r="O30" s="147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146" t="s">
        <v>21</v>
      </c>
      <c r="R29" s="147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146" t="s">
        <v>23</v>
      </c>
      <c r="O30" s="147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146" t="s">
        <v>21</v>
      </c>
      <c r="R29" s="147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146" t="s">
        <v>23</v>
      </c>
      <c r="O30" s="147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146" t="s">
        <v>21</v>
      </c>
      <c r="R29" s="147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146" t="s">
        <v>23</v>
      </c>
      <c r="O30" s="147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146" t="s">
        <v>21</v>
      </c>
      <c r="R29" s="147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146" t="s">
        <v>23</v>
      </c>
      <c r="O30" s="147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146" t="s">
        <v>21</v>
      </c>
      <c r="R29" s="147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146" t="s">
        <v>23</v>
      </c>
      <c r="O30" s="147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146" t="s">
        <v>21</v>
      </c>
      <c r="R29" s="147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146" t="s">
        <v>23</v>
      </c>
      <c r="O30" s="147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146" t="s">
        <v>21</v>
      </c>
      <c r="R29" s="147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146" t="s">
        <v>23</v>
      </c>
      <c r="O30" s="147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146" t="s">
        <v>21</v>
      </c>
      <c r="R29" s="147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146" t="s">
        <v>23</v>
      </c>
      <c r="O30" s="147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146" t="s">
        <v>21</v>
      </c>
      <c r="R29" s="147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146" t="s">
        <v>23</v>
      </c>
      <c r="O30" s="147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146" t="s">
        <v>21</v>
      </c>
      <c r="R29" s="147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146" t="s">
        <v>23</v>
      </c>
      <c r="O30" s="147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146" t="s">
        <v>21</v>
      </c>
      <c r="R29" s="147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146" t="s">
        <v>23</v>
      </c>
      <c r="O30" s="147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146" t="s">
        <v>21</v>
      </c>
      <c r="R29" s="147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146" t="s">
        <v>23</v>
      </c>
      <c r="O30" s="147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146" t="s">
        <v>21</v>
      </c>
      <c r="R29" s="147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146" t="s">
        <v>23</v>
      </c>
      <c r="O30" s="147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146" t="s">
        <v>21</v>
      </c>
      <c r="R29" s="147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146" t="s">
        <v>23</v>
      </c>
      <c r="O30" s="147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146" t="s">
        <v>21</v>
      </c>
      <c r="R29" s="147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146" t="s">
        <v>23</v>
      </c>
      <c r="O30" s="147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146" t="s">
        <v>21</v>
      </c>
      <c r="R29" s="147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146" t="s">
        <v>23</v>
      </c>
      <c r="O30" s="147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146" t="s">
        <v>21</v>
      </c>
      <c r="R29" s="147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146" t="s">
        <v>23</v>
      </c>
      <c r="O30" s="147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146" t="s">
        <v>21</v>
      </c>
      <c r="R29" s="147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146" t="s">
        <v>23</v>
      </c>
      <c r="O30" s="147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 codeName="Sheet58"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146" t="s">
        <v>21</v>
      </c>
      <c r="R29" s="147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146" t="s">
        <v>23</v>
      </c>
      <c r="O30" s="147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 codeName="Sheet59"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146" t="s">
        <v>21</v>
      </c>
      <c r="R29" s="147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146" t="s">
        <v>23</v>
      </c>
      <c r="O30" s="147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 codeName="Sheet60"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146" t="s">
        <v>21</v>
      </c>
      <c r="R29" s="147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146" t="s">
        <v>23</v>
      </c>
      <c r="O30" s="147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 codeName="Sheet61"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146" t="s">
        <v>21</v>
      </c>
      <c r="R29" s="147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146" t="s">
        <v>23</v>
      </c>
      <c r="O30" s="147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 codeName="Sheet62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146" t="s">
        <v>21</v>
      </c>
      <c r="R29" s="147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146" t="s">
        <v>23</v>
      </c>
      <c r="O30" s="147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 codeName="Sheet6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146" t="s">
        <v>21</v>
      </c>
      <c r="R29" s="147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146" t="s">
        <v>23</v>
      </c>
      <c r="O30" s="147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 codeName="Sheet64"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146" t="s">
        <v>21</v>
      </c>
      <c r="R29" s="147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146" t="s">
        <v>23</v>
      </c>
      <c r="O30" s="147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 codeName="Sheet65"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146" t="s">
        <v>21</v>
      </c>
      <c r="R29" s="147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146" t="s">
        <v>23</v>
      </c>
      <c r="O30" s="147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 codeName="Sheet66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146" t="s">
        <v>21</v>
      </c>
      <c r="R29" s="147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146" t="s">
        <v>23</v>
      </c>
      <c r="O30" s="147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 codeName="Sheet67"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146" t="s">
        <v>21</v>
      </c>
      <c r="R29" s="147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146" t="s">
        <v>23</v>
      </c>
      <c r="O30" s="147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 codeName="Sheet68"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146" t="s">
        <v>21</v>
      </c>
      <c r="R29" s="147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146" t="s">
        <v>23</v>
      </c>
      <c r="O30" s="147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 codeName="Sheet69"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146" t="s">
        <v>21</v>
      </c>
      <c r="R29" s="147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146" t="s">
        <v>23</v>
      </c>
      <c r="O30" s="147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 codeName="Sheet70"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146" t="s">
        <v>21</v>
      </c>
      <c r="R29" s="147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146" t="s">
        <v>23</v>
      </c>
      <c r="O30" s="147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 codeName="Sheet71"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146" t="s">
        <v>21</v>
      </c>
      <c r="R29" s="147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146" t="s">
        <v>23</v>
      </c>
      <c r="O30" s="147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 codeName="Sheet72"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146" t="s">
        <v>21</v>
      </c>
      <c r="R29" s="147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146" t="s">
        <v>23</v>
      </c>
      <c r="O30" s="147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 codeName="Sheet7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146" t="s">
        <v>21</v>
      </c>
      <c r="R29" s="147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146" t="s">
        <v>23</v>
      </c>
      <c r="O30" s="147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 codeName="Sheet74"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146" t="s">
        <v>21</v>
      </c>
      <c r="R29" s="147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146" t="s">
        <v>23</v>
      </c>
      <c r="O30" s="147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 codeName="Sheet75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146" t="s">
        <v>21</v>
      </c>
      <c r="R29" s="147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146" t="s">
        <v>23</v>
      </c>
      <c r="O30" s="147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 codeName="Sheet76"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146" t="s">
        <v>21</v>
      </c>
      <c r="R29" s="147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146" t="s">
        <v>23</v>
      </c>
      <c r="O30" s="147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 codeName="Sheet77"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146" t="s">
        <v>21</v>
      </c>
      <c r="R29" s="147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146" t="s">
        <v>23</v>
      </c>
      <c r="O30" s="147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 codeName="Sheet78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146" t="s">
        <v>21</v>
      </c>
      <c r="R29" s="147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146" t="s">
        <v>23</v>
      </c>
      <c r="O30" s="147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 codeName="Sheet79"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146" t="s">
        <v>21</v>
      </c>
      <c r="R29" s="147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146" t="s">
        <v>23</v>
      </c>
      <c r="O30" s="147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 codeName="Sheet80"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146" t="s">
        <v>21</v>
      </c>
      <c r="R29" s="147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146" t="s">
        <v>23</v>
      </c>
      <c r="O30" s="147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 codeName="Sheet81"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146" t="s">
        <v>21</v>
      </c>
      <c r="R29" s="147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146" t="s">
        <v>23</v>
      </c>
      <c r="O30" s="147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 codeName="Sheet82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146" t="s">
        <v>21</v>
      </c>
      <c r="R29" s="147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146" t="s">
        <v>23</v>
      </c>
      <c r="O30" s="147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 codeName="Sheet83"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146" t="s">
        <v>21</v>
      </c>
      <c r="R29" s="147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146" t="s">
        <v>23</v>
      </c>
      <c r="O30" s="147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 codeName="Sheet84"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146" t="s">
        <v>21</v>
      </c>
      <c r="R29" s="147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146" t="s">
        <v>23</v>
      </c>
      <c r="O30" s="147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 codeName="Sheet85"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146" t="s">
        <v>21</v>
      </c>
      <c r="R29" s="147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146" t="s">
        <v>23</v>
      </c>
      <c r="O30" s="147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 codeName="Sheet86"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146" t="s">
        <v>21</v>
      </c>
      <c r="R29" s="147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146" t="s">
        <v>23</v>
      </c>
      <c r="O30" s="147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 codeName="Sheet87"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146" t="s">
        <v>21</v>
      </c>
      <c r="R29" s="147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146" t="s">
        <v>23</v>
      </c>
      <c r="O30" s="147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 codeName="Sheet88"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146" t="s">
        <v>21</v>
      </c>
      <c r="R29" s="147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146" t="s">
        <v>23</v>
      </c>
      <c r="O30" s="147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 codeName="Sheet89"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146" t="s">
        <v>21</v>
      </c>
      <c r="R29" s="147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146" t="s">
        <v>23</v>
      </c>
      <c r="O30" s="147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 codeName="Sheet90"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146" t="s">
        <v>21</v>
      </c>
      <c r="R29" s="147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146" t="s">
        <v>23</v>
      </c>
      <c r="O30" s="147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 codeName="Sheet91"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146" t="s">
        <v>21</v>
      </c>
      <c r="R29" s="147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146" t="s">
        <v>23</v>
      </c>
      <c r="O30" s="147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 codeName="Sheet92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146" t="s">
        <v>21</v>
      </c>
      <c r="R29" s="147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146" t="s">
        <v>23</v>
      </c>
      <c r="O30" s="147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 codeName="Sheet93"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146" t="s">
        <v>21</v>
      </c>
      <c r="R29" s="147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146" t="s">
        <v>23</v>
      </c>
      <c r="O30" s="147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 codeName="Sheet94"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146" t="s">
        <v>21</v>
      </c>
      <c r="R29" s="147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146" t="s">
        <v>23</v>
      </c>
      <c r="O30" s="147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 codeName="Sheet95"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146" t="s">
        <v>21</v>
      </c>
      <c r="R29" s="147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146" t="s">
        <v>23</v>
      </c>
      <c r="O30" s="147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 codeName="Sheet96"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146" t="s">
        <v>21</v>
      </c>
      <c r="R29" s="147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146" t="s">
        <v>23</v>
      </c>
      <c r="O30" s="147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 codeName="Sheet97"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146" t="s">
        <v>21</v>
      </c>
      <c r="R29" s="147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146" t="s">
        <v>23</v>
      </c>
      <c r="O30" s="147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 codeName="Sheet98"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146" t="s">
        <v>21</v>
      </c>
      <c r="R29" s="147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146" t="s">
        <v>23</v>
      </c>
      <c r="O30" s="147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 codeName="Sheet99"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146" t="s">
        <v>21</v>
      </c>
      <c r="R29" s="147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146" t="s">
        <v>23</v>
      </c>
      <c r="O30" s="147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 codeName="Sheet100"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146" t="s">
        <v>21</v>
      </c>
      <c r="R29" s="147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146" t="s">
        <v>23</v>
      </c>
      <c r="O30" s="147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 codeName="Sheet101"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146" t="s">
        <v>21</v>
      </c>
      <c r="R29" s="147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146" t="s">
        <v>23</v>
      </c>
      <c r="O30" s="147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 codeName="Sheet102"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146" t="s">
        <v>21</v>
      </c>
      <c r="R29" s="147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146" t="s">
        <v>23</v>
      </c>
      <c r="O30" s="147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 codeName="Sheet103"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146" t="s">
        <v>21</v>
      </c>
      <c r="R29" s="147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146" t="s">
        <v>23</v>
      </c>
      <c r="O30" s="147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 codeName="Sheet104"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146" t="s">
        <v>21</v>
      </c>
      <c r="R29" s="147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146" t="s">
        <v>23</v>
      </c>
      <c r="O30" s="147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 codeName="Sheet105"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146" t="s">
        <v>21</v>
      </c>
      <c r="R29" s="147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146" t="s">
        <v>23</v>
      </c>
      <c r="O30" s="147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 codeName="Sheet106"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146" t="s">
        <v>21</v>
      </c>
      <c r="R29" s="147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146" t="s">
        <v>23</v>
      </c>
      <c r="O30" s="147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 codeName="Sheet107"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146" t="s">
        <v>21</v>
      </c>
      <c r="R29" s="147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146" t="s">
        <v>23</v>
      </c>
      <c r="O30" s="147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 codeName="Sheet108"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146" t="s">
        <v>21</v>
      </c>
      <c r="R29" s="147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146" t="s">
        <v>23</v>
      </c>
      <c r="O30" s="147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 codeName="Sheet109"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146" t="s">
        <v>21</v>
      </c>
      <c r="R29" s="147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146" t="s">
        <v>23</v>
      </c>
      <c r="O30" s="147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 codeName="Sheet110"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146" t="s">
        <v>21</v>
      </c>
      <c r="R29" s="147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146" t="s">
        <v>23</v>
      </c>
      <c r="O30" s="147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 codeName="Sheet111"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146" t="s">
        <v>21</v>
      </c>
      <c r="R29" s="147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146" t="s">
        <v>23</v>
      </c>
      <c r="O30" s="147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 codeName="Sheet112"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146" t="s">
        <v>21</v>
      </c>
      <c r="R29" s="147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146" t="s">
        <v>23</v>
      </c>
      <c r="O30" s="147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 codeName="Sheet113"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146" t="s">
        <v>21</v>
      </c>
      <c r="R29" s="147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146" t="s">
        <v>23</v>
      </c>
      <c r="O30" s="147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 codeName="Sheet114"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146" t="s">
        <v>21</v>
      </c>
      <c r="R29" s="147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146" t="s">
        <v>23</v>
      </c>
      <c r="O30" s="147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 codeName="Sheet115"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146" t="s">
        <v>21</v>
      </c>
      <c r="R29" s="147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146" t="s">
        <v>23</v>
      </c>
      <c r="O30" s="147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 codeName="Sheet116"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146" t="s">
        <v>21</v>
      </c>
      <c r="R29" s="147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146" t="s">
        <v>23</v>
      </c>
      <c r="O30" s="147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 codeName="Sheet117"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146" t="s">
        <v>21</v>
      </c>
      <c r="R29" s="147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146" t="s">
        <v>23</v>
      </c>
      <c r="O30" s="147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 codeName="Sheet118"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146" t="s">
        <v>21</v>
      </c>
      <c r="R29" s="147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146" t="s">
        <v>23</v>
      </c>
      <c r="O30" s="147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 codeName="Sheet119"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146" t="s">
        <v>21</v>
      </c>
      <c r="R29" s="147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146" t="s">
        <v>23</v>
      </c>
      <c r="O30" s="147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 codeName="Sheet120"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146" t="s">
        <v>21</v>
      </c>
      <c r="R29" s="147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146" t="s">
        <v>23</v>
      </c>
      <c r="O30" s="147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 codeName="Sheet121"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146" t="s">
        <v>21</v>
      </c>
      <c r="R29" s="147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146" t="s">
        <v>23</v>
      </c>
      <c r="O30" s="147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 codeName="Sheet122"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146" t="s">
        <v>21</v>
      </c>
      <c r="R29" s="147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146" t="s">
        <v>23</v>
      </c>
      <c r="O30" s="147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 codeName="Sheet123"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146" t="s">
        <v>21</v>
      </c>
      <c r="R29" s="147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146" t="s">
        <v>23</v>
      </c>
      <c r="O30" s="147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 codeName="Sheet124"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146" t="s">
        <v>21</v>
      </c>
      <c r="R29" s="147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146" t="s">
        <v>23</v>
      </c>
      <c r="O30" s="147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 codeName="Sheet125"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146" t="s">
        <v>21</v>
      </c>
      <c r="R29" s="147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146" t="s">
        <v>23</v>
      </c>
      <c r="O30" s="147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 codeName="Sheet126"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146" t="s">
        <v>21</v>
      </c>
      <c r="R29" s="147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146" t="s">
        <v>23</v>
      </c>
      <c r="O30" s="147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 codeName="Sheet127"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146" t="s">
        <v>21</v>
      </c>
      <c r="R29" s="147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146" t="s">
        <v>23</v>
      </c>
      <c r="O30" s="147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 codeName="Sheet128">
    <pageSetUpPr fitToPage="1"/>
  </sheetPr>
  <dimension ref="A1:Z132"/>
  <sheetViews>
    <sheetView rightToLeft="1" topLeftCell="A10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146" t="s">
        <v>21</v>
      </c>
      <c r="R29" s="147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146" t="s">
        <v>23</v>
      </c>
      <c r="O30" s="147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 codeName="Sheet129">
    <pageSetUpPr fitToPage="1"/>
  </sheetPr>
  <dimension ref="A1:Z151"/>
  <sheetViews>
    <sheetView rightToLeft="1" topLeftCell="A136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146" t="s">
        <v>21</v>
      </c>
      <c r="R29" s="147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146" t="s">
        <v>23</v>
      </c>
      <c r="O30" s="147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 codeName="Sheet130"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146" t="s">
        <v>21</v>
      </c>
      <c r="R29" s="147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146" t="s">
        <v>23</v>
      </c>
      <c r="O30" s="147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 codeName="Sheet131"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146" t="s">
        <v>21</v>
      </c>
      <c r="R29" s="147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46" t="s">
        <v>23</v>
      </c>
      <c r="B30" s="147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146" t="s">
        <v>23</v>
      </c>
      <c r="O30" s="147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 codeName="Sheet132"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146" t="s">
        <v>21</v>
      </c>
      <c r="R29" s="147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146" t="s">
        <v>23</v>
      </c>
      <c r="O30" s="147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 codeName="Sheet133"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146" t="s">
        <v>21</v>
      </c>
      <c r="R29" s="147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146" t="s">
        <v>23</v>
      </c>
      <c r="O30" s="147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 codeName="Sheet134"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146" t="s">
        <v>21</v>
      </c>
      <c r="R29" s="147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146" t="s">
        <v>23</v>
      </c>
      <c r="O30" s="147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 codeName="Sheet135">
    <pageSetUpPr fitToPage="1"/>
  </sheetPr>
  <dimension ref="A1:Z154"/>
  <sheetViews>
    <sheetView rightToLeft="1" topLeftCell="A142" workbookViewId="0">
      <selection activeCell="I154" sqref="I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146" t="s">
        <v>21</v>
      </c>
      <c r="R29" s="147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146" t="s">
        <v>23</v>
      </c>
      <c r="O30" s="147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 codeName="Sheet136">
    <pageSetUpPr fitToPage="1"/>
  </sheetPr>
  <dimension ref="A1:Z145"/>
  <sheetViews>
    <sheetView rightToLeft="1" topLeftCell="A131" workbookViewId="0">
      <selection activeCell="I145" sqref="I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146" t="s">
        <v>21</v>
      </c>
      <c r="R29" s="147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146" t="s">
        <v>23</v>
      </c>
      <c r="O30" s="147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 codeName="Sheet137"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146" t="s">
        <v>21</v>
      </c>
      <c r="R29" s="147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146" t="s">
        <v>23</v>
      </c>
      <c r="O30" s="147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 codeName="Sheet138"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146" t="s">
        <v>21</v>
      </c>
      <c r="R29" s="147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146" t="s">
        <v>23</v>
      </c>
      <c r="O30" s="147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 codeName="Sheet139">
    <pageSetUpPr fitToPage="1"/>
  </sheetPr>
  <dimension ref="A1:Z134"/>
  <sheetViews>
    <sheetView rightToLeft="1" topLeftCell="A115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SUM('08-09'!$J$22:$J$134)</f>
        <v>5105</v>
      </c>
      <c r="K20" s="116">
        <f>SUM('08-09'!$K$22:$K$134)</f>
        <v>832</v>
      </c>
      <c r="L20" s="3">
        <f>SUM('08-09'!$L$22:$L$134)</f>
        <v>888.72222222222229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146" t="s">
        <v>21</v>
      </c>
      <c r="R29" s="147"/>
      <c r="S29" s="17">
        <f>SUM('08-09'!$J$22:$J$134)</f>
        <v>5105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146" t="s">
        <v>23</v>
      </c>
      <c r="O30" s="147"/>
      <c r="P30" s="6">
        <f>SUM('08-09'!$K$22:$K$134)</f>
        <v>832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-8265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-3320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2260</v>
      </c>
      <c r="J59" s="112">
        <v>400</v>
      </c>
      <c r="K59" s="107"/>
      <c r="L59" s="10">
        <f>'08-09'!$K59+('08-09'!$J59/90)</f>
        <v>4.4444444444444446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112">
        <v>-400</v>
      </c>
      <c r="K60" s="107"/>
      <c r="L60" s="10">
        <f>'08-09'!$K60+('08-09'!$J60/90)</f>
        <v>-4.4444444444444446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280</v>
      </c>
      <c r="K61" s="107"/>
      <c r="L61" s="10">
        <f>'08-09'!$K61+('08-09'!$J61/90)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</v>
      </c>
      <c r="K62" s="107">
        <v>1</v>
      </c>
      <c r="L62" s="10">
        <f>'08-09'!$K62+('08-09'!$J62/90)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340</v>
      </c>
      <c r="K63" s="107"/>
      <c r="L63" s="10">
        <f>'08-09'!$K63+('08-09'!$J63/90)</f>
        <v>3.7777777777777777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'08-09'!$K64+('08-09'!$J64/90)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270</v>
      </c>
      <c r="K65" s="108">
        <v>10</v>
      </c>
      <c r="L65" s="37">
        <f>'08-09'!$K65+('08-09'!$J65/90)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</v>
      </c>
      <c r="L66" s="37">
        <f>'08-09'!$K66+('08-09'!$J66/90)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95</v>
      </c>
      <c r="J67" s="113">
        <v>-180</v>
      </c>
      <c r="K67" s="108">
        <v>75</v>
      </c>
      <c r="L67" s="37">
        <f>'08-09'!$K67+('08-09'!$J67/90)</f>
        <v>73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57</v>
      </c>
      <c r="J68" s="114">
        <v>1600</v>
      </c>
      <c r="K68" s="109"/>
      <c r="L68" s="37">
        <f>'08-09'!$K68+('08-09'!$J68/90)</f>
        <v>17.777777777777779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648</v>
      </c>
      <c r="J69" s="113">
        <v>-1600</v>
      </c>
      <c r="K69" s="108"/>
      <c r="L69" s="37">
        <f>'08-09'!$K69+('08-09'!$J69/90)</f>
        <v>-17.777777777777779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129</v>
      </c>
      <c r="J70" s="113">
        <v>-450</v>
      </c>
      <c r="K70" s="108">
        <v>190</v>
      </c>
      <c r="L70" s="37">
        <f>'08-09'!$K70+('08-09'!$J70/90)</f>
        <v>185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500</v>
      </c>
      <c r="K71" s="107"/>
      <c r="L71" s="10">
        <f>'08-09'!$K71+('08-09'!$J71/90)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2</v>
      </c>
      <c r="L72" s="10">
        <f>'08-09'!$K72+('08-09'!$J72/90)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60</v>
      </c>
      <c r="L73" s="10">
        <f>'08-09'!$K73+('08-09'!$J73/90)</f>
        <v>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20</v>
      </c>
      <c r="L74" s="10">
        <f>'08-09'!$K74+('08-09'!$J74/90)</f>
        <v>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30</v>
      </c>
      <c r="L75" s="10">
        <f>'08-09'!$K75+('08-09'!$J75/90)</f>
        <v>26.666666666666668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'08-09'!$K76+('08-09'!$J76/90)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-1000</v>
      </c>
      <c r="K77" s="107"/>
      <c r="L77" s="10">
        <f>'08-09'!$K77+('08-09'!$J77/90)</f>
        <v>-11.111111111111111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-330</v>
      </c>
      <c r="K78" s="107">
        <v>10</v>
      </c>
      <c r="L78" s="10">
        <f>'08-09'!$K78+('08-09'!$J78/90)</f>
        <v>6.3333333333333339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95</v>
      </c>
      <c r="J79" s="112"/>
      <c r="K79" s="107">
        <v>110</v>
      </c>
      <c r="L79" s="10">
        <f>'08-09'!$K79+('08-09'!$J79/90)</f>
        <v>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112"/>
      <c r="K80" s="107">
        <v>-110</v>
      </c>
      <c r="L80" s="10">
        <f>'08-09'!$K80+('08-09'!$J80/90)</f>
        <v>-110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900</v>
      </c>
      <c r="K81" s="107"/>
      <c r="L81" s="10">
        <f>'08-09'!$K81+('08-09'!$J81/90)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'08-09'!$K82+('08-09'!$J82/90)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112">
        <v>-180</v>
      </c>
      <c r="K83" s="107"/>
      <c r="L83" s="10">
        <f>'08-09'!$K83+('08-09'!$J83/90)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229</v>
      </c>
      <c r="J84" s="112">
        <v>-400</v>
      </c>
      <c r="K84" s="107"/>
      <c r="L84" s="10">
        <f>'08-09'!$K84+('08-09'!$J84/90)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'08-09'!$K85+('08-09'!$J85/90)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200</v>
      </c>
      <c r="K86" s="107"/>
      <c r="L86" s="10">
        <f>'08-09'!$K86+('08-09'!$J86/90)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9</v>
      </c>
      <c r="L87" s="10">
        <f>'08-09'!$K87+('08-09'!$J87/90)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-540</v>
      </c>
      <c r="K88" s="107">
        <v>40</v>
      </c>
      <c r="L88" s="10">
        <f>'08-09'!$K88+('08-09'!$J88/90)</f>
        <v>34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1553</v>
      </c>
      <c r="J89" s="112"/>
      <c r="K89" s="107">
        <v>-50</v>
      </c>
      <c r="L89" s="10">
        <f>'08-09'!$K89+('08-09'!$J89/90)</f>
        <v>-50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-310</v>
      </c>
      <c r="K90" s="107">
        <v>30</v>
      </c>
      <c r="L90" s="10">
        <f>'08-09'!$K90+('08-09'!$J90/90)</f>
        <v>26.555555555555557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-650</v>
      </c>
      <c r="K91" s="107">
        <v>70</v>
      </c>
      <c r="L91" s="10">
        <f>'08-09'!$K91+('08-09'!$J91/90)</f>
        <v>62.777777777777779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250</v>
      </c>
      <c r="K92" s="107"/>
      <c r="L92" s="10">
        <f>'08-09'!$K92+('08-09'!$J92/90)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849</v>
      </c>
      <c r="J93" s="112">
        <v>3500</v>
      </c>
      <c r="K93" s="107"/>
      <c r="L93" s="10">
        <f>'08-09'!$K93+('08-09'!$J93/90)</f>
        <v>38.888888888888886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-180</v>
      </c>
      <c r="K94" s="107">
        <v>50</v>
      </c>
      <c r="L94" s="10">
        <f>'08-09'!$K94+('08-09'!$J94/90)</f>
        <v>48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-450</v>
      </c>
      <c r="K95" s="107">
        <v>40</v>
      </c>
      <c r="L95" s="10">
        <f>'08-09'!$K95+('08-09'!$J95/90)</f>
        <v>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-20</v>
      </c>
      <c r="K96" s="107">
        <v>3</v>
      </c>
      <c r="L96" s="10">
        <f>'08-09'!$K96+('08-09'!$J96/90)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430</v>
      </c>
      <c r="K97" s="107"/>
      <c r="L97" s="10">
        <f>'08-09'!$K97+('08-09'!$J97/90)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10</v>
      </c>
      <c r="L98" s="10">
        <f>'08-09'!$K98+('08-09'!$J98/90)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437</v>
      </c>
      <c r="J99" s="112">
        <v>-300</v>
      </c>
      <c r="K99" s="107"/>
      <c r="L99" s="10">
        <f>'08-09'!$K99+('08-09'!$J99/90)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2636</v>
      </c>
      <c r="J100" s="112"/>
      <c r="K100" s="107">
        <v>45</v>
      </c>
      <c r="L100" s="10">
        <f>'08-09'!$K100+('08-09'!$J100/90)</f>
        <v>45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-850</v>
      </c>
      <c r="K101" s="107">
        <v>-5</v>
      </c>
      <c r="L101" s="10">
        <f>'08-09'!$K101+('08-09'!$J101/90)</f>
        <v>-14.444444444444445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112">
        <v>200</v>
      </c>
      <c r="K102" s="107">
        <v>-10</v>
      </c>
      <c r="L102" s="10">
        <f>'08-09'!$K102+('08-09'!$J102/90)</f>
        <v>-7.7777777777777777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'08-09'!$K103+('08-09'!$J103/90)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</v>
      </c>
      <c r="L104" s="10">
        <f>'08-09'!$K104+('08-09'!$J104/90)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30</v>
      </c>
      <c r="L105" s="10">
        <f>'08-09'!$K105+('08-09'!$J105/90)</f>
        <v>26.666666666666668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'08-09'!$K106+('08-09'!$J106/90)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-330</v>
      </c>
      <c r="K107" s="107">
        <v>10</v>
      </c>
      <c r="L107" s="10">
        <f>'08-09'!$K107+('08-09'!$J107/90)</f>
        <v>6.3333333333333339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80</v>
      </c>
      <c r="L108" s="10">
        <f>'08-09'!$K108+('08-09'!$J108/90)</f>
        <v>80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>
        <v>100</v>
      </c>
      <c r="L109" s="10">
        <f>'08-09'!$K109+('08-09'!$J109/90)</f>
        <v>103.33333333333333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150</v>
      </c>
      <c r="K110" s="107"/>
      <c r="L110" s="10">
        <f>'08-09'!$K110+('08-09'!$J110/90)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1000</v>
      </c>
      <c r="K111" s="107"/>
      <c r="L111" s="10">
        <f>'08-09'!$K111+('08-09'!$J111/90)</f>
        <v>11.111111111111111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675</v>
      </c>
      <c r="K112" s="107"/>
      <c r="L112" s="10">
        <f>'08-09'!$K112+('08-09'!$J112/90)</f>
        <v>7.5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10</v>
      </c>
      <c r="L113" s="10">
        <f>'08-09'!$K113+('08-09'!$J113/90)</f>
        <v>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50</v>
      </c>
      <c r="K114" s="107">
        <v>108</v>
      </c>
      <c r="L114" s="10">
        <f>'08-09'!$K114+('08-09'!$J114/90)</f>
        <v>108.55555555555556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15</v>
      </c>
      <c r="L115" s="10">
        <f>'08-09'!$K115+('08-09'!$J115/90)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68</v>
      </c>
      <c r="L116" s="10">
        <f>'08-09'!$K116+('08-09'!$J116/90)</f>
        <v>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/>
      <c r="J117" s="112"/>
      <c r="K117" s="107">
        <v>-411</v>
      </c>
      <c r="L117" s="10">
        <f>'08-09'!$K117+('08-09'!$J117/90)</f>
        <v>-411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50</v>
      </c>
      <c r="K118" s="107">
        <v>10</v>
      </c>
      <c r="L118" s="10">
        <f>'08-09'!$K118+('08-09'!$J118/90)</f>
        <v>10.555555555555555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15</v>
      </c>
      <c r="L119" s="10">
        <f>'08-09'!$K119+('08-09'!$J119/90)</f>
        <v>16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180</v>
      </c>
      <c r="K120" s="107"/>
      <c r="L120" s="10">
        <f>'08-09'!$K120+('08-09'!$J120/90)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400</v>
      </c>
      <c r="K121" s="107"/>
      <c r="L121" s="10">
        <f>'08-09'!$K121+('08-09'!$J121/90)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150</v>
      </c>
      <c r="K122" s="107"/>
      <c r="L122" s="10">
        <f>'08-09'!$K122+('08-09'!$J122/90)</f>
        <v>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10</v>
      </c>
      <c r="L123" s="10">
        <f>'08-09'!$K123+('08-09'!$J123/90)</f>
        <v>10.555555555555555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-400</v>
      </c>
      <c r="K124" s="107">
        <v>10</v>
      </c>
      <c r="L124" s="10">
        <f>'08-09'!$K124+('08-09'!$J124/90)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85</v>
      </c>
      <c r="L125" s="10">
        <f>'08-09'!$K125+('08-09'!$J125/90)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15</v>
      </c>
      <c r="K126" s="107"/>
      <c r="L126" s="10">
        <f>'08-09'!$K126+('08-09'!$J126/90)</f>
        <v>0.16666666666666666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500</v>
      </c>
      <c r="K127" s="107"/>
      <c r="L127" s="10">
        <f>'08-09'!$K127+('08-09'!$J127/90)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90</v>
      </c>
      <c r="K128" s="107"/>
      <c r="L128" s="10">
        <f>'08-09'!$K128+('08-09'!$J128/90)</f>
        <v>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250</v>
      </c>
      <c r="K129" s="107"/>
      <c r="L129" s="10">
        <f>'08-09'!$K129+('08-09'!$J129/90)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25</v>
      </c>
      <c r="K130" s="107"/>
      <c r="L130" s="10">
        <f>'08-09'!$K130+('08-09'!$J130/90)</f>
        <v>0.27777777777777779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5</v>
      </c>
      <c r="L131" s="10">
        <f>'08-09'!$K131+('08-09'!$J131/90)</f>
        <v>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/>
      <c r="K132" s="107">
        <v>20</v>
      </c>
      <c r="L132" s="10">
        <f>'08-09'!$K132+('08-09'!$J132/90)</f>
        <v>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43</v>
      </c>
      <c r="J133" s="112"/>
      <c r="K133" s="107">
        <v>-20</v>
      </c>
      <c r="L133" s="10">
        <f>'08-09'!$K133+('08-09'!$J133/90)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4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 codeName="Sheet140">
    <pageSetUpPr fitToPage="1"/>
  </sheetPr>
  <dimension ref="A1:Z108"/>
  <sheetViews>
    <sheetView rightToLeft="1" topLeftCell="A96" workbookViewId="0">
      <selection activeCell="I106" sqref="I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1345</v>
      </c>
      <c r="K1" s="116">
        <f t="shared" si="0"/>
        <v>305</v>
      </c>
      <c r="L1" s="3">
        <f t="shared" si="0"/>
        <v>319.94444444444446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5000</v>
      </c>
      <c r="K3" s="107">
        <v>300</v>
      </c>
      <c r="L3" s="10">
        <f t="shared" ref="L3:L18" si="1">K3+(J3/90)</f>
        <v>355.55555555555554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112">
        <v>-450</v>
      </c>
      <c r="K4" s="107"/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-900</v>
      </c>
      <c r="K5" s="107">
        <v>10</v>
      </c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-100</v>
      </c>
      <c r="K6" s="107">
        <v>20</v>
      </c>
      <c r="L6" s="10">
        <f t="shared" si="1"/>
        <v>18.888888888888889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-200</v>
      </c>
      <c r="K7" s="107">
        <v>10</v>
      </c>
      <c r="L7" s="10">
        <f t="shared" si="1"/>
        <v>7.7777777777777777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-100</v>
      </c>
      <c r="K8" s="107">
        <v>180</v>
      </c>
      <c r="L8" s="10">
        <f t="shared" si="1"/>
        <v>178.88888888888889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180</v>
      </c>
      <c r="K9" s="107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648</v>
      </c>
      <c r="J11" s="112">
        <v>-2000</v>
      </c>
      <c r="K11" s="107"/>
      <c r="L11" s="10">
        <f t="shared" si="1"/>
        <v>-22.222222222222221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-85</v>
      </c>
      <c r="K12" s="107">
        <v>-220</v>
      </c>
      <c r="L12" s="10">
        <f t="shared" si="1"/>
        <v>-220.94444444444446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SUM('09-09'!$J$22:$J$108)</f>
        <v>4850</v>
      </c>
      <c r="K20" s="116">
        <f>SUM('09-09'!$K$22:$K$108)</f>
        <v>1905</v>
      </c>
      <c r="L20" s="3">
        <f>SUM('09-09'!$L$22:$L$108)</f>
        <v>1958.8888888888894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80</v>
      </c>
      <c r="K22" s="107"/>
      <c r="L22" s="10">
        <f>'09-09'!$K22+('09-09'!$J22/90)</f>
        <v>0.88888888888888884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90</v>
      </c>
      <c r="F23" s="16">
        <f t="shared" si="3"/>
        <v>900</v>
      </c>
      <c r="G23" s="7"/>
      <c r="H23" s="7" t="s">
        <v>6</v>
      </c>
      <c r="I23" s="2" t="s">
        <v>95</v>
      </c>
      <c r="J23" s="112"/>
      <c r="K23" s="107">
        <v>105</v>
      </c>
      <c r="L23" s="10">
        <f>'09-09'!$K23+('09-09'!$J23/90)</f>
        <v>105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91</v>
      </c>
      <c r="S23" s="16">
        <f t="shared" si="5"/>
        <v>910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</v>
      </c>
      <c r="C24" s="14">
        <f t="shared" si="2"/>
        <v>80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95</v>
      </c>
      <c r="J24" s="112"/>
      <c r="K24" s="107">
        <v>35</v>
      </c>
      <c r="L24" s="10">
        <f>'09-09'!$K24+('09-09'!$J24/90)</f>
        <v>35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95</v>
      </c>
      <c r="J25" s="112"/>
      <c r="K25" s="107">
        <v>23</v>
      </c>
      <c r="L25" s="10">
        <f>'09-09'!$K25+('09-09'!$J25/90)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78</v>
      </c>
      <c r="F26" s="16">
        <f t="shared" si="3"/>
        <v>7800</v>
      </c>
      <c r="G26" s="7"/>
      <c r="H26" s="7" t="s">
        <v>40</v>
      </c>
      <c r="I26" s="2" t="s">
        <v>95</v>
      </c>
      <c r="J26" s="112"/>
      <c r="K26" s="107">
        <v>-163</v>
      </c>
      <c r="L26" s="10">
        <f>'09-09'!$K26+('09-09'!$J26/90)</f>
        <v>-163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92</v>
      </c>
      <c r="S26" s="16">
        <f t="shared" si="5"/>
        <v>9200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9610</v>
      </c>
      <c r="G27" s="7"/>
      <c r="H27" s="7" t="s">
        <v>6</v>
      </c>
      <c r="I27" s="2" t="s">
        <v>95</v>
      </c>
      <c r="J27" s="112"/>
      <c r="K27" s="107">
        <v>150</v>
      </c>
      <c r="L27" s="10">
        <f>'09-09'!$K27+('09-09'!$J27/90)</f>
        <v>150</v>
      </c>
      <c r="M27" s="3"/>
      <c r="N27" s="13">
        <v>100</v>
      </c>
      <c r="O27" s="1">
        <v>40</v>
      </c>
      <c r="P27" s="14">
        <f t="shared" si="4"/>
        <v>4000</v>
      </c>
      <c r="Q27" s="12" t="s">
        <v>11</v>
      </c>
      <c r="R27" s="12"/>
      <c r="S27" s="17">
        <f>SUM(S22:S26)</f>
        <v>11110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3625</v>
      </c>
      <c r="D28" s="1"/>
      <c r="E28" s="1"/>
      <c r="F28" s="1"/>
      <c r="G28" s="1"/>
      <c r="H28" s="43" t="s">
        <v>40</v>
      </c>
      <c r="I28" s="2" t="s">
        <v>95</v>
      </c>
      <c r="J28" s="112"/>
      <c r="K28" s="107">
        <v>-150</v>
      </c>
      <c r="L28" s="10">
        <f>'09-09'!$K28+('09-09'!$J28/90)</f>
        <v>-150</v>
      </c>
      <c r="M28" s="3"/>
      <c r="N28" s="12" t="s">
        <v>11</v>
      </c>
      <c r="O28" s="12"/>
      <c r="P28" s="6">
        <f>SUM(P22:P27)</f>
        <v>4890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6450</v>
      </c>
      <c r="G29" s="1"/>
      <c r="H29" s="7" t="s">
        <v>1796</v>
      </c>
      <c r="I29" s="40" t="s">
        <v>64</v>
      </c>
      <c r="J29" s="112"/>
      <c r="K29" s="107">
        <v>300</v>
      </c>
      <c r="L29" s="10">
        <f>'09-09'!$K29+('09-09'!$J29/90)</f>
        <v>300</v>
      </c>
      <c r="M29" s="3"/>
      <c r="N29" s="1"/>
      <c r="O29" s="1"/>
      <c r="P29" s="18"/>
      <c r="Q29" s="146" t="s">
        <v>21</v>
      </c>
      <c r="R29" s="147"/>
      <c r="S29" s="17">
        <f>SUM('09-09'!$J$22:$J$108)</f>
        <v>4850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1137</v>
      </c>
      <c r="D30" s="1"/>
      <c r="E30" s="1"/>
      <c r="F30" s="8"/>
      <c r="G30" s="1"/>
      <c r="H30" s="7" t="s">
        <v>6</v>
      </c>
      <c r="I30" s="2"/>
      <c r="J30" s="112"/>
      <c r="K30" s="107">
        <v>5</v>
      </c>
      <c r="L30" s="10">
        <f>'09-09'!$K30+('09-09'!$J30/90)</f>
        <v>5</v>
      </c>
      <c r="M30" s="3"/>
      <c r="N30" s="146" t="s">
        <v>23</v>
      </c>
      <c r="O30" s="147"/>
      <c r="P30" s="6">
        <f>SUM('09-09'!$K$22:$K$108)</f>
        <v>1905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-450</v>
      </c>
      <c r="K31" s="107">
        <v>80</v>
      </c>
      <c r="L31" s="10">
        <f>'09-09'!$K31+('09-09'!$J31/90)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-3350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'09-09'!$K32+('09-09'!$J32/90)</f>
        <v>1.1111111111111112</v>
      </c>
      <c r="M32" s="3"/>
      <c r="N32" s="12" t="s">
        <v>25</v>
      </c>
      <c r="O32" s="12"/>
      <c r="P32" s="6">
        <f>P28-P30-C28</f>
        <v>-640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'09-09'!$K33+('09-09'!$J33/90)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-670</v>
      </c>
      <c r="K34" s="107">
        <v>10</v>
      </c>
      <c r="L34" s="10">
        <f>'09-09'!$K34+('09-09'!$J34/90)</f>
        <v>2.5555555555555554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400</v>
      </c>
      <c r="K35" s="107"/>
      <c r="L35" s="10">
        <f>'09-09'!$K35+('09-09'!$J35/90)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30</v>
      </c>
      <c r="L36" s="10">
        <f>'09-09'!$K36+('09-09'!$J36/90)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-90</v>
      </c>
      <c r="K37" s="107">
        <v>10</v>
      </c>
      <c r="L37" s="10">
        <f>'09-09'!$K37+('09-09'!$J37/90)</f>
        <v>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350</v>
      </c>
      <c r="K38" s="107"/>
      <c r="L38" s="10">
        <f>'09-09'!$K38+('09-09'!$J38/90)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-50</v>
      </c>
      <c r="K39" s="107">
        <v>10</v>
      </c>
      <c r="L39" s="10">
        <f>'09-09'!$K39+('09-09'!$J39/90)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'09-09'!$K40+('09-09'!$J40/90)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50</v>
      </c>
      <c r="K41" s="107"/>
      <c r="L41" s="10">
        <f>'09-09'!$K41+('09-09'!$J41/90)</f>
        <v>0.55555555555555558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170</v>
      </c>
      <c r="K42" s="107">
        <v>-10</v>
      </c>
      <c r="L42" s="10">
        <f>'09-09'!$K42+('09-09'!$J42/90)</f>
        <v>-8.1111111111111107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>
        <v>30</v>
      </c>
      <c r="L43" s="10">
        <f>'09-09'!$K43+('09-09'!$J43/90)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'09-09'!$K44+('09-09'!$J44/90)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-450</v>
      </c>
      <c r="K45" s="107">
        <v>10</v>
      </c>
      <c r="L45" s="10">
        <f>'09-09'!$K45+('09-09'!$J45/90)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700</v>
      </c>
      <c r="K46" s="107"/>
      <c r="L46" s="10">
        <f>'09-09'!$K46+('09-09'!$J46/90)</f>
        <v>7.7777777777777777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771</v>
      </c>
      <c r="J47" s="112">
        <v>-10</v>
      </c>
      <c r="K47" s="107">
        <v>70</v>
      </c>
      <c r="L47" s="10">
        <f>'09-09'!$K47+('09-09'!$J47/90)</f>
        <v>69.888888888888886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130</v>
      </c>
      <c r="K48" s="107"/>
      <c r="L48" s="10">
        <f>'09-09'!$K48+('09-09'!$J48/90)</f>
        <v>1.4444444444444444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160</v>
      </c>
      <c r="L49" s="10">
        <f>'09-09'!$K49+('09-09'!$J49/90)</f>
        <v>155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450</v>
      </c>
      <c r="K50" s="107">
        <v>-5</v>
      </c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300</v>
      </c>
      <c r="K51" s="107"/>
      <c r="L51" s="10">
        <f>'09-09'!$K51+('09-09'!$J51/90)</f>
        <v>3.3333333333333335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1796</v>
      </c>
      <c r="I52" s="40" t="s">
        <v>1482</v>
      </c>
      <c r="J52" s="112"/>
      <c r="K52" s="107">
        <v>300</v>
      </c>
      <c r="L52" s="10">
        <f>'09-09'!$K52+('09-09'!$J52/90)</f>
        <v>300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1500</v>
      </c>
      <c r="K53" s="107"/>
      <c r="L53" s="10">
        <f>'09-09'!$K53+('09-09'!$J53/90)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90</v>
      </c>
      <c r="K54" s="107"/>
      <c r="L54" s="10">
        <f>'09-09'!$K54+('09-09'!$J54/90)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'09-09'!$K55+('09-09'!$J55/90)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-300</v>
      </c>
      <c r="K56" s="107"/>
      <c r="L56" s="10">
        <f>'09-09'!$K56+('09-09'!$J56/90)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-270</v>
      </c>
      <c r="K57" s="107">
        <v>10</v>
      </c>
      <c r="L57" s="10">
        <f>'09-09'!$K57+('09-09'!$J57/90)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900</v>
      </c>
      <c r="K58" s="107"/>
      <c r="L58" s="10">
        <f>'09-09'!$K58+('09-09'!$J58/90)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320</v>
      </c>
      <c r="K59" s="107"/>
      <c r="L59" s="10">
        <f>'09-09'!$K59+('09-09'!$J59/90)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300</v>
      </c>
      <c r="K60" s="107"/>
      <c r="L60" s="10">
        <f>'09-09'!$K60+('09-09'!$J60/90)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-90</v>
      </c>
      <c r="K61" s="107">
        <v>10</v>
      </c>
      <c r="L61" s="10">
        <f>'09-09'!$K61+('09-09'!$J61/90)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'09-09'!$K62+('09-09'!$J62/90)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-90</v>
      </c>
      <c r="K63" s="107">
        <v>15</v>
      </c>
      <c r="L63" s="10">
        <f>'09-09'!$K63+('09-09'!$J63/90)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500</v>
      </c>
      <c r="K64" s="107"/>
      <c r="L64" s="10">
        <f>'09-09'!$K64+('09-09'!$J64/90)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100</v>
      </c>
      <c r="K65" s="108"/>
      <c r="L65" s="37">
        <f>'09-09'!$K65+('09-09'!$J65/90)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150</v>
      </c>
      <c r="K66" s="109">
        <v>5</v>
      </c>
      <c r="L66" s="37">
        <f>'09-09'!$K66+('09-09'!$J66/90)</f>
        <v>6.666666666666667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40</v>
      </c>
      <c r="L67" s="37">
        <f>'09-09'!$K67+('09-09'!$J67/90)</f>
        <v>40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980</v>
      </c>
      <c r="J68" s="114"/>
      <c r="K68" s="109">
        <v>-122</v>
      </c>
      <c r="L68" s="37">
        <f>'09-09'!$K68+('09-09'!$J68/90)</f>
        <v>-122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-800</v>
      </c>
      <c r="K69" s="108">
        <v>10</v>
      </c>
      <c r="L69" s="37">
        <f>'09-09'!$K69+('09-09'!$J69/90)</f>
        <v>1.1111111111111107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50</v>
      </c>
      <c r="K70" s="108"/>
      <c r="L70" s="37">
        <f>'09-09'!$K70+('09-09'!$J70/90)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67</v>
      </c>
      <c r="L71" s="10">
        <f>'09-09'!$K71+('09-09'!$J71/90)</f>
        <v>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5</v>
      </c>
      <c r="L72" s="10">
        <f>'09-09'!$K72+('09-09'!$J72/90)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57</v>
      </c>
      <c r="J73" s="112"/>
      <c r="K73" s="107">
        <v>40</v>
      </c>
      <c r="L73" s="10">
        <f>'09-09'!$K73+('09-09'!$J73/90)</f>
        <v>40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</v>
      </c>
      <c r="J74" s="112"/>
      <c r="K74" s="107">
        <v>-40</v>
      </c>
      <c r="L74" s="10">
        <f>'09-09'!$K74+('09-09'!$J74/90)</f>
        <v>-40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2638</v>
      </c>
      <c r="J75" s="112">
        <v>-100</v>
      </c>
      <c r="K75" s="107"/>
      <c r="L75" s="10">
        <f>'09-09'!$K75+('09-09'!$J75/90)</f>
        <v>-1.1111111111111112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>
        <v>10</v>
      </c>
      <c r="L76" s="10">
        <f>'09-09'!$K76+('09-09'!$J76/90)</f>
        <v>11.333333333333334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120</v>
      </c>
      <c r="L77" s="10">
        <f>'09-09'!$K77+('09-09'!$J77/90)</f>
        <v>120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325</v>
      </c>
      <c r="K78" s="107">
        <v>22</v>
      </c>
      <c r="L78" s="10">
        <f>'09-09'!$K78+('09-09'!$J78/90)</f>
        <v>25.611111111111111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-600</v>
      </c>
      <c r="K79" s="107">
        <v>10</v>
      </c>
      <c r="L79" s="10">
        <f>'09-09'!$K79+('09-09'!$J79/90)</f>
        <v>3.333333333333333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70</v>
      </c>
      <c r="K80" s="107"/>
      <c r="L80" s="10">
        <f>'09-09'!$K80+('09-09'!$J80/90)</f>
        <v>0.77777777777777779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28</v>
      </c>
      <c r="L81" s="10">
        <f>'09-09'!$K81+('09-09'!$J81/90)</f>
        <v>28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28</v>
      </c>
      <c r="I82" s="40" t="s">
        <v>437</v>
      </c>
      <c r="J82" s="112">
        <v>-300</v>
      </c>
      <c r="K82" s="107"/>
      <c r="L82" s="10">
        <f>'09-09'!$K82+('09-09'!$J82/90)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90</v>
      </c>
      <c r="K83" s="107"/>
      <c r="L83" s="10">
        <f>'09-09'!$K83+('09-09'!$J83/90)</f>
        <v>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'09-09'!$K84+('09-09'!$J84/90)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112">
        <v>-995</v>
      </c>
      <c r="K85" s="107"/>
      <c r="L85" s="10">
        <f>'09-09'!$K85+('09-09'!$J85/90)</f>
        <v>-11.055555555555555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270</v>
      </c>
      <c r="K86" s="107"/>
      <c r="L86" s="10">
        <f>'09-09'!$K86+('09-09'!$J86/90)</f>
        <v>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2539</v>
      </c>
      <c r="J87" s="112"/>
      <c r="K87" s="107">
        <v>10</v>
      </c>
      <c r="L87" s="10">
        <f>'09-09'!$K87+('09-09'!$J87/90)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90</v>
      </c>
      <c r="J88" s="112"/>
      <c r="K88" s="107">
        <v>50</v>
      </c>
      <c r="L88" s="10">
        <f>'09-09'!$K88+('09-09'!$J88/90)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1887</v>
      </c>
      <c r="J89" s="112">
        <v>-550</v>
      </c>
      <c r="K89" s="107">
        <v>10</v>
      </c>
      <c r="L89" s="10">
        <f>'09-09'!$K89+('09-09'!$J89/90)</f>
        <v>3.8888888888888893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-400</v>
      </c>
      <c r="K90" s="107">
        <v>10</v>
      </c>
      <c r="L90" s="10">
        <f>'09-09'!$K90+('09-09'!$J90/90)</f>
        <v>5.5555555555555554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1640</v>
      </c>
      <c r="J91" s="112">
        <v>70</v>
      </c>
      <c r="K91" s="107"/>
      <c r="L91" s="10">
        <f>'09-09'!$K91+('09-09'!$J91/90)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1796</v>
      </c>
      <c r="I92" s="40" t="s">
        <v>487</v>
      </c>
      <c r="J92" s="112">
        <v>1520</v>
      </c>
      <c r="K92" s="107"/>
      <c r="L92" s="10">
        <f>'09-09'!$K92+('09-09'!$J92/90)</f>
        <v>16.888888888888889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430</v>
      </c>
      <c r="K93" s="107"/>
      <c r="L93" s="10">
        <f>'09-09'!$K93+('09-09'!$J93/90)</f>
        <v>4.7777777777777777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280</v>
      </c>
      <c r="K94" s="107"/>
      <c r="L94" s="10">
        <f>'09-09'!$K94+('09-09'!$J94/90)</f>
        <v>3.1111111111111112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75</v>
      </c>
      <c r="L95" s="10">
        <f>'09-09'!$K95+('09-09'!$J95/90)</f>
        <v>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50</v>
      </c>
      <c r="L96" s="10">
        <f>'09-09'!$K96+('09-09'!$J96/90)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1043</v>
      </c>
      <c r="J97" s="112"/>
      <c r="K97" s="107">
        <v>65</v>
      </c>
      <c r="L97" s="10">
        <f>'09-09'!$K97+('09-09'!$J97/90)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1043</v>
      </c>
      <c r="J98" s="112"/>
      <c r="K98" s="107">
        <v>10</v>
      </c>
      <c r="L98" s="10">
        <f>'09-09'!$K98+('09-09'!$J98/90)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400</v>
      </c>
      <c r="K99" s="107">
        <v>60</v>
      </c>
      <c r="L99" s="10">
        <f>'09-09'!$K99+('09-09'!$J99/90)</f>
        <v>64.444444444444443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250</v>
      </c>
      <c r="K100" s="107"/>
      <c r="L100" s="10">
        <f>'09-09'!$K100+('09-09'!$J100/90)</f>
        <v>2.7777777777777777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630</v>
      </c>
      <c r="K101" s="107"/>
      <c r="L101" s="10">
        <f>'09-09'!$K101+('09-09'!$J101/90)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2251</v>
      </c>
      <c r="J102" s="112"/>
      <c r="K102" s="107">
        <v>300</v>
      </c>
      <c r="L102" s="10">
        <f>'09-09'!$K102+('09-09'!$J102/90)</f>
        <v>300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'09-09'!$K103+('09-09'!$J103/90)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'09-09'!$K104+('09-09'!$J104/90)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8 H3:H18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5DE13-BC9A-4D2D-8A1F-B094A952DD14}">
  <sheetPr codeName="Sheet141">
    <pageSetUpPr fitToPage="1"/>
  </sheetPr>
  <dimension ref="A1:Z113"/>
  <sheetViews>
    <sheetView rightToLeft="1" topLeftCell="A101" workbookViewId="0">
      <selection activeCell="I113" sqref="I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-1825</v>
      </c>
      <c r="K1" s="116">
        <f t="shared" si="0"/>
        <v>-4835</v>
      </c>
      <c r="L1" s="3">
        <f t="shared" si="0"/>
        <v>-4855.2777777777783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2487</v>
      </c>
      <c r="J4" s="112"/>
      <c r="K4" s="107">
        <v>-3000</v>
      </c>
      <c r="L4" s="10">
        <f t="shared" si="1"/>
        <v>-3000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-1800</v>
      </c>
      <c r="K5" s="107">
        <v>-2000</v>
      </c>
      <c r="L5" s="10">
        <f t="shared" si="1"/>
        <v>-2020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2640</v>
      </c>
      <c r="J6" s="112"/>
      <c r="K6" s="107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-135</v>
      </c>
      <c r="K7" s="107">
        <v>14</v>
      </c>
      <c r="L7" s="10">
        <f t="shared" si="1"/>
        <v>12.5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180</v>
      </c>
      <c r="K8" s="107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130</v>
      </c>
      <c r="K9" s="107"/>
      <c r="L9" s="10">
        <f t="shared" si="1"/>
        <v>1.4444444444444444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110</v>
      </c>
      <c r="L10" s="10">
        <f t="shared" si="1"/>
        <v>110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11"/>
      <c r="J11" s="112">
        <v>-200</v>
      </c>
      <c r="K11" s="107">
        <v>-10</v>
      </c>
      <c r="L11" s="10">
        <f t="shared" si="1"/>
        <v>-12.222222222222221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/>
      <c r="K12" s="107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SUM('10-09'!$J$22:$J$113)</f>
        <v>5075</v>
      </c>
      <c r="K20" s="116">
        <f>SUM('10-09'!$K$22:$K$113)</f>
        <v>3246</v>
      </c>
      <c r="L20" s="3">
        <f>SUM('10-09'!$L$22:$L$113)</f>
        <v>3302.3888888888896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112">
        <v>500</v>
      </c>
      <c r="K22" s="107">
        <v>90</v>
      </c>
      <c r="L22" s="10">
        <f>'10-09'!$K22+('10-09'!$J22/90)</f>
        <v>95.555555555555557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91</v>
      </c>
      <c r="F23" s="16">
        <f t="shared" si="3"/>
        <v>910</v>
      </c>
      <c r="G23" s="7"/>
      <c r="H23" s="7" t="s">
        <v>6</v>
      </c>
      <c r="I23" s="2"/>
      <c r="J23" s="112"/>
      <c r="K23" s="107">
        <v>1</v>
      </c>
      <c r="L23" s="10">
        <f>'10-09'!$K23+('10-09'!$J23/90)</f>
        <v>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</v>
      </c>
      <c r="C24" s="14">
        <f t="shared" si="2"/>
        <v>100</v>
      </c>
      <c r="D24" s="15">
        <v>20</v>
      </c>
      <c r="E24" s="1">
        <v>30</v>
      </c>
      <c r="F24" s="16">
        <f t="shared" si="3"/>
        <v>600</v>
      </c>
      <c r="G24" s="7"/>
      <c r="H24" s="7" t="s">
        <v>6</v>
      </c>
      <c r="I24" s="2"/>
      <c r="J24" s="112"/>
      <c r="K24" s="107">
        <v>14</v>
      </c>
      <c r="L24" s="10">
        <f>'10-09'!$K24+('10-09'!$J24/90)</f>
        <v>14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112">
        <v>70</v>
      </c>
      <c r="K25" s="107"/>
      <c r="L25" s="10">
        <f>'10-09'!$K25+('10-09'!$J25/90)</f>
        <v>0.77777777777777779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107</v>
      </c>
      <c r="F26" s="16">
        <f t="shared" si="3"/>
        <v>10700</v>
      </c>
      <c r="G26" s="7"/>
      <c r="H26" s="7" t="s">
        <v>6</v>
      </c>
      <c r="I26" s="2"/>
      <c r="J26" s="112">
        <v>-20</v>
      </c>
      <c r="K26" s="107">
        <v>5</v>
      </c>
      <c r="L26" s="10">
        <f>'10-09'!$K26+('10-09'!$J26/90)</f>
        <v>4.7777777777777777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170</v>
      </c>
      <c r="S26" s="16">
        <f t="shared" si="5"/>
        <v>17000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12635</v>
      </c>
      <c r="G27" s="7"/>
      <c r="H27" s="7" t="s">
        <v>6</v>
      </c>
      <c r="I27" s="40" t="s">
        <v>1526</v>
      </c>
      <c r="J27" s="112"/>
      <c r="K27" s="107">
        <v>1200</v>
      </c>
      <c r="L27" s="10">
        <f>'10-09'!$K27+('10-09'!$J27/90)</f>
        <v>1200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17940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695</v>
      </c>
      <c r="D28" s="1"/>
      <c r="E28" s="1"/>
      <c r="F28" s="1"/>
      <c r="G28" s="1"/>
      <c r="H28" s="7" t="s">
        <v>40</v>
      </c>
      <c r="I28" s="40" t="s">
        <v>95</v>
      </c>
      <c r="J28" s="112"/>
      <c r="K28" s="107">
        <v>-1200</v>
      </c>
      <c r="L28" s="10">
        <f>'10-09'!$K28+('10-09'!$J28/90)</f>
        <v>-1200</v>
      </c>
      <c r="M28" s="3"/>
      <c r="N28" s="12" t="s">
        <v>11</v>
      </c>
      <c r="O28" s="12"/>
      <c r="P28" s="6">
        <f>SUM(P22:P27)</f>
        <v>2853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3025</v>
      </c>
      <c r="G29" s="1"/>
      <c r="H29" s="7" t="s">
        <v>1796</v>
      </c>
      <c r="I29" s="40" t="s">
        <v>75</v>
      </c>
      <c r="J29" s="112"/>
      <c r="K29" s="107">
        <v>78</v>
      </c>
      <c r="L29" s="10">
        <f>'10-09'!$K29+('10-09'!$J29/90)</f>
        <v>78</v>
      </c>
      <c r="M29" s="3"/>
      <c r="N29" s="1"/>
      <c r="O29" s="1"/>
      <c r="P29" s="18"/>
      <c r="Q29" s="146" t="s">
        <v>21</v>
      </c>
      <c r="R29" s="147"/>
      <c r="S29" s="17">
        <f>SUM('10-09'!$J$22:$J$113)</f>
        <v>5075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-2930</v>
      </c>
      <c r="D30" s="1"/>
      <c r="E30" s="1"/>
      <c r="F30" s="8"/>
      <c r="G30" s="1"/>
      <c r="H30" s="7" t="s">
        <v>40</v>
      </c>
      <c r="I30" s="40" t="s">
        <v>95</v>
      </c>
      <c r="J30" s="112"/>
      <c r="K30" s="107">
        <v>-78</v>
      </c>
      <c r="L30" s="10">
        <f>'10-09'!$K30+('10-09'!$J30/90)</f>
        <v>-78</v>
      </c>
      <c r="M30" s="3"/>
      <c r="N30" s="146" t="s">
        <v>23</v>
      </c>
      <c r="O30" s="147"/>
      <c r="P30" s="6">
        <f>SUM('10-09'!$K$22:$K$113)</f>
        <v>3246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160</v>
      </c>
      <c r="L31" s="10">
        <f>'10-09'!$K31+('10-09'!$J31/90)</f>
        <v>160</v>
      </c>
      <c r="M31" s="3"/>
      <c r="N31" s="1"/>
      <c r="O31" s="1"/>
      <c r="P31" s="18"/>
      <c r="Q31" s="12" t="s">
        <v>25</v>
      </c>
      <c r="R31" s="12"/>
      <c r="S31" s="17">
        <f>S27-S29-F27</f>
        <v>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1796</v>
      </c>
      <c r="I32" s="40" t="s">
        <v>64</v>
      </c>
      <c r="J32" s="112"/>
      <c r="K32" s="107">
        <v>200</v>
      </c>
      <c r="L32" s="10">
        <f>'10-09'!$K32+('10-09'!$J32/90)</f>
        <v>200</v>
      </c>
      <c r="M32" s="3"/>
      <c r="N32" s="12" t="s">
        <v>25</v>
      </c>
      <c r="O32" s="12"/>
      <c r="P32" s="6">
        <f>P28-P30-C28</f>
        <v>-1088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'10-09'!$K33+('10-09'!$J33/90)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330</v>
      </c>
      <c r="L34" s="10">
        <f>'10-09'!$K34+('10-09'!$J34/90)</f>
        <v>330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-90</v>
      </c>
      <c r="K35" s="107">
        <v>30</v>
      </c>
      <c r="L35" s="10">
        <f>'10-09'!$K35+('10-09'!$J35/90)</f>
        <v>29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>
        <v>40</v>
      </c>
      <c r="L36" s="10">
        <f>'10-09'!$K36+('10-09'!$J36/90)</f>
        <v>41.111111111111114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120</v>
      </c>
      <c r="L37" s="10">
        <f>'10-09'!$K37+('10-09'!$J37/90)</f>
        <v>120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112">
        <v>-300</v>
      </c>
      <c r="K38" s="107"/>
      <c r="L38" s="10">
        <f>'10-09'!$K38+('10-09'!$J38/90)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209</v>
      </c>
      <c r="J39" s="112"/>
      <c r="K39" s="107">
        <v>-24</v>
      </c>
      <c r="L39" s="10">
        <f>'10-09'!$K39+('10-09'!$J39/90)</f>
        <v>-24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600</v>
      </c>
      <c r="K40" s="107"/>
      <c r="L40" s="10">
        <f>'10-09'!$K40+('10-09'!$J40/90)</f>
        <v>6.666666666666667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'10-09'!$K41+('10-09'!$J41/90)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'10-09'!$K42+('10-09'!$J42/90)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385</v>
      </c>
      <c r="L43" s="10">
        <f>'10-09'!$K43+('10-09'!$J43/90)</f>
        <v>382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-180</v>
      </c>
      <c r="K44" s="107">
        <v>10</v>
      </c>
      <c r="L44" s="10">
        <f>'10-09'!$K44+('10-09'!$J44/90)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-360</v>
      </c>
      <c r="K45" s="107">
        <v>10</v>
      </c>
      <c r="L45" s="10">
        <f>'10-09'!$K45+('10-09'!$J45/90)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75</v>
      </c>
      <c r="J46" s="112"/>
      <c r="K46" s="107">
        <v>-50</v>
      </c>
      <c r="L46" s="10">
        <f>'10-09'!$K46+('10-09'!$J46/90)</f>
        <v>-50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160</v>
      </c>
      <c r="K47" s="107"/>
      <c r="L47" s="10">
        <f>'10-09'!$K47+('10-09'!$J47/90)</f>
        <v>1.7777777777777777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55</v>
      </c>
      <c r="L48" s="10">
        <f>'10-09'!$K48+('10-09'!$J48/90)</f>
        <v>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-250</v>
      </c>
      <c r="K49" s="107">
        <v>50</v>
      </c>
      <c r="L49" s="10">
        <f>'10-09'!$K49+('10-09'!$J49/90)</f>
        <v>47.222222222222221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112">
        <v>-90</v>
      </c>
      <c r="K50" s="107"/>
      <c r="L50" s="10">
        <f>'10-09'!$K50+('10-09'!$J50/90)</f>
        <v>-1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1796</v>
      </c>
      <c r="I51" s="40" t="s">
        <v>1482</v>
      </c>
      <c r="J51" s="112"/>
      <c r="K51" s="107">
        <v>500</v>
      </c>
      <c r="L51" s="10">
        <f>'10-09'!$K51+('10-09'!$J51/90)</f>
        <v>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-90</v>
      </c>
      <c r="K52" s="107">
        <v>9</v>
      </c>
      <c r="L52" s="10">
        <f>'10-09'!$K52+('10-09'!$J52/90)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-40</v>
      </c>
      <c r="L53" s="10">
        <f>'10-09'!$K53+('10-09'!$J53/90)</f>
        <v>-42.222222222222221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400</v>
      </c>
      <c r="K54" s="107"/>
      <c r="L54" s="10">
        <f>'10-09'!$K54+('10-09'!$J54/90)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550</v>
      </c>
      <c r="K55" s="107"/>
      <c r="L55" s="10">
        <f>'10-09'!$K55+('10-09'!$J55/90)</f>
        <v>6.1111111111111107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60</v>
      </c>
      <c r="K56" s="107">
        <v>15</v>
      </c>
      <c r="L56" s="10">
        <f>'10-09'!$K56+('10-09'!$J56/90)</f>
        <v>15.666666666666666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900</v>
      </c>
      <c r="K57" s="107">
        <v>25</v>
      </c>
      <c r="L57" s="10">
        <f>'10-09'!$K57+('10-09'!$J57/90)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270</v>
      </c>
      <c r="K58" s="107"/>
      <c r="L58" s="10">
        <f>'10-09'!$K58+('10-09'!$J58/90)</f>
        <v>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28</v>
      </c>
      <c r="I59" s="40" t="s">
        <v>335</v>
      </c>
      <c r="J59" s="112">
        <v>-50</v>
      </c>
      <c r="K59" s="107"/>
      <c r="L59" s="10">
        <f>'10-09'!$K59+('10-09'!$J59/90)</f>
        <v>-0.55555555555555558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200</v>
      </c>
      <c r="K60" s="107">
        <v>20</v>
      </c>
      <c r="L60" s="10">
        <f>'10-09'!$K60+('10-09'!$J60/90)</f>
        <v>22.222222222222221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230</v>
      </c>
      <c r="K61" s="107"/>
      <c r="L61" s="10">
        <f>'10-09'!$K61+('10-09'!$J61/90)</f>
        <v>2.5555555555555554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540</v>
      </c>
      <c r="K62" s="107">
        <v>22</v>
      </c>
      <c r="L62" s="10">
        <f>'10-09'!$K62+('10-09'!$J62/90)</f>
        <v>28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112"/>
      <c r="K63" s="107">
        <v>70</v>
      </c>
      <c r="L63" s="10">
        <f>'10-09'!$K63+('10-09'!$J63/90)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-70</v>
      </c>
      <c r="L64" s="10">
        <f>'10-09'!$K64+('10-09'!$J64/90)</f>
        <v>-70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113">
        <v>-100</v>
      </c>
      <c r="K65" s="108"/>
      <c r="L65" s="37">
        <f>'10-09'!$K65+('10-09'!$J65/90)</f>
        <v>-1.1111111111111112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1030</v>
      </c>
      <c r="K66" s="109">
        <v>10</v>
      </c>
      <c r="L66" s="37">
        <f>'10-09'!$K66+('10-09'!$J66/90)</f>
        <v>21.444444444444443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'10-09'!$K67+('10-09'!$J67/90)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2641</v>
      </c>
      <c r="J68" s="114">
        <v>-620</v>
      </c>
      <c r="K68" s="109">
        <v>-10</v>
      </c>
      <c r="L68" s="37">
        <f>'10-09'!$K68+('10-09'!$J68/90)</f>
        <v>-16.888888888888889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78</v>
      </c>
      <c r="J69" s="113"/>
      <c r="K69" s="108">
        <v>200</v>
      </c>
      <c r="L69" s="37">
        <f>'10-09'!$K69+('10-09'!$J69/90)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113"/>
      <c r="K70" s="108">
        <v>-200</v>
      </c>
      <c r="L70" s="37">
        <f>'10-09'!$K70+('10-09'!$J70/90)</f>
        <v>-200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</v>
      </c>
      <c r="K71" s="107">
        <v>5</v>
      </c>
      <c r="L71" s="10">
        <f>'10-09'!$K71+('10-09'!$J71/90)</f>
        <v>4.2222222222222223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</v>
      </c>
      <c r="K72" s="107"/>
      <c r="L72" s="10">
        <f>'10-09'!$K72+('10-09'!$J72/90)</f>
        <v>5.5555555555555552E-2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25</v>
      </c>
      <c r="K73" s="107"/>
      <c r="L73" s="10">
        <f>'10-09'!$K73+('10-09'!$J73/90)</f>
        <v>0.27777777777777779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700</v>
      </c>
      <c r="K74" s="107"/>
      <c r="L74" s="10">
        <f>'10-09'!$K74+('10-09'!$J74/90)</f>
        <v>7.7777777777777777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30</v>
      </c>
      <c r="L75" s="10">
        <f>'10-09'!$K75+('10-09'!$J75/90)</f>
        <v>30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-250</v>
      </c>
      <c r="K76" s="107">
        <v>5</v>
      </c>
      <c r="L76" s="10">
        <f>'10-09'!$K76+('10-09'!$J76/90)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45</v>
      </c>
      <c r="L77" s="10">
        <f>'10-09'!$K77+('10-09'!$J77/90)</f>
        <v>46.111111111111114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50</v>
      </c>
      <c r="K78" s="107">
        <v>5</v>
      </c>
      <c r="L78" s="10">
        <f>'10-09'!$K78+('10-09'!$J78/90)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>
        <v>10</v>
      </c>
      <c r="L79" s="10">
        <f>'10-09'!$K79+('10-09'!$J79/90)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-360</v>
      </c>
      <c r="K80" s="107">
        <v>20</v>
      </c>
      <c r="L80" s="10">
        <f>'10-09'!$K80+('10-09'!$J80/90)</f>
        <v>16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2642</v>
      </c>
      <c r="J81" s="112">
        <v>-400</v>
      </c>
      <c r="K81" s="107"/>
      <c r="L81" s="10">
        <f>'10-09'!$K81+('10-09'!$J81/90)</f>
        <v>-4.4444444444444446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'10-09'!$K82+('10-09'!$J82/90)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250</v>
      </c>
      <c r="K83" s="107"/>
      <c r="L83" s="10">
        <f>'10-09'!$K83+('10-09'!$J83/90)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250</v>
      </c>
      <c r="K84" s="107"/>
      <c r="L84" s="10">
        <f>'10-09'!$K84+('10-09'!$J84/90)</f>
        <v>2.7777777777777777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'10-09'!$K85+('10-09'!$J85/90)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4</v>
      </c>
      <c r="L86" s="10">
        <f>'10-09'!$K86+('10-09'!$J86/90)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400</v>
      </c>
      <c r="K87" s="107">
        <v>10</v>
      </c>
      <c r="L87" s="10">
        <f>'10-09'!$K87+('10-09'!$J87/90)</f>
        <v>14.444444444444445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'10-09'!$K88+('10-09'!$J88/90)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'10-09'!$K89+('10-09'!$J89/90)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43</v>
      </c>
      <c r="J90" s="112"/>
      <c r="K90" s="107">
        <v>-20</v>
      </c>
      <c r="L90" s="10">
        <f>'10-09'!$K90+('10-09'!$J90/90)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-100</v>
      </c>
      <c r="K91" s="107">
        <v>10</v>
      </c>
      <c r="L91" s="10">
        <f>'10-09'!$K91+('10-09'!$J91/90)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-180</v>
      </c>
      <c r="K92" s="107">
        <v>10</v>
      </c>
      <c r="L92" s="10">
        <f>'10-09'!$K92+('10-09'!$J92/90)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360</v>
      </c>
      <c r="K93" s="107">
        <v>5</v>
      </c>
      <c r="L93" s="10">
        <f>'10-09'!$K93+('10-09'!$J93/90)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500</v>
      </c>
      <c r="K94" s="107"/>
      <c r="L94" s="10">
        <f>'10-09'!$K94+('10-09'!$J94/90)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450</v>
      </c>
      <c r="K95" s="107">
        <v>6</v>
      </c>
      <c r="L95" s="10">
        <f>'10-09'!$K95+('10-09'!$J95/90)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40</v>
      </c>
      <c r="K96" s="107">
        <v>2</v>
      </c>
      <c r="L96" s="10">
        <f>'10-09'!$K96+('10-09'!$J96/90)</f>
        <v>2.4444444444444446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-20</v>
      </c>
      <c r="K97" s="107">
        <v>5</v>
      </c>
      <c r="L97" s="10">
        <f>'10-09'!$K97+('10-09'!$J97/90)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40" t="s">
        <v>1816</v>
      </c>
      <c r="J98" s="112">
        <v>-200</v>
      </c>
      <c r="K98" s="107"/>
      <c r="L98" s="10">
        <f>'10-09'!$K98+('10-09'!$J98/90)</f>
        <v>-2.2222222222222223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605</v>
      </c>
      <c r="J99" s="112"/>
      <c r="K99" s="107">
        <v>-10</v>
      </c>
      <c r="L99" s="10">
        <f>'10-09'!$K99+('10-09'!$J99/90)</f>
        <v>-10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2643</v>
      </c>
      <c r="J100" s="112"/>
      <c r="K100" s="107">
        <v>-10</v>
      </c>
      <c r="L100" s="10">
        <f>'10-09'!$K100+('10-09'!$J100/90)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-285</v>
      </c>
      <c r="K101" s="107">
        <v>20</v>
      </c>
      <c r="L101" s="10">
        <f>'10-09'!$K101+('10-09'!$J101/90)</f>
        <v>16.833333333333332</v>
      </c>
      <c r="M101" s="3"/>
      <c r="N101" s="45" t="s">
        <v>118</v>
      </c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'10-09'!$K102+('10-09'!$J102/90)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-180</v>
      </c>
      <c r="K103" s="107">
        <v>10</v>
      </c>
      <c r="L103" s="10">
        <f>'10-09'!$K103+('10-09'!$J103/90)</f>
        <v>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286</v>
      </c>
      <c r="L104" s="10">
        <f>'10-09'!$K104+('10-09'!$J104/90)</f>
        <v>286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410</v>
      </c>
      <c r="L105" s="10">
        <f>'10-09'!$K105+('10-09'!$J105/90)</f>
        <v>410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'10-09'!$K106+('10-09'!$J106/90)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1660</v>
      </c>
      <c r="J107" s="112"/>
      <c r="K107" s="107">
        <v>100</v>
      </c>
      <c r="L107" s="10">
        <f>'10-09'!$K107+('10-09'!$J107/90)</f>
        <v>100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-300</v>
      </c>
      <c r="K108" s="107">
        <v>220</v>
      </c>
      <c r="L108" s="10">
        <f>'10-09'!$K108+('10-09'!$J108/90)</f>
        <v>216.66666666666666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51</v>
      </c>
      <c r="L109" s="10">
        <f>'10-09'!$K109+('10-09'!$J109/90)</f>
        <v>51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11</v>
      </c>
      <c r="L110" s="10">
        <f>'10-09'!$K110+('10-09'!$J110/90)</f>
        <v>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'10-09'!$K111+('10-09'!$J111/90)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'10-09'!$K112+('10-09'!$J112/90)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'10-09'!$K113+('10-09'!$J113/90)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E388AFCB-7022-4D5C-AAAA-42A8CD0F2CF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5EA6-F3F2-4F9E-8642-6C724D30724A}">
  <sheetPr codeName="Sheet142">
    <pageSetUpPr fitToPage="1"/>
  </sheetPr>
  <dimension ref="A1:Z124"/>
  <sheetViews>
    <sheetView rightToLeft="1" topLeftCell="A103" workbookViewId="0">
      <selection activeCell="I123" sqref="I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-2500</v>
      </c>
      <c r="K1" s="116">
        <f t="shared" si="0"/>
        <v>779</v>
      </c>
      <c r="L1" s="3">
        <f t="shared" si="0"/>
        <v>751.22222222222217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648</v>
      </c>
      <c r="J6" s="112">
        <v>-2000</v>
      </c>
      <c r="K6" s="107"/>
      <c r="L6" s="10">
        <f t="shared" si="1"/>
        <v>-22.222222222222221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112">
        <v>-500</v>
      </c>
      <c r="K7" s="107"/>
      <c r="L7" s="10">
        <f t="shared" si="1"/>
        <v>-5.5555555555555554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140</v>
      </c>
      <c r="K8" s="107"/>
      <c r="L8" s="10">
        <f t="shared" si="1"/>
        <v>1.5555555555555556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120</v>
      </c>
      <c r="K9" s="107"/>
      <c r="L9" s="10">
        <f t="shared" si="1"/>
        <v>1.3333333333333333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93</v>
      </c>
      <c r="L10" s="10">
        <f t="shared" si="1"/>
        <v>93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-600</v>
      </c>
      <c r="K11" s="107">
        <v>10</v>
      </c>
      <c r="L11" s="10">
        <f t="shared" si="1"/>
        <v>3.333333333333333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800</v>
      </c>
      <c r="K12" s="107"/>
      <c r="L12" s="10">
        <f t="shared" si="1"/>
        <v>8.8888888888888893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>
        <v>45</v>
      </c>
      <c r="L13" s="10">
        <f t="shared" si="1"/>
        <v>45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1796</v>
      </c>
      <c r="I14" s="2" t="s">
        <v>713</v>
      </c>
      <c r="J14" s="112"/>
      <c r="K14" s="107">
        <v>398</v>
      </c>
      <c r="L14" s="10">
        <f t="shared" si="1"/>
        <v>398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137</v>
      </c>
      <c r="J15" s="112"/>
      <c r="K15" s="107">
        <v>200</v>
      </c>
      <c r="L15" s="10">
        <f t="shared" si="1"/>
        <v>200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-210</v>
      </c>
      <c r="K16" s="107">
        <v>18</v>
      </c>
      <c r="L16" s="10">
        <f t="shared" si="1"/>
        <v>15.666666666666666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2639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SUM('11-09'!$J$22:$J$124)</f>
        <v>7525</v>
      </c>
      <c r="K20" s="116">
        <f>SUM('11-09'!$K$22:$K$124)</f>
        <v>1085</v>
      </c>
      <c r="L20" s="3">
        <f>SUM('11-09'!$L$22:$L$124)</f>
        <v>1168.6111111111113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/>
      <c r="J22" s="112">
        <v>-110</v>
      </c>
      <c r="K22" s="107">
        <v>5</v>
      </c>
      <c r="L22" s="10">
        <f>'11-09'!$K22+('11-09'!$J22/90)</f>
        <v>3.7777777777777777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65</v>
      </c>
      <c r="F23" s="16">
        <f t="shared" si="3"/>
        <v>650</v>
      </c>
      <c r="G23" s="7"/>
      <c r="H23" s="7" t="s">
        <v>6</v>
      </c>
      <c r="I23" s="2"/>
      <c r="J23" s="112">
        <v>-30</v>
      </c>
      <c r="K23" s="107">
        <v>2</v>
      </c>
      <c r="L23" s="10">
        <f>'11-09'!$K23+('11-09'!$J23/90)</f>
        <v>1.6666666666666667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'11-09'!$K24+('11-09'!$J24/90)</f>
        <v>-3.3333333333333335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953</v>
      </c>
      <c r="J25" s="112"/>
      <c r="K25" s="107">
        <v>50</v>
      </c>
      <c r="L25" s="10">
        <f>'11-09'!$K25+('11-09'!$J25/90)</f>
        <v>50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143</v>
      </c>
      <c r="F26" s="16">
        <f t="shared" si="3"/>
        <v>14300</v>
      </c>
      <c r="G26" s="7"/>
      <c r="H26" s="7" t="s">
        <v>6</v>
      </c>
      <c r="I26" s="2"/>
      <c r="J26" s="112">
        <v>450</v>
      </c>
      <c r="K26" s="107"/>
      <c r="L26" s="10">
        <f>'11-09'!$K26+('11-09'!$J26/90)</f>
        <v>5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228</v>
      </c>
      <c r="S26" s="16">
        <f t="shared" si="5"/>
        <v>22800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39</v>
      </c>
      <c r="C27" s="14">
        <f t="shared" si="2"/>
        <v>3900</v>
      </c>
      <c r="D27" s="12" t="s">
        <v>11</v>
      </c>
      <c r="E27" s="12"/>
      <c r="F27" s="17">
        <f>SUM(F22:F26)</f>
        <v>15210</v>
      </c>
      <c r="G27" s="7"/>
      <c r="H27" s="7" t="s">
        <v>1796</v>
      </c>
      <c r="I27" s="2" t="s">
        <v>1520</v>
      </c>
      <c r="J27" s="112">
        <v>-270</v>
      </c>
      <c r="K27" s="107">
        <v>60</v>
      </c>
      <c r="L27" s="10">
        <f>'11-09'!$K27+('11-09'!$J27/90)</f>
        <v>57</v>
      </c>
      <c r="M27" s="3"/>
      <c r="N27" s="13">
        <v>100</v>
      </c>
      <c r="O27" s="1">
        <v>47</v>
      </c>
      <c r="P27" s="14">
        <f t="shared" si="4"/>
        <v>4700</v>
      </c>
      <c r="Q27" s="12" t="s">
        <v>11</v>
      </c>
      <c r="R27" s="12"/>
      <c r="S27" s="17">
        <f>SUM(S22:S26)</f>
        <v>23015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4720</v>
      </c>
      <c r="D28" s="1"/>
      <c r="E28" s="1"/>
      <c r="F28" s="1"/>
      <c r="G28" s="1"/>
      <c r="H28" s="7" t="s">
        <v>6</v>
      </c>
      <c r="I28" s="2"/>
      <c r="J28" s="112">
        <v>-15</v>
      </c>
      <c r="K28" s="107">
        <v>85</v>
      </c>
      <c r="L28" s="10">
        <f>'11-09'!$K28+('11-09'!$J28/90)</f>
        <v>84.833333333333329</v>
      </c>
      <c r="M28" s="3"/>
      <c r="N28" s="12" t="s">
        <v>11</v>
      </c>
      <c r="O28" s="12"/>
      <c r="P28" s="6">
        <f>SUM(P22:P27)</f>
        <v>5830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2575</v>
      </c>
      <c r="G29" s="1"/>
      <c r="H29" s="7" t="s">
        <v>6</v>
      </c>
      <c r="I29" s="2"/>
      <c r="J29" s="112">
        <v>450</v>
      </c>
      <c r="K29" s="107"/>
      <c r="L29" s="10">
        <f>'11-09'!$K29+('11-09'!$J29/90)</f>
        <v>5</v>
      </c>
      <c r="M29" s="3"/>
      <c r="N29" s="1"/>
      <c r="O29" s="1"/>
      <c r="P29" s="18"/>
      <c r="Q29" s="146" t="s">
        <v>21</v>
      </c>
      <c r="R29" s="147"/>
      <c r="S29" s="17">
        <f>SUM('11-09'!$J$22:$J$124)</f>
        <v>7525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4025</v>
      </c>
      <c r="D30" s="1"/>
      <c r="E30" s="1"/>
      <c r="F30" s="8"/>
      <c r="G30" s="1"/>
      <c r="H30" s="7" t="s">
        <v>6</v>
      </c>
      <c r="I30" s="2"/>
      <c r="J30" s="112">
        <v>70</v>
      </c>
      <c r="K30" s="107"/>
      <c r="L30" s="10">
        <f>'11-09'!$K30+('11-09'!$J30/90)</f>
        <v>0.77777777777777779</v>
      </c>
      <c r="M30" s="3"/>
      <c r="N30" s="146" t="s">
        <v>23</v>
      </c>
      <c r="O30" s="147"/>
      <c r="P30" s="6">
        <f>SUM('11-09'!$K$22:$K$124)</f>
        <v>1085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/>
      <c r="J31" s="112">
        <v>-720</v>
      </c>
      <c r="K31" s="107">
        <v>70</v>
      </c>
      <c r="L31" s="10">
        <f>'11-09'!$K31+('11-09'!$J31/90)</f>
        <v>62</v>
      </c>
      <c r="M31" s="3"/>
      <c r="N31" s="1"/>
      <c r="O31" s="1"/>
      <c r="P31" s="18"/>
      <c r="Q31" s="12" t="s">
        <v>25</v>
      </c>
      <c r="R31" s="12"/>
      <c r="S31" s="17">
        <f>S27-S29-F27</f>
        <v>280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112"/>
      <c r="K32" s="107">
        <v>300</v>
      </c>
      <c r="L32" s="10">
        <f>'11-09'!$K32+('11-09'!$J32/90)</f>
        <v>300</v>
      </c>
      <c r="M32" s="3"/>
      <c r="N32" s="12" t="s">
        <v>25</v>
      </c>
      <c r="O32" s="12"/>
      <c r="P32" s="6">
        <f>P28-P30-C28</f>
        <v>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27</v>
      </c>
      <c r="L33" s="10">
        <f>'11-09'!$K33+('11-09'!$J33/90)</f>
        <v>27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-27</v>
      </c>
      <c r="L34" s="10">
        <f>'11-09'!$K34+('11-09'!$J34/90)</f>
        <v>-27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10</v>
      </c>
      <c r="L35" s="10">
        <f>'11-09'!$K35+('11-09'!$J35/90)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-450</v>
      </c>
      <c r="K36" s="107">
        <v>110</v>
      </c>
      <c r="L36" s="10">
        <f>'11-09'!$K36+('11-09'!$J36/90)</f>
        <v>105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'11-09'!$K37+('11-09'!$J37/90)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-700</v>
      </c>
      <c r="K38" s="107">
        <v>10</v>
      </c>
      <c r="L38" s="10">
        <f>'11-09'!$K38+('11-09'!$J38/90)</f>
        <v>2.2222222222222223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200</v>
      </c>
      <c r="K39" s="107"/>
      <c r="L39" s="10">
        <f>'11-09'!$K39+('11-09'!$J39/90)</f>
        <v>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1791</v>
      </c>
      <c r="J40" s="112">
        <v>-450</v>
      </c>
      <c r="K40" s="107">
        <v>-910</v>
      </c>
      <c r="L40" s="10">
        <f>'11-09'!$K40+('11-09'!$J40/90)</f>
        <v>-915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20</v>
      </c>
      <c r="L41" s="10">
        <f>'11-09'!$K41+('11-09'!$J41/90)</f>
        <v>15.555555555555555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/>
      <c r="L42" s="10">
        <f>'11-09'!$K42+('11-09'!$J42/90)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75</v>
      </c>
      <c r="J43" s="112"/>
      <c r="K43" s="107">
        <v>350</v>
      </c>
      <c r="L43" s="10">
        <f>'11-09'!$K43+('11-09'!$J43/90)</f>
        <v>350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135</v>
      </c>
      <c r="K44" s="107"/>
      <c r="L44" s="10">
        <f>'11-09'!$K44+('11-09'!$J44/90)</f>
        <v>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43</v>
      </c>
      <c r="J45" s="112"/>
      <c r="K45" s="107">
        <v>-20</v>
      </c>
      <c r="L45" s="10">
        <f>'11-09'!$K45+('11-09'!$J45/90)</f>
        <v>-20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790</v>
      </c>
      <c r="K46" s="107"/>
      <c r="L46" s="10">
        <f>'11-09'!$K46+('11-09'!$J46/90)</f>
        <v>8.7777777777777786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2645</v>
      </c>
      <c r="J47" s="112"/>
      <c r="K47" s="107">
        <v>10</v>
      </c>
      <c r="L47" s="10">
        <f>'11-09'!$K47+('11-09'!$J47/90)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-400</v>
      </c>
      <c r="K48" s="107">
        <v>10</v>
      </c>
      <c r="L48" s="10">
        <f>'11-09'!$K48+('11-09'!$J48/90)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60</v>
      </c>
      <c r="L49" s="10">
        <f>'11-09'!$K49+('11-09'!$J49/90)</f>
        <v>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-100</v>
      </c>
      <c r="K50" s="107">
        <v>68</v>
      </c>
      <c r="L50" s="10">
        <f>'11-09'!$K50+('11-09'!$J50/90)</f>
        <v>66.888888888888886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700</v>
      </c>
      <c r="K51" s="107"/>
      <c r="L51" s="10">
        <f>'11-09'!$K51+('11-09'!$J51/90)</f>
        <v>7.7777777777777777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150</v>
      </c>
      <c r="K52" s="107"/>
      <c r="L52" s="10">
        <f>'11-09'!$K52+('11-09'!$J52/90)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10</v>
      </c>
      <c r="L53" s="10">
        <f>'11-09'!$K53+('11-09'!$J53/90)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>
        <v>10</v>
      </c>
      <c r="L54" s="10">
        <f>'11-09'!$K54+('11-09'!$J54/90)</f>
        <v>10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2646</v>
      </c>
      <c r="J55" s="112">
        <v>50</v>
      </c>
      <c r="K55" s="107"/>
      <c r="L55" s="10">
        <f>'11-09'!$K55+('11-09'!$J55/90)</f>
        <v>0.55555555555555558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43" t="s">
        <v>28</v>
      </c>
      <c r="I56" s="40" t="s">
        <v>1441</v>
      </c>
      <c r="J56" s="112">
        <v>-300</v>
      </c>
      <c r="K56" s="107"/>
      <c r="L56" s="10">
        <f>'11-09'!$K56+('11-09'!$J56/90)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1981</v>
      </c>
      <c r="J57" s="112">
        <v>-100</v>
      </c>
      <c r="K57" s="107">
        <v>10</v>
      </c>
      <c r="L57" s="10">
        <f>'11-09'!$K57+('11-09'!$J57/90)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878</v>
      </c>
      <c r="J58" s="112">
        <v>90</v>
      </c>
      <c r="K58" s="107">
        <v>10</v>
      </c>
      <c r="L58" s="10">
        <f>'11-09'!$K58+('11-09'!$J58/90)</f>
        <v>11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60</v>
      </c>
      <c r="K59" s="107"/>
      <c r="L59" s="10">
        <f>'11-09'!$K59+('11-09'!$J59/90)</f>
        <v>0.66666666666666663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-630</v>
      </c>
      <c r="K60" s="107">
        <v>40</v>
      </c>
      <c r="L60" s="10">
        <f>'11-09'!$K60+('11-09'!$J60/90)</f>
        <v>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1955</v>
      </c>
      <c r="J61" s="112"/>
      <c r="K61" s="107">
        <v>-100</v>
      </c>
      <c r="L61" s="10">
        <f>'11-09'!$K61+('11-09'!$J61/90)</f>
        <v>-100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2310</v>
      </c>
      <c r="J62" s="112"/>
      <c r="K62" s="107">
        <v>-500</v>
      </c>
      <c r="L62" s="10">
        <f>'11-09'!$K62+('11-09'!$J62/90)</f>
        <v>-500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20</v>
      </c>
      <c r="L63" s="10">
        <f>'11-09'!$K63+('11-09'!$J63/90)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100</v>
      </c>
      <c r="K64" s="107"/>
      <c r="L64" s="10">
        <f>'11-09'!$K64+('11-09'!$J64/90)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'11-09'!$K65+('11-09'!$J65/90)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160</v>
      </c>
      <c r="K66" s="109"/>
      <c r="L66" s="37">
        <f>'11-09'!$K66+('11-09'!$J66/90)</f>
        <v>1.7777777777777777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-250</v>
      </c>
      <c r="K67" s="108">
        <v>10</v>
      </c>
      <c r="L67" s="37">
        <f>'11-09'!$K67+('11-09'!$J67/90)</f>
        <v>7.2222222222222223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370</v>
      </c>
      <c r="K68" s="109"/>
      <c r="L68" s="37">
        <f>'11-09'!$K68+('11-09'!$J68/90)</f>
        <v>4.1111111111111107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1341</v>
      </c>
      <c r="J69" s="113">
        <v>40</v>
      </c>
      <c r="K69" s="108">
        <v>70</v>
      </c>
      <c r="L69" s="37">
        <f>'11-09'!$K69+('11-09'!$J69/90)</f>
        <v>70.444444444444443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160</v>
      </c>
      <c r="K70" s="108"/>
      <c r="L70" s="37">
        <f>'11-09'!$K70+('11-09'!$J70/90)</f>
        <v>1.7777777777777777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2489</v>
      </c>
      <c r="J71" s="112"/>
      <c r="K71" s="107">
        <v>-340</v>
      </c>
      <c r="L71" s="10">
        <f>'11-09'!$K71+('11-09'!$J71/90)</f>
        <v>-340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150</v>
      </c>
      <c r="K72" s="107"/>
      <c r="L72" s="10">
        <f>'11-09'!$K72+('11-09'!$J72/90)</f>
        <v>1.6666666666666667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-500</v>
      </c>
      <c r="K73" s="107">
        <v>10</v>
      </c>
      <c r="L73" s="10">
        <f>'11-09'!$K73+('11-09'!$J73/90)</f>
        <v>4.4444444444444446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-100</v>
      </c>
      <c r="K74" s="107">
        <v>10</v>
      </c>
      <c r="L74" s="10">
        <f>'11-09'!$K74+('11-09'!$J74/90)</f>
        <v>8.8888888888888893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300</v>
      </c>
      <c r="K75" s="107"/>
      <c r="L75" s="10">
        <f>'11-09'!$K75+('11-09'!$J75/90)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'11-09'!$K76+('11-09'!$J76/90)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-500</v>
      </c>
      <c r="K77" s="107"/>
      <c r="L77" s="10">
        <f>'11-09'!$K77+('11-09'!$J77/90)</f>
        <v>-5.5555555555555554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-500</v>
      </c>
      <c r="K78" s="107">
        <v>20</v>
      </c>
      <c r="L78" s="10">
        <f>'11-09'!$K78+('11-09'!$J78/90)</f>
        <v>14.444444444444445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150</v>
      </c>
      <c r="K79" s="107"/>
      <c r="L79" s="10">
        <f>'11-09'!$K79+('11-09'!$J79/90)</f>
        <v>1.6666666666666667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</v>
      </c>
      <c r="K80" s="107"/>
      <c r="L80" s="10">
        <f>'11-09'!$K80+('11-09'!$J80/90)</f>
        <v>0.5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/>
      <c r="L81" s="10">
        <f>'11-09'!$K81+('11-09'!$J81/90)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-360</v>
      </c>
      <c r="K82" s="107">
        <v>170</v>
      </c>
      <c r="L82" s="10">
        <f>'11-09'!$K82+('11-09'!$J82/90)</f>
        <v>166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'11-09'!$K83+('11-09'!$J83/90)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-450</v>
      </c>
      <c r="K84" s="107">
        <v>20</v>
      </c>
      <c r="L84" s="10">
        <f>'11-09'!$K84+('11-09'!$J84/90)</f>
        <v>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260</v>
      </c>
      <c r="J85" s="112"/>
      <c r="K85" s="107">
        <v>230</v>
      </c>
      <c r="L85" s="10">
        <f>'11-09'!$K85+('11-09'!$J85/90)</f>
        <v>230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>
        <v>30</v>
      </c>
      <c r="L86" s="10">
        <f>'11-09'!$K86+('11-09'!$J86/90)</f>
        <v>33.555555555555557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20</v>
      </c>
      <c r="L87" s="10">
        <f>'11-09'!$K87+('11-09'!$J87/90)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112"/>
      <c r="K88" s="107">
        <v>-20</v>
      </c>
      <c r="L88" s="10">
        <f>'11-09'!$K88+('11-09'!$J88/90)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200</v>
      </c>
      <c r="K89" s="107"/>
      <c r="L89" s="10">
        <f>'11-09'!$K89+('11-09'!$J89/90)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700</v>
      </c>
      <c r="K90" s="107"/>
      <c r="L90" s="10">
        <f>'11-09'!$K90+('11-09'!$J90/90)</f>
        <v>7.7777777777777777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4500</v>
      </c>
      <c r="K91" s="107"/>
      <c r="L91" s="10">
        <f>'11-09'!$K91+('11-09'!$J91/90)</f>
        <v>50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45</v>
      </c>
      <c r="L92" s="10">
        <f>'11-09'!$K92+('11-09'!$J92/90)</f>
        <v>45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'11-09'!$K93+('11-09'!$J93/90)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112">
        <v>-300</v>
      </c>
      <c r="K94" s="107"/>
      <c r="L94" s="10">
        <f>'11-09'!$K94+('11-09'!$J94/90)</f>
        <v>-3.3333333333333335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40</v>
      </c>
      <c r="L95" s="10">
        <f>'11-09'!$K95+('11-09'!$J95/90)</f>
        <v>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70</v>
      </c>
      <c r="L96" s="10">
        <f>'11-09'!$K96+('11-09'!$J96/90)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1980</v>
      </c>
      <c r="K97" s="107"/>
      <c r="L97" s="10">
        <f>'11-09'!$K97+('11-09'!$J97/90)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881</v>
      </c>
      <c r="J98" s="112">
        <v>350</v>
      </c>
      <c r="K98" s="107">
        <v>280</v>
      </c>
      <c r="L98" s="10">
        <f>'11-09'!$K98+('11-09'!$J98/90)</f>
        <v>283.88888888888891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'11-09'!$K99+('11-09'!$J99/90)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130</v>
      </c>
      <c r="K100" s="107"/>
      <c r="L100" s="10">
        <f>'11-09'!$K100+('11-09'!$J100/90)</f>
        <v>1.4444444444444444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70</v>
      </c>
      <c r="K101" s="107"/>
      <c r="L101" s="10">
        <f>'11-09'!$K101+('11-09'!$J101/90)</f>
        <v>0.77777777777777779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440</v>
      </c>
      <c r="K102" s="107"/>
      <c r="L102" s="10">
        <f>'11-09'!$K102+('11-09'!$J102/90)</f>
        <v>4.8888888888888893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300</v>
      </c>
      <c r="L103" s="10">
        <f>'11-09'!$K103+('11-09'!$J103/90)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400</v>
      </c>
      <c r="K104" s="107"/>
      <c r="L104" s="10">
        <f>'11-09'!$K104+('11-09'!$J104/90)</f>
        <v>4.4444444444444446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43" t="s">
        <v>28</v>
      </c>
      <c r="I105" s="40" t="s">
        <v>2647</v>
      </c>
      <c r="J105" s="112"/>
      <c r="K105" s="107">
        <v>-20</v>
      </c>
      <c r="L105" s="10">
        <f>'11-09'!$K105+('11-09'!$J105/90)</f>
        <v>-20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5</v>
      </c>
      <c r="L106" s="10">
        <f>'11-09'!$K106+('11-09'!$J106/90)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110</v>
      </c>
      <c r="L107" s="10">
        <f>'11-09'!$K107+('11-09'!$J107/90)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120</v>
      </c>
      <c r="K108" s="107"/>
      <c r="L108" s="10">
        <f>'11-09'!$K108+('11-09'!$J108/90)</f>
        <v>1.3333333333333333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1410</v>
      </c>
      <c r="K109" s="107">
        <v>240</v>
      </c>
      <c r="L109" s="10">
        <f>'11-09'!$K109+('11-09'!$J109/90)</f>
        <v>255.66666666666666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540</v>
      </c>
      <c r="K110" s="107">
        <v>50</v>
      </c>
      <c r="L110" s="10">
        <f>'11-09'!$K110+('11-09'!$J110/90)</f>
        <v>56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'11-09'!$K111+('11-09'!$J111/90)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'11-09'!$K112+('11-09'!$J112/90)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350</v>
      </c>
      <c r="K113" s="107"/>
      <c r="L113" s="10">
        <f>'11-09'!$K113+('11-09'!$J113/90)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28</v>
      </c>
      <c r="I114" s="2" t="s">
        <v>1347</v>
      </c>
      <c r="J114" s="112"/>
      <c r="K114" s="107">
        <v>-100</v>
      </c>
      <c r="L114" s="10">
        <f>'11-09'!$K114+('11-09'!$J114/90)</f>
        <v>-100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-200</v>
      </c>
      <c r="K115" s="107">
        <v>10</v>
      </c>
      <c r="L115" s="10">
        <f>'11-09'!$K115+('11-09'!$J115/90)</f>
        <v>7.7777777777777777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605</v>
      </c>
      <c r="J116" s="112"/>
      <c r="K116" s="107">
        <v>-10</v>
      </c>
      <c r="L116" s="10">
        <f>'11-09'!$K116+('11-09'!$J116/90)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-700</v>
      </c>
      <c r="K117" s="107">
        <v>10</v>
      </c>
      <c r="L117" s="10">
        <f>'11-09'!$K117+('11-09'!$J117/90)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95</v>
      </c>
      <c r="J118" s="112"/>
      <c r="K118" s="107">
        <v>130</v>
      </c>
      <c r="L118" s="10">
        <f>'11-09'!$K118+('11-09'!$J118/90)</f>
        <v>130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43" t="s">
        <v>40</v>
      </c>
      <c r="I119" s="40" t="s">
        <v>95</v>
      </c>
      <c r="J119" s="112"/>
      <c r="K119" s="107">
        <v>-130</v>
      </c>
      <c r="L119" s="10">
        <f>'11-09'!$K119+('11-09'!$J119/90)</f>
        <v>-130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43" t="s">
        <v>40</v>
      </c>
      <c r="I120" s="40" t="s">
        <v>57</v>
      </c>
      <c r="J120" s="112"/>
      <c r="K120" s="107">
        <v>20</v>
      </c>
      <c r="L120" s="10">
        <f>'11-09'!$K120+('11-09'!$J120/90)</f>
        <v>20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43</v>
      </c>
      <c r="J121" s="112"/>
      <c r="K121" s="107">
        <v>-20</v>
      </c>
      <c r="L121" s="10">
        <f>'11-09'!$K121+('11-09'!$J121/90)</f>
        <v>-20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'11-09'!$K122+('11-09'!$J122/90)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/>
      <c r="J123" s="112"/>
      <c r="K123" s="107"/>
      <c r="L123" s="10">
        <f>'11-09'!$K123+('11-09'!$J123/90)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'11-09'!$K124+('11-09'!$J124/90)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8D78DF-52FF-42CC-A658-E6057FB643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06077-3CD7-49D1-A646-73B16B7D2B9A}">
  <sheetPr codeName="Sheet143">
    <pageSetUpPr fitToPage="1"/>
  </sheetPr>
  <dimension ref="A1:Z140"/>
  <sheetViews>
    <sheetView rightToLeft="1" topLeftCell="A118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435</v>
      </c>
      <c r="K1" s="116">
        <f t="shared" si="0"/>
        <v>-1184</v>
      </c>
      <c r="L1" s="3">
        <f t="shared" si="0"/>
        <v>-1179.1666666666667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75</v>
      </c>
      <c r="J4" s="112"/>
      <c r="K4" s="107">
        <v>180</v>
      </c>
      <c r="L4" s="10">
        <f t="shared" si="1"/>
        <v>180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11</v>
      </c>
      <c r="L6" s="10">
        <f t="shared" si="1"/>
        <v>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229</v>
      </c>
      <c r="J7" s="112"/>
      <c r="K7" s="107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400</v>
      </c>
      <c r="L9" s="10">
        <f t="shared" si="1"/>
        <v>400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2648</v>
      </c>
      <c r="J10" s="112"/>
      <c r="K10" s="107">
        <v>-1800</v>
      </c>
      <c r="L10" s="10">
        <f t="shared" si="1"/>
        <v>-1800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328</v>
      </c>
      <c r="J11" s="112">
        <v>-360</v>
      </c>
      <c r="K11" s="107">
        <v>50</v>
      </c>
      <c r="L11" s="10">
        <f t="shared" si="1"/>
        <v>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345</v>
      </c>
      <c r="K12" s="107"/>
      <c r="L12" s="10">
        <f t="shared" si="1"/>
        <v>3.8333333333333335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2651</v>
      </c>
      <c r="J13" s="112"/>
      <c r="K13" s="107">
        <v>-20</v>
      </c>
      <c r="L13" s="10">
        <f t="shared" si="1"/>
        <v>-20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SUM('12-09'!$J$22:$J$140)</f>
        <v>-18005</v>
      </c>
      <c r="K20" s="116">
        <f>SUM('12-09'!$K$22:$K$140)</f>
        <v>-4291</v>
      </c>
      <c r="L20" s="3">
        <f>SUM('12-09'!$L$22:$L$140)</f>
        <v>-4491.0555555555547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112">
        <v>-270</v>
      </c>
      <c r="K22" s="107">
        <v>10</v>
      </c>
      <c r="L22" s="10">
        <f>'12-09'!$K22+('12-09'!$J22/90)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 t="s">
        <v>2332</v>
      </c>
      <c r="J23" s="112"/>
      <c r="K23" s="107">
        <v>240</v>
      </c>
      <c r="L23" s="10">
        <f>'12-09'!$K23+('12-09'!$J23/90)</f>
        <v>240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112"/>
      <c r="K24" s="107">
        <v>-240</v>
      </c>
      <c r="L24" s="10">
        <f>'12-09'!$K24+('12-09'!$J24/90)</f>
        <v>-240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95</v>
      </c>
      <c r="J25" s="112"/>
      <c r="K25" s="107">
        <v>23</v>
      </c>
      <c r="L25" s="10">
        <f>'12-09'!$K25+('12-09'!$J25/90)</f>
        <v>23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228</v>
      </c>
      <c r="F26" s="16">
        <f t="shared" si="3"/>
        <v>22800</v>
      </c>
      <c r="G26" s="7"/>
      <c r="H26" s="7" t="s">
        <v>40</v>
      </c>
      <c r="I26" s="2" t="s">
        <v>95</v>
      </c>
      <c r="J26" s="112"/>
      <c r="K26" s="107">
        <v>-23</v>
      </c>
      <c r="L26" s="10">
        <f>'12-09'!$K26+('12-09'!$J26/90)</f>
        <v>-23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48</v>
      </c>
      <c r="S26" s="16">
        <f t="shared" si="5"/>
        <v>4800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23170</v>
      </c>
      <c r="G27" s="7"/>
      <c r="H27" s="7" t="s">
        <v>6</v>
      </c>
      <c r="I27" s="2" t="s">
        <v>637</v>
      </c>
      <c r="J27" s="112"/>
      <c r="K27" s="107">
        <v>2000</v>
      </c>
      <c r="L27" s="10">
        <f>'12-09'!$K27+('12-09'!$J27/90)</f>
        <v>2000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5165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4621</v>
      </c>
      <c r="D28" s="1"/>
      <c r="E28" s="1"/>
      <c r="F28" s="1"/>
      <c r="G28" s="1"/>
      <c r="H28" s="7" t="s">
        <v>6</v>
      </c>
      <c r="I28" s="2"/>
      <c r="J28" s="112">
        <v>200</v>
      </c>
      <c r="K28" s="107"/>
      <c r="L28" s="10">
        <f>'12-09'!$K28+('12-09'!$J28/90)</f>
        <v>2.2222222222222223</v>
      </c>
      <c r="M28" s="3"/>
      <c r="N28" s="12" t="s">
        <v>11</v>
      </c>
      <c r="O28" s="12"/>
      <c r="P28" s="6">
        <f>SUM(P22:P27)</f>
        <v>1930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7960</v>
      </c>
      <c r="G29" s="1"/>
      <c r="H29" s="7" t="s">
        <v>40</v>
      </c>
      <c r="I29" s="2" t="s">
        <v>239</v>
      </c>
      <c r="J29" s="112">
        <v>-20000</v>
      </c>
      <c r="K29" s="107"/>
      <c r="L29" s="10">
        <f>'12-09'!$K29+('12-09'!$J29/90)</f>
        <v>-222.22222222222223</v>
      </c>
      <c r="M29" s="3"/>
      <c r="N29" s="1"/>
      <c r="O29" s="1"/>
      <c r="P29" s="18"/>
      <c r="Q29" s="146" t="s">
        <v>21</v>
      </c>
      <c r="R29" s="147"/>
      <c r="S29" s="17">
        <f>SUM('12-09'!$J$22:$J$140)</f>
        <v>-18005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-99</v>
      </c>
      <c r="D30" s="1"/>
      <c r="E30" s="1"/>
      <c r="F30" s="8"/>
      <c r="G30" s="1"/>
      <c r="H30" s="7" t="s">
        <v>6</v>
      </c>
      <c r="I30" s="2"/>
      <c r="J30" s="112">
        <v>-360</v>
      </c>
      <c r="K30" s="107">
        <v>20</v>
      </c>
      <c r="L30" s="10">
        <f>'12-09'!$K30+('12-09'!$J30/90)</f>
        <v>16</v>
      </c>
      <c r="M30" s="3"/>
      <c r="N30" s="146" t="s">
        <v>23</v>
      </c>
      <c r="O30" s="147"/>
      <c r="P30" s="6">
        <f>SUM('12-09'!$K$22:$K$140)</f>
        <v>-4291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190</v>
      </c>
      <c r="L31" s="10">
        <f>'12-09'!$K31+('12-09'!$J31/90)</f>
        <v>190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750</v>
      </c>
      <c r="J32" s="112">
        <v>7200</v>
      </c>
      <c r="K32" s="107">
        <v>20</v>
      </c>
      <c r="L32" s="10">
        <f>'12-09'!$K32+('12-09'!$J32/90)</f>
        <v>100</v>
      </c>
      <c r="M32" s="3"/>
      <c r="N32" s="12" t="s">
        <v>25</v>
      </c>
      <c r="O32" s="12"/>
      <c r="P32" s="6">
        <f>P28-P30-C28</f>
        <v>1600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-720</v>
      </c>
      <c r="K33" s="107">
        <v>10</v>
      </c>
      <c r="L33" s="10">
        <f>'12-09'!$K33+('12-09'!$J33/90)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2650</v>
      </c>
      <c r="J34" s="112">
        <v>-270</v>
      </c>
      <c r="K34" s="107">
        <v>-3070</v>
      </c>
      <c r="L34" s="10">
        <f>'12-09'!$K34+('12-09'!$J34/90)</f>
        <v>-3073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350</v>
      </c>
      <c r="K35" s="107"/>
      <c r="L35" s="10">
        <f>'12-09'!$K35+('12-09'!$J35/90)</f>
        <v>3.8888888888888888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1441</v>
      </c>
      <c r="J36" s="112">
        <v>-2000</v>
      </c>
      <c r="K36" s="107"/>
      <c r="L36" s="10">
        <f>'12-09'!$K36+('12-09'!$J36/90)</f>
        <v>-22.222222222222221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225</v>
      </c>
      <c r="K37" s="107"/>
      <c r="L37" s="10">
        <f>'12-09'!$K37+('12-09'!$J37/90)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4</v>
      </c>
      <c r="L38" s="10">
        <f>'12-09'!$K38+('12-09'!$J38/90)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648</v>
      </c>
      <c r="J39" s="112">
        <v>-2000</v>
      </c>
      <c r="K39" s="107"/>
      <c r="L39" s="10">
        <f>'12-09'!$K39+('12-09'!$J39/90)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</v>
      </c>
      <c r="J40" s="112">
        <v>-2000</v>
      </c>
      <c r="K40" s="107"/>
      <c r="L40" s="10">
        <f>'12-09'!$K40+('12-09'!$J40/90)</f>
        <v>-22.222222222222221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-300</v>
      </c>
      <c r="K41" s="107">
        <v>100</v>
      </c>
      <c r="L41" s="10">
        <f>'12-09'!$K41+('12-09'!$J41/90)</f>
        <v>96.666666666666671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2259</v>
      </c>
      <c r="J42" s="112"/>
      <c r="K42" s="107">
        <v>-1000</v>
      </c>
      <c r="L42" s="10">
        <f>'12-09'!$K42+('12-09'!$J42/90)</f>
        <v>-1000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-400</v>
      </c>
      <c r="K43" s="107">
        <v>10</v>
      </c>
      <c r="L43" s="10">
        <f>'12-09'!$K43+('12-09'!$J43/90)</f>
        <v>5.5555555555555554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457</v>
      </c>
      <c r="J44" s="112"/>
      <c r="K44" s="107">
        <v>164</v>
      </c>
      <c r="L44" s="10">
        <f>'12-09'!$K44+('12-09'!$J44/90)</f>
        <v>164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12"/>
      <c r="K45" s="107">
        <v>-164</v>
      </c>
      <c r="L45" s="10">
        <f>'12-09'!$K45+('12-09'!$J45/90)</f>
        <v>-164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50</v>
      </c>
      <c r="K46" s="107"/>
      <c r="L46" s="10">
        <f>'12-09'!$K46+('12-09'!$J46/90)</f>
        <v>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'12-09'!$K47+('12-09'!$J47/90)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'12-09'!$K48+('12-09'!$J48/90)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-100</v>
      </c>
      <c r="K49" s="107">
        <v>10</v>
      </c>
      <c r="L49" s="10">
        <f>'12-09'!$K49+('12-09'!$J49/90)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100</v>
      </c>
      <c r="K50" s="107"/>
      <c r="L50" s="10">
        <f>'12-09'!$K50+('12-09'!$J50/90)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170</v>
      </c>
      <c r="K51" s="107">
        <v>100</v>
      </c>
      <c r="L51" s="10">
        <f>'12-09'!$K51+('12-09'!$J51/90)</f>
        <v>101.88888888888889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</v>
      </c>
      <c r="K52" s="107">
        <v>15</v>
      </c>
      <c r="L52" s="10">
        <f>'12-09'!$K52+('12-09'!$J52/90)</f>
        <v>14.666666666666666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-270</v>
      </c>
      <c r="K53" s="107">
        <v>30</v>
      </c>
      <c r="L53" s="10">
        <f>'12-09'!$K53+('12-09'!$J53/90)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-400</v>
      </c>
      <c r="K54" s="107">
        <v>5</v>
      </c>
      <c r="L54" s="10">
        <f>'12-09'!$K54+('12-09'!$J54/90)</f>
        <v>0.55555555555555536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112"/>
      <c r="K55" s="107">
        <v>-500</v>
      </c>
      <c r="L55" s="10">
        <f>'12-09'!$K55+('12-09'!$J55/90)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/>
      <c r="L56" s="10">
        <f>'12-09'!$K56+('12-09'!$J56/90)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-300</v>
      </c>
      <c r="K57" s="107">
        <v>20</v>
      </c>
      <c r="L57" s="10">
        <f>'12-09'!$K57+('12-09'!$J57/90)</f>
        <v>16.666666666666668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705</v>
      </c>
      <c r="J58" s="112"/>
      <c r="K58" s="107">
        <v>25</v>
      </c>
      <c r="L58" s="10">
        <f>'12-09'!$K58+('12-09'!$J58/90)</f>
        <v>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-100</v>
      </c>
      <c r="K59" s="107">
        <v>10</v>
      </c>
      <c r="L59" s="10">
        <f>'12-09'!$K59+('12-09'!$J59/90)</f>
        <v>8.8888888888888893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'12-09'!$K60+('12-09'!$J60/90)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100</v>
      </c>
      <c r="L61" s="10">
        <f>'12-09'!$K61+('12-09'!$J61/90)</f>
        <v>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-200</v>
      </c>
      <c r="K62" s="107">
        <v>10</v>
      </c>
      <c r="L62" s="10">
        <f>'12-09'!$K62+('12-09'!$J62/90)</f>
        <v>7.7777777777777777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5</v>
      </c>
      <c r="L63" s="10">
        <f>'12-09'!$K63+('12-09'!$J63/90)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'12-09'!$K64+('12-09'!$J64/90)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635</v>
      </c>
      <c r="K65" s="108"/>
      <c r="L65" s="37">
        <f>'12-09'!$K65+('12-09'!$J65/90)</f>
        <v>7.0555555555555554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15</v>
      </c>
      <c r="L66" s="37">
        <f>'12-09'!$K66+('12-09'!$J66/90)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90</v>
      </c>
      <c r="K67" s="108"/>
      <c r="L67" s="37">
        <f>'12-09'!$K67+('12-09'!$J67/90)</f>
        <v>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-720</v>
      </c>
      <c r="K68" s="109">
        <v>50</v>
      </c>
      <c r="L68" s="37">
        <f>'12-09'!$K68+('12-09'!$J68/90)</f>
        <v>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2447</v>
      </c>
      <c r="J69" s="113"/>
      <c r="K69" s="108">
        <v>-1500</v>
      </c>
      <c r="L69" s="37">
        <f>'12-09'!$K69+('12-09'!$J69/90)</f>
        <v>-1500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-180</v>
      </c>
      <c r="K70" s="108">
        <v>20</v>
      </c>
      <c r="L70" s="37">
        <f>'12-09'!$K70+('12-09'!$J70/90)</f>
        <v>18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</v>
      </c>
      <c r="K71" s="107"/>
      <c r="L71" s="10">
        <f>'12-09'!$K71+('12-09'!$J71/90)</f>
        <v>0.33333333333333331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112"/>
      <c r="K72" s="107">
        <v>200</v>
      </c>
      <c r="L72" s="10">
        <f>'12-09'!$K72+('12-09'!$J72/90)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2652</v>
      </c>
      <c r="J73" s="112"/>
      <c r="K73" s="107">
        <v>20</v>
      </c>
      <c r="L73" s="10">
        <f>'12-09'!$K73+('12-09'!$J73/90)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-300</v>
      </c>
      <c r="K74" s="107">
        <v>40</v>
      </c>
      <c r="L74" s="10">
        <f>'12-09'!$K74+('12-09'!$J74/90)</f>
        <v>36.666666666666664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</v>
      </c>
      <c r="K75" s="107"/>
      <c r="L75" s="10">
        <f>'12-09'!$K75+('12-09'!$J75/90)</f>
        <v>0.33333333333333331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1522</v>
      </c>
      <c r="J76" s="112"/>
      <c r="K76" s="107">
        <v>-500</v>
      </c>
      <c r="L76" s="10">
        <f>'12-09'!$K76+('12-09'!$J76/90)</f>
        <v>-500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200</v>
      </c>
      <c r="K77" s="107"/>
      <c r="L77" s="10">
        <f>'12-09'!$K77+('12-09'!$J77/90)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400</v>
      </c>
      <c r="K78" s="107"/>
      <c r="L78" s="10">
        <f>'12-09'!$K78+('12-09'!$J78/90)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-220</v>
      </c>
      <c r="K79" s="107">
        <v>5</v>
      </c>
      <c r="L79" s="10">
        <f>'12-09'!$K79+('12-09'!$J79/90)</f>
        <v>2.5555555555555554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20</v>
      </c>
      <c r="L80" s="10">
        <f>'12-09'!$K80+('12-09'!$J80/90)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-720</v>
      </c>
      <c r="K81" s="107">
        <v>10</v>
      </c>
      <c r="L81" s="10">
        <f>'12-09'!$K81+('12-09'!$J81/90)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-270</v>
      </c>
      <c r="K82" s="107">
        <v>30</v>
      </c>
      <c r="L82" s="10">
        <f>'12-09'!$K82+('12-09'!$J82/90)</f>
        <v>27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849</v>
      </c>
      <c r="J83" s="112">
        <v>10000</v>
      </c>
      <c r="K83" s="107"/>
      <c r="L83" s="10">
        <f>'12-09'!$K83+('12-09'!$J83/90)</f>
        <v>111.11111111111111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-540</v>
      </c>
      <c r="K84" s="107">
        <v>10</v>
      </c>
      <c r="L84" s="10">
        <f>'12-09'!$K84+('12-09'!$J84/90)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2209</v>
      </c>
      <c r="J85" s="112"/>
      <c r="K85" s="107">
        <v>400</v>
      </c>
      <c r="L85" s="10">
        <f>'12-09'!$K85+('12-09'!$J85/90)</f>
        <v>400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363</v>
      </c>
      <c r="J86" s="112"/>
      <c r="K86" s="107">
        <v>200</v>
      </c>
      <c r="L86" s="10">
        <f>'12-09'!$K86+('12-09'!$J86/90)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270</v>
      </c>
      <c r="K87" s="107"/>
      <c r="L87" s="10">
        <f>'12-09'!$K87+('12-09'!$J87/90)</f>
        <v>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'12-09'!$K88+('12-09'!$J88/90)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100</v>
      </c>
      <c r="K89" s="107"/>
      <c r="L89" s="10">
        <f>'12-09'!$K89+('12-09'!$J89/90)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5</v>
      </c>
      <c r="L90" s="10">
        <f>'12-09'!$K90+('12-09'!$J90/90)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90</v>
      </c>
      <c r="J91" s="112">
        <v>-270</v>
      </c>
      <c r="K91" s="107">
        <v>120</v>
      </c>
      <c r="L91" s="10">
        <f>'12-09'!$K91+('12-09'!$J91/90)</f>
        <v>117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60</v>
      </c>
      <c r="K92" s="107"/>
      <c r="L92" s="10">
        <f>'12-09'!$K92+('12-09'!$J92/90)</f>
        <v>0.66666666666666663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-200</v>
      </c>
      <c r="K93" s="107">
        <v>80</v>
      </c>
      <c r="L93" s="10">
        <f>'12-09'!$K93+('12-09'!$J93/90)</f>
        <v>77.777777777777771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700</v>
      </c>
      <c r="L94" s="10">
        <f>'12-09'!$K94+('12-09'!$J94/90)</f>
        <v>700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-120</v>
      </c>
      <c r="L95" s="10">
        <f>'12-09'!$K95+('12-09'!$J95/90)</f>
        <v>-123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-270</v>
      </c>
      <c r="K96" s="107">
        <v>45</v>
      </c>
      <c r="L96" s="10">
        <f>'12-09'!$K96+('12-09'!$J96/90)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20</v>
      </c>
      <c r="K97" s="107"/>
      <c r="L97" s="10">
        <f>'12-09'!$K97+('12-09'!$J97/90)</f>
        <v>0.22222222222222221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'12-09'!$K98+('12-09'!$J98/90)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-500</v>
      </c>
      <c r="K99" s="107">
        <v>10</v>
      </c>
      <c r="L99" s="10">
        <f>'12-09'!$K99+('12-09'!$J99/90)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1080</v>
      </c>
      <c r="K100" s="107"/>
      <c r="L100" s="10">
        <f>'12-09'!$K100+('12-09'!$J100/90)</f>
        <v>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2653</v>
      </c>
      <c r="J101" s="112">
        <v>-720</v>
      </c>
      <c r="K101" s="107">
        <v>70</v>
      </c>
      <c r="L101" s="10">
        <f>'12-09'!$K101+('12-09'!$J101/90)</f>
        <v>62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30</v>
      </c>
      <c r="K102" s="107"/>
      <c r="L102" s="10">
        <f>'12-09'!$K102+('12-09'!$J102/90)</f>
        <v>0.33333333333333331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2669</v>
      </c>
      <c r="J103" s="112"/>
      <c r="K103" s="107">
        <v>-50</v>
      </c>
      <c r="L103" s="10">
        <f>'12-09'!$K103+('12-09'!$J103/90)</f>
        <v>-50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-400</v>
      </c>
      <c r="K104" s="107">
        <v>10</v>
      </c>
      <c r="L104" s="10">
        <f>'12-09'!$K104+('12-09'!$J104/90)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-630</v>
      </c>
      <c r="K105" s="107">
        <v>20</v>
      </c>
      <c r="L105" s="10">
        <f>'12-09'!$K105+('12-09'!$J105/90)</f>
        <v>13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900</v>
      </c>
      <c r="K106" s="107"/>
      <c r="L106" s="10">
        <f>'12-09'!$K106+('12-09'!$J106/90)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250</v>
      </c>
      <c r="K107" s="107"/>
      <c r="L107" s="10">
        <f>'12-09'!$K107+('12-09'!$J107/90)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150</v>
      </c>
      <c r="K108" s="107"/>
      <c r="L108" s="10">
        <f>'12-09'!$K108+('12-09'!$J108/90)</f>
        <v>1.6666666666666667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10</v>
      </c>
      <c r="L109" s="10">
        <f>'12-09'!$K109+('12-09'!$J109/90)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550</v>
      </c>
      <c r="K110" s="107"/>
      <c r="L110" s="10">
        <f>'12-09'!$K110+('12-09'!$J110/90)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20</v>
      </c>
      <c r="L111" s="10">
        <f>'12-09'!$K111+('12-09'!$J111/90)</f>
        <v>15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130</v>
      </c>
      <c r="K112" s="107"/>
      <c r="L112" s="10">
        <f>'12-09'!$K112+('12-09'!$J112/90)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>
        <v>5</v>
      </c>
      <c r="L113" s="10">
        <f>'12-09'!$K113+('12-09'!$J113/90)</f>
        <v>7.5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-500</v>
      </c>
      <c r="K114" s="107">
        <v>20</v>
      </c>
      <c r="L114" s="10">
        <f>'12-09'!$K114+('12-09'!$J114/90)</f>
        <v>14.444444444444445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40</v>
      </c>
      <c r="L115" s="10">
        <f>'12-09'!$K115+('12-09'!$J115/90)</f>
        <v>40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5</v>
      </c>
      <c r="L116" s="10">
        <f>'12-09'!$K116+('12-09'!$J116/90)</f>
        <v>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'12-09'!$K117+('12-09'!$J117/90)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-720</v>
      </c>
      <c r="K118" s="107">
        <v>230</v>
      </c>
      <c r="L118" s="10">
        <f>'12-09'!$K118+('12-09'!$J118/90)</f>
        <v>222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109</v>
      </c>
      <c r="L119" s="10">
        <f>'12-09'!$K119+('12-09'!$J119/90)</f>
        <v>109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-450</v>
      </c>
      <c r="K120" s="107">
        <v>20</v>
      </c>
      <c r="L120" s="10">
        <f>'12-09'!$K120+('12-09'!$J120/90)</f>
        <v>15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250</v>
      </c>
      <c r="K121" s="107"/>
      <c r="L121" s="10">
        <f>'12-09'!$K121+('12-09'!$J121/90)</f>
        <v>2.7777777777777777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540</v>
      </c>
      <c r="K122" s="107"/>
      <c r="L122" s="10">
        <f>'12-09'!$K122+('12-09'!$J122/90)</f>
        <v>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-270</v>
      </c>
      <c r="K123" s="107">
        <v>20</v>
      </c>
      <c r="L123" s="10">
        <f>'12-09'!$K123+('12-09'!$J123/90)</f>
        <v>17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50</v>
      </c>
      <c r="L124" s="10">
        <f>'12-09'!$K124+('12-09'!$J124/90)</f>
        <v>50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112"/>
      <c r="K125" s="107">
        <v>-100</v>
      </c>
      <c r="L125" s="10">
        <f>'12-09'!$K125+('12-09'!$J125/90)</f>
        <v>-100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270</v>
      </c>
      <c r="K126" s="107">
        <v>50</v>
      </c>
      <c r="L126" s="10">
        <f>'12-09'!$K126+('12-09'!$J126/90)</f>
        <v>53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2414</v>
      </c>
      <c r="J127" s="112"/>
      <c r="K127" s="107">
        <v>300</v>
      </c>
      <c r="L127" s="10">
        <f>'12-09'!$K127+('12-09'!$J127/90)</f>
        <v>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40</v>
      </c>
      <c r="L128" s="10">
        <f>'12-09'!$K128+('12-09'!$J128/90)</f>
        <v>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2654</v>
      </c>
      <c r="J129" s="112"/>
      <c r="K129" s="107">
        <v>-1000</v>
      </c>
      <c r="L129" s="10">
        <f>'12-09'!$K129+('12-09'!$J129/90)</f>
        <v>-1000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1666</v>
      </c>
      <c r="J130" s="112"/>
      <c r="K130" s="107">
        <v>-10</v>
      </c>
      <c r="L130" s="10">
        <f>'12-09'!$K130+('12-09'!$J130/90)</f>
        <v>-10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112">
        <v>-5270</v>
      </c>
      <c r="K131" s="107">
        <v>-544</v>
      </c>
      <c r="L131" s="10">
        <f>'12-09'!$K131+('12-09'!$J131/90)</f>
        <v>-602.55555555555554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112"/>
      <c r="K132" s="107">
        <v>-1600</v>
      </c>
      <c r="L132" s="10">
        <f>'12-09'!$K132+('12-09'!$J132/90)</f>
        <v>-1600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'12-09'!$K133+('12-09'!$J133/90)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'12-09'!$K134+('12-09'!$J134/90)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'12-09'!$K135+('12-09'!$J135/90)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'12-09'!$K136+('12-09'!$J136/90)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'12-09'!$K137+('12-09'!$J137/90)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'12-09'!$K138+('12-09'!$J138/90)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'12-09'!$K139+('12-09'!$J139/90)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'12-09'!$K140+('12-09'!$J140/90)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34107639-D21D-4296-84EA-536A3F1ECA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479F-1A29-4235-8CFC-949A2B475764}">
  <sheetPr codeName="Sheet144">
    <pageSetUpPr fitToPage="1"/>
  </sheetPr>
  <dimension ref="A1:Z165"/>
  <sheetViews>
    <sheetView rightToLeft="1" topLeftCell="A153" workbookViewId="0">
      <selection activeCell="J164" sqref="J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20</v>
      </c>
      <c r="K1" s="116">
        <f t="shared" si="0"/>
        <v>-70</v>
      </c>
      <c r="L1" s="3">
        <f t="shared" si="0"/>
        <v>-69.777777777777771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1098</v>
      </c>
      <c r="J3" s="112">
        <v>-100</v>
      </c>
      <c r="K3" s="107">
        <v>-10</v>
      </c>
      <c r="L3" s="10">
        <f t="shared" ref="L3:L18" si="1">K3+(J3/90)</f>
        <v>-11.111111111111111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1268</v>
      </c>
      <c r="J4" s="112"/>
      <c r="K4" s="107">
        <v>-60</v>
      </c>
      <c r="L4" s="10">
        <f t="shared" si="1"/>
        <v>-60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99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112">
        <v>-50</v>
      </c>
      <c r="K6" s="107">
        <v>5</v>
      </c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99</v>
      </c>
      <c r="J7" s="112">
        <v>-300</v>
      </c>
      <c r="K7" s="107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2187</v>
      </c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660</v>
      </c>
      <c r="K10" s="107"/>
      <c r="L10" s="10">
        <f t="shared" si="1"/>
        <v>7.333333333333333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10</v>
      </c>
      <c r="K11" s="107">
        <v>-10</v>
      </c>
      <c r="L11" s="10">
        <f t="shared" si="1"/>
        <v>-9.8888888888888893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SUM('14-09'!$J$22:$J$165)</f>
        <v>3105</v>
      </c>
      <c r="K20" s="116">
        <f>SUM('14-09'!$K$22:$K$165)</f>
        <v>2710</v>
      </c>
      <c r="L20" s="3">
        <f>SUM('14-09'!$L$22:$L$165)</f>
        <v>2744.5000000000009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112">
        <v>-450</v>
      </c>
      <c r="K22" s="107">
        <v>80</v>
      </c>
      <c r="L22" s="10">
        <f>'14-09'!$K22+('14-09'!$J22/90)</f>
        <v>75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112">
        <v>500</v>
      </c>
      <c r="K23" s="107">
        <v>20</v>
      </c>
      <c r="L23" s="10">
        <f>'14-09'!$K23+('14-09'!$J23/90)</f>
        <v>25.555555555555557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2"/>
      <c r="J24" s="112">
        <v>650</v>
      </c>
      <c r="K24" s="107"/>
      <c r="L24" s="10">
        <f>'14-09'!$K24+('14-09'!$J24/90)</f>
        <v>7.2222222222222223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39" t="s">
        <v>6</v>
      </c>
      <c r="I25" s="130" t="s">
        <v>95</v>
      </c>
      <c r="J25" s="131"/>
      <c r="K25" s="132">
        <v>187</v>
      </c>
      <c r="L25" s="140">
        <f>'14-09'!$K25+('14-09'!$J25/90)</f>
        <v>187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49</v>
      </c>
      <c r="F26" s="16">
        <f t="shared" si="3"/>
        <v>4900</v>
      </c>
      <c r="G26" s="7"/>
      <c r="H26" s="139" t="s">
        <v>40</v>
      </c>
      <c r="I26" s="130" t="s">
        <v>95</v>
      </c>
      <c r="J26" s="131"/>
      <c r="K26" s="132">
        <v>-187</v>
      </c>
      <c r="L26" s="140">
        <f>'14-09'!$K26+('14-09'!$J26/90)</f>
        <v>-187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5185</v>
      </c>
      <c r="G27" s="7"/>
      <c r="H27" s="7" t="s">
        <v>6</v>
      </c>
      <c r="I27" s="2"/>
      <c r="J27" s="112">
        <v>-600</v>
      </c>
      <c r="K27" s="107">
        <v>10</v>
      </c>
      <c r="L27" s="10">
        <f>'14-09'!$K27+('14-09'!$J27/90)</f>
        <v>3.333333333333333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8665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260</v>
      </c>
      <c r="D28" s="1"/>
      <c r="E28" s="1"/>
      <c r="F28" s="1"/>
      <c r="G28" s="1"/>
      <c r="H28" s="7" t="s">
        <v>6</v>
      </c>
      <c r="I28" s="2"/>
      <c r="J28" s="112"/>
      <c r="K28" s="107">
        <v>13</v>
      </c>
      <c r="L28" s="10">
        <f>'14-09'!$K28+('14-09'!$J28/90)</f>
        <v>13</v>
      </c>
      <c r="M28" s="3"/>
      <c r="N28" s="12" t="s">
        <v>11</v>
      </c>
      <c r="O28" s="12"/>
      <c r="P28" s="6">
        <f>SUM(P22:P27)</f>
        <v>2550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-17985</v>
      </c>
      <c r="G29" s="1"/>
      <c r="H29" s="7" t="s">
        <v>6</v>
      </c>
      <c r="I29" s="2"/>
      <c r="J29" s="112"/>
      <c r="K29" s="107">
        <v>18</v>
      </c>
      <c r="L29" s="10">
        <f>'14-09'!$K29+('14-09'!$J29/90)</f>
        <v>18</v>
      </c>
      <c r="M29" s="3"/>
      <c r="N29" s="1"/>
      <c r="O29" s="1"/>
      <c r="P29" s="18"/>
      <c r="Q29" s="146" t="s">
        <v>21</v>
      </c>
      <c r="R29" s="147"/>
      <c r="S29" s="17">
        <f>SUM('14-09'!$J$22:$J$165)</f>
        <v>3105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-4361</v>
      </c>
      <c r="D30" s="1"/>
      <c r="E30" s="1"/>
      <c r="F30" s="8"/>
      <c r="G30" s="1"/>
      <c r="H30" s="7" t="s">
        <v>6</v>
      </c>
      <c r="I30" s="2"/>
      <c r="J30" s="112"/>
      <c r="K30" s="107">
        <v>320</v>
      </c>
      <c r="L30" s="10">
        <f>'14-09'!$K30+('14-09'!$J30/90)</f>
        <v>320</v>
      </c>
      <c r="M30" s="3"/>
      <c r="N30" s="146" t="s">
        <v>23</v>
      </c>
      <c r="O30" s="147"/>
      <c r="P30" s="6">
        <f>SUM('14-09'!$K$22:$K$165)</f>
        <v>2710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</v>
      </c>
      <c r="L31" s="10">
        <f>'14-09'!$K31+('14-09'!$J31/90)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229</v>
      </c>
      <c r="J32" s="112">
        <v>-100</v>
      </c>
      <c r="K32" s="107">
        <v>-12</v>
      </c>
      <c r="L32" s="10">
        <f>'14-09'!$K32+('14-09'!$J32/90)</f>
        <v>-13.111111111111111</v>
      </c>
      <c r="M32" s="3"/>
      <c r="N32" s="12" t="s">
        <v>25</v>
      </c>
      <c r="O32" s="12"/>
      <c r="P32" s="6">
        <f>P28-P30-C28</f>
        <v>-420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-270</v>
      </c>
      <c r="K33" s="107">
        <v>45</v>
      </c>
      <c r="L33" s="10">
        <f>'14-09'!$K33+('14-09'!$J33/90)</f>
        <v>42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-200</v>
      </c>
      <c r="K34" s="107">
        <v>30</v>
      </c>
      <c r="L34" s="10">
        <f>'14-09'!$K34+('14-09'!$J34/90)</f>
        <v>27.777777777777779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-450</v>
      </c>
      <c r="K35" s="107">
        <v>20</v>
      </c>
      <c r="L35" s="10">
        <f>'14-09'!$K35+('14-09'!$J35/90)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64</v>
      </c>
      <c r="J36" s="112"/>
      <c r="K36" s="107">
        <v>300</v>
      </c>
      <c r="L36" s="10">
        <f>'14-09'!$K36+('14-09'!$J36/90)</f>
        <v>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112"/>
      <c r="K37" s="107">
        <v>262</v>
      </c>
      <c r="L37" s="10">
        <f>'14-09'!$K37+('14-09'!$J37/90)</f>
        <v>262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>
        <v>5</v>
      </c>
      <c r="L38" s="10">
        <f>'14-09'!$K38+('14-09'!$J38/90)</f>
        <v>5.5555555555555554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-200</v>
      </c>
      <c r="K39" s="107">
        <v>5</v>
      </c>
      <c r="L39" s="10">
        <f>'14-09'!$K39+('14-09'!$J39/90)</f>
        <v>2.7777777777777777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850</v>
      </c>
      <c r="J40" s="112">
        <v>180</v>
      </c>
      <c r="K40" s="107">
        <v>70</v>
      </c>
      <c r="L40" s="10">
        <f>'14-09'!$K40+('14-09'!$J40/90)</f>
        <v>72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</v>
      </c>
      <c r="K41" s="107"/>
      <c r="L41" s="10">
        <f>'14-09'!$K41+('14-09'!$J41/90)</f>
        <v>0.66666666666666663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'14-09'!$K42+('14-09'!$J42/90)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83</v>
      </c>
      <c r="L43" s="10">
        <f>'14-09'!$K43+('14-09'!$J43/90)</f>
        <v>83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43" t="s">
        <v>1796</v>
      </c>
      <c r="I44" s="40" t="s">
        <v>2656</v>
      </c>
      <c r="J44" s="112"/>
      <c r="K44" s="107">
        <v>260</v>
      </c>
      <c r="L44" s="10">
        <f>'14-09'!$K44+('14-09'!$J44/90)</f>
        <v>260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-180</v>
      </c>
      <c r="K45" s="107">
        <v>-5</v>
      </c>
      <c r="L45" s="10">
        <f>'14-09'!$K45+('14-09'!$J45/90)</f>
        <v>-7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1213</v>
      </c>
      <c r="J46" s="112">
        <v>-450</v>
      </c>
      <c r="K46" s="107">
        <v>20</v>
      </c>
      <c r="L46" s="10">
        <f>'14-09'!$K46+('14-09'!$J46/90)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-600</v>
      </c>
      <c r="K47" s="107">
        <v>30</v>
      </c>
      <c r="L47" s="10">
        <f>'14-09'!$K47+('14-09'!$J47/90)</f>
        <v>23.333333333333332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'14-09'!$K48+('14-09'!$J48/90)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-540</v>
      </c>
      <c r="K49" s="107">
        <v>100</v>
      </c>
      <c r="L49" s="10">
        <f>'14-09'!$K49+('14-09'!$J49/90)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20</v>
      </c>
      <c r="L50" s="10">
        <f>'14-09'!$K50+('14-09'!$J50/90)</f>
        <v>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112"/>
      <c r="K51" s="107"/>
      <c r="L51" s="10">
        <f>'14-09'!$K51+('14-09'!$J51/90)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112">
        <v>200</v>
      </c>
      <c r="K52" s="107">
        <v>346</v>
      </c>
      <c r="L52" s="10">
        <f>'14-09'!$K52+('14-09'!$J52/90)</f>
        <v>348.22222222222223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230</v>
      </c>
      <c r="K53" s="107">
        <v>50</v>
      </c>
      <c r="L53" s="10">
        <f>'14-09'!$K53+('14-09'!$J53/90)</f>
        <v>52.555555555555557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'14-09'!$K54+('14-09'!$J54/90)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20</v>
      </c>
      <c r="L55" s="10">
        <f>'14-09'!$K55+('14-09'!$J55/90)</f>
        <v>17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30</v>
      </c>
      <c r="K56" s="107"/>
      <c r="L56" s="10">
        <f>'14-09'!$K56+('14-09'!$J56/90)</f>
        <v>0.33333333333333331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45"/>
      <c r="H57" s="7" t="s">
        <v>1796</v>
      </c>
      <c r="I57" s="40" t="s">
        <v>75</v>
      </c>
      <c r="J57" s="112"/>
      <c r="K57" s="107">
        <v>115</v>
      </c>
      <c r="L57" s="10">
        <f>'14-09'!$K57+('14-09'!$J57/90)</f>
        <v>115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-450</v>
      </c>
      <c r="K58" s="107">
        <v>110</v>
      </c>
      <c r="L58" s="10">
        <f>'14-09'!$K58+('14-09'!$J58/90)</f>
        <v>105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1311</v>
      </c>
      <c r="J59" s="112">
        <v>-100</v>
      </c>
      <c r="K59" s="107">
        <v>-811</v>
      </c>
      <c r="L59" s="10">
        <f>'14-09'!$K59+('14-09'!$J59/90)</f>
        <v>-812.11111111111109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161</v>
      </c>
      <c r="J60" s="112"/>
      <c r="K60" s="107">
        <v>30</v>
      </c>
      <c r="L60" s="10">
        <f>'14-09'!$K60+('14-09'!$J60/90)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120</v>
      </c>
      <c r="K61" s="107"/>
      <c r="L61" s="10">
        <f>'14-09'!$K61+('14-09'!$J61/90)</f>
        <v>1.3333333333333333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335</v>
      </c>
      <c r="J62" s="112">
        <v>-50</v>
      </c>
      <c r="K62" s="107"/>
      <c r="L62" s="10">
        <f>'14-09'!$K62+('14-09'!$J62/90)</f>
        <v>-0.55555555555555558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10</v>
      </c>
      <c r="L63" s="10">
        <f>'14-09'!$K63+('14-09'!$J63/90)</f>
        <v>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30</v>
      </c>
      <c r="K64" s="107"/>
      <c r="L64" s="10">
        <f>'14-09'!$K64+('14-09'!$J64/90)</f>
        <v>0.33333333333333331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'14-09'!$K65+('14-09'!$J65/90)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85</v>
      </c>
      <c r="L66" s="37">
        <f>'14-09'!$K66+('14-09'!$J66/90)</f>
        <v>83.888888888888886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180</v>
      </c>
      <c r="K67" s="108"/>
      <c r="L67" s="37">
        <f>'14-09'!$K67+('14-09'!$J67/90)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-180</v>
      </c>
      <c r="K68" s="109">
        <v>10</v>
      </c>
      <c r="L68" s="37">
        <f>'14-09'!$K68+('14-09'!$J68/90)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699</v>
      </c>
      <c r="J69" s="113"/>
      <c r="K69" s="108">
        <v>200</v>
      </c>
      <c r="L69" s="37">
        <f>'14-09'!$K69+('14-09'!$J69/90)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135</v>
      </c>
      <c r="K70" s="108"/>
      <c r="L70" s="37">
        <f>'14-09'!$K70+('14-09'!$J70/90)</f>
        <v>1.5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-200</v>
      </c>
      <c r="K71" s="107">
        <v>40</v>
      </c>
      <c r="L71" s="10">
        <f>'14-09'!$K71+('14-09'!$J71/90)</f>
        <v>37.777777777777779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200</v>
      </c>
      <c r="K72" s="107"/>
      <c r="L72" s="10">
        <f>'14-09'!$K72+('14-09'!$J72/90)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2657</v>
      </c>
      <c r="J73" s="112"/>
      <c r="K73" s="107">
        <v>-25</v>
      </c>
      <c r="L73" s="10">
        <f>'14-09'!$K73+('14-09'!$J73/90)</f>
        <v>-25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/>
      <c r="J74" s="112">
        <v>-225</v>
      </c>
      <c r="K74" s="107">
        <v>-875</v>
      </c>
      <c r="L74" s="10">
        <f>'14-09'!$K74+('14-09'!$J74/90)</f>
        <v>-877.5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1276</v>
      </c>
      <c r="J75" s="112">
        <v>2300</v>
      </c>
      <c r="K75" s="107"/>
      <c r="L75" s="10">
        <f>'14-09'!$K75+('14-09'!$J75/90)</f>
        <v>25.555555555555557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39" t="s">
        <v>6</v>
      </c>
      <c r="I76" s="133" t="s">
        <v>2658</v>
      </c>
      <c r="J76" s="131"/>
      <c r="K76" s="132">
        <v>2500</v>
      </c>
      <c r="L76" s="140">
        <f>'14-09'!$K76+('14-09'!$J76/90)</f>
        <v>2500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39" t="s">
        <v>40</v>
      </c>
      <c r="I77" s="133" t="s">
        <v>95</v>
      </c>
      <c r="J77" s="131"/>
      <c r="K77" s="132">
        <v>-2500</v>
      </c>
      <c r="L77" s="140">
        <f>'14-09'!$K77+('14-09'!$J77/90)</f>
        <v>-2500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1500</v>
      </c>
      <c r="K78" s="107"/>
      <c r="L78" s="10">
        <f>'14-09'!$K78+('14-09'!$J78/90)</f>
        <v>16.666666666666668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/>
      <c r="L79" s="10">
        <f>'14-09'!$K79+('14-09'!$J79/90)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1796</v>
      </c>
      <c r="I80" s="133" t="s">
        <v>1309</v>
      </c>
      <c r="J80" s="131"/>
      <c r="K80" s="132">
        <v>65</v>
      </c>
      <c r="L80" s="140">
        <f>'14-09'!$K80+('14-09'!$J80/90)</f>
        <v>65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40</v>
      </c>
      <c r="I81" s="133" t="s">
        <v>95</v>
      </c>
      <c r="J81" s="131"/>
      <c r="K81" s="132">
        <v>-65</v>
      </c>
      <c r="L81" s="140">
        <f>'14-09'!$K81+('14-09'!$J81/90)</f>
        <v>-65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1276</v>
      </c>
      <c r="J82" s="112"/>
      <c r="K82" s="107">
        <v>80</v>
      </c>
      <c r="L82" s="10">
        <f>'14-09'!$K82+('14-09'!$J82/90)</f>
        <v>80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/>
      <c r="J83" s="112">
        <v>50</v>
      </c>
      <c r="K83" s="107"/>
      <c r="L83" s="10">
        <f>'14-09'!$K83+('14-09'!$J83/90)</f>
        <v>0.55555555555555558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120</v>
      </c>
      <c r="K84" s="107"/>
      <c r="L84" s="10">
        <f>'14-09'!$K84+('14-09'!$J84/90)</f>
        <v>1.3333333333333333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'14-09'!$K85+('14-09'!$J85/90)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778</v>
      </c>
      <c r="J86" s="112"/>
      <c r="K86" s="107">
        <v>40</v>
      </c>
      <c r="L86" s="10">
        <f>'14-09'!$K86+('14-09'!$J86/90)</f>
        <v>40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-300</v>
      </c>
      <c r="K87" s="107">
        <v>140</v>
      </c>
      <c r="L87" s="10">
        <f>'14-09'!$K87+('14-09'!$J87/90)</f>
        <v>136.66666666666666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'14-09'!$K88+('14-09'!$J88/90)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110</v>
      </c>
      <c r="L89" s="10">
        <f>'14-09'!$K89+('14-09'!$J89/90)</f>
        <v>110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15</v>
      </c>
      <c r="L90" s="10">
        <f>'14-09'!$K90+('14-09'!$J90/90)</f>
        <v>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180</v>
      </c>
      <c r="K91" s="107">
        <v>10</v>
      </c>
      <c r="L91" s="10">
        <f>'14-09'!$K91+('14-09'!$J91/90)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-130</v>
      </c>
      <c r="K92" s="107">
        <v>10</v>
      </c>
      <c r="L92" s="10">
        <f>'14-09'!$K92+('14-09'!$J92/90)</f>
        <v>8.5555555555555554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30</v>
      </c>
      <c r="K93" s="107"/>
      <c r="L93" s="10">
        <f>'14-09'!$K93+('14-09'!$J93/90)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'14-09'!$K94+('14-09'!$J94/90)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-720</v>
      </c>
      <c r="K95" s="107">
        <v>20</v>
      </c>
      <c r="L95" s="10">
        <f>'14-09'!$K95+('14-09'!$J95/90)</f>
        <v>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/>
      <c r="L96" s="10">
        <f>'14-09'!$K96+('14-09'!$J96/90)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230</v>
      </c>
      <c r="J97" s="112">
        <v>-450</v>
      </c>
      <c r="K97" s="107">
        <v>-30</v>
      </c>
      <c r="L97" s="10">
        <f>'14-09'!$K97+('14-09'!$J97/90)</f>
        <v>-35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'14-09'!$K98+('14-09'!$J98/90)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'14-09'!$K99+('14-09'!$J99/90)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350</v>
      </c>
      <c r="K100" s="107">
        <v>150</v>
      </c>
      <c r="L100" s="10">
        <f>'14-09'!$K100+('14-09'!$J100/90)</f>
        <v>153.88888888888889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39" t="s">
        <v>6</v>
      </c>
      <c r="I101" s="133" t="s">
        <v>95</v>
      </c>
      <c r="J101" s="131"/>
      <c r="K101" s="132">
        <v>24</v>
      </c>
      <c r="L101" s="140">
        <f>'14-09'!$K101+('14-09'!$J101/90)</f>
        <v>24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42" t="s">
        <v>40</v>
      </c>
      <c r="I102" s="133" t="s">
        <v>95</v>
      </c>
      <c r="J102" s="131"/>
      <c r="K102" s="132">
        <v>-24</v>
      </c>
      <c r="L102" s="140">
        <f>'14-09'!$K102+('14-09'!$J102/90)</f>
        <v>-24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>
        <v>10</v>
      </c>
      <c r="L103" s="10">
        <f>'14-09'!$K103+('14-09'!$J103/90)</f>
        <v>6.6666666666666661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225</v>
      </c>
      <c r="K104" s="107"/>
      <c r="L104" s="10">
        <f>'14-09'!$K104+('14-09'!$J104/90)</f>
        <v>2.5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-450</v>
      </c>
      <c r="K105" s="107">
        <v>180</v>
      </c>
      <c r="L105" s="10">
        <f>'14-09'!$K105+('14-09'!$J105/90)</f>
        <v>175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450</v>
      </c>
      <c r="K106" s="107"/>
      <c r="L106" s="10">
        <f>'14-09'!$K106+('14-09'!$J106/90)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2659</v>
      </c>
      <c r="J107" s="112"/>
      <c r="K107" s="107">
        <v>-10</v>
      </c>
      <c r="L107" s="10">
        <f>'14-09'!$K107+('14-09'!$J107/90)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1796</v>
      </c>
      <c r="I108" s="40" t="s">
        <v>407</v>
      </c>
      <c r="J108" s="112">
        <v>50</v>
      </c>
      <c r="K108" s="107">
        <v>536</v>
      </c>
      <c r="L108" s="10">
        <f>'14-09'!$K108+('14-09'!$J108/90)</f>
        <v>536.55555555555554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55</v>
      </c>
      <c r="L109" s="10">
        <f>'14-09'!$K109+('14-09'!$J109/90)</f>
        <v>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350</v>
      </c>
      <c r="K110" s="107"/>
      <c r="L110" s="10">
        <f>'14-09'!$K110+('14-09'!$J110/90)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570</v>
      </c>
      <c r="K111" s="107"/>
      <c r="L111" s="10">
        <f>'14-09'!$K111+('14-09'!$J111/90)</f>
        <v>6.333333333333333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350</v>
      </c>
      <c r="K112" s="107"/>
      <c r="L112" s="10">
        <f>'14-09'!$K112+('14-09'!$J112/90)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/>
      <c r="L113" s="10">
        <f>'14-09'!$K113+('14-09'!$J113/90)</f>
        <v>-0.77777777777777779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-150</v>
      </c>
      <c r="K114" s="107">
        <v>10</v>
      </c>
      <c r="L114" s="10">
        <f>'14-09'!$K114+('14-09'!$J114/90)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-310</v>
      </c>
      <c r="K115" s="107">
        <v>10</v>
      </c>
      <c r="L115" s="10">
        <f>'14-09'!$K115+('14-09'!$J115/90)</f>
        <v>6.5555555555555554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320</v>
      </c>
      <c r="K116" s="107"/>
      <c r="L116" s="10">
        <f>'14-09'!$K116+('14-09'!$J116/90)</f>
        <v>3.5555555555555554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70</v>
      </c>
      <c r="L117" s="10">
        <f>'14-09'!$K117+('14-09'!$J117/90)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300</v>
      </c>
      <c r="K118" s="107">
        <v>5</v>
      </c>
      <c r="L118" s="10">
        <f>'14-09'!$K118+('14-09'!$J118/90)</f>
        <v>8.3333333333333339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150</v>
      </c>
      <c r="K119" s="107"/>
      <c r="L119" s="10">
        <f>'14-09'!$K119+('14-09'!$J119/90)</f>
        <v>1.6666666666666667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</v>
      </c>
      <c r="L120" s="10">
        <f>'14-09'!$K120+('14-09'!$J120/90)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-270</v>
      </c>
      <c r="K121" s="107">
        <v>20</v>
      </c>
      <c r="L121" s="10">
        <f>'14-09'!$K121+('14-09'!$J121/90)</f>
        <v>17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30</v>
      </c>
      <c r="K122" s="107"/>
      <c r="L122" s="10">
        <f>'14-09'!$K122+('14-09'!$J122/90)</f>
        <v>0.33333333333333331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/>
      <c r="L123" s="10">
        <f>'14-09'!$K123+('14-09'!$J123/90)</f>
        <v>1.1111111111111112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>
        <v>20</v>
      </c>
      <c r="L124" s="10">
        <f>'14-09'!$K124+('14-09'!$J124/90)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'14-09'!$K125+('14-09'!$J125/90)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-110</v>
      </c>
      <c r="K126" s="107">
        <v>10</v>
      </c>
      <c r="L126" s="10">
        <f>'14-09'!$K126+('14-09'!$J126/90)</f>
        <v>8.7777777777777786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10</v>
      </c>
      <c r="L127" s="10">
        <f>'14-09'!$K127+('14-09'!$J127/90)</f>
        <v>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65</v>
      </c>
      <c r="L128" s="10">
        <f>'14-09'!$K128+('14-09'!$J128/90)</f>
        <v>65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615</v>
      </c>
      <c r="K129" s="107"/>
      <c r="L129" s="10">
        <f>'14-09'!$K129+('14-09'!$J129/90)</f>
        <v>6.833333333333333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750</v>
      </c>
      <c r="K130" s="107"/>
      <c r="L130" s="10">
        <f>'14-09'!$K130+('14-09'!$J130/90)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'14-09'!$K131+('14-09'!$J131/90)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500</v>
      </c>
      <c r="K132" s="107"/>
      <c r="L132" s="10">
        <f>'14-09'!$K132+('14-09'!$J132/90)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437</v>
      </c>
      <c r="J133" s="112">
        <v>-300</v>
      </c>
      <c r="K133" s="107"/>
      <c r="L133" s="10">
        <f>'14-09'!$K133+('14-09'!$J133/90)</f>
        <v>-3.3333333333333335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-50</v>
      </c>
      <c r="K134" s="107">
        <v>5</v>
      </c>
      <c r="L134" s="10">
        <f>'14-09'!$K134+('14-09'!$J134/90)</f>
        <v>4.4444444444444446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-300</v>
      </c>
      <c r="K135" s="107">
        <v>15</v>
      </c>
      <c r="L135" s="10">
        <f>'14-09'!$K135+('14-09'!$J135/90)</f>
        <v>11.666666666666666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/>
      <c r="L136" s="10">
        <f>'14-09'!$K136+('14-09'!$J136/90)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'14-09'!$K137+('14-09'!$J137/90)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100</v>
      </c>
      <c r="K138" s="107">
        <v>7</v>
      </c>
      <c r="L138" s="10">
        <f>'14-09'!$K138+('14-09'!$J138/90)</f>
        <v>8.1111111111111107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28</v>
      </c>
      <c r="L139" s="10">
        <f>'14-09'!$K139+('14-09'!$J139/90)</f>
        <v>28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180</v>
      </c>
      <c r="K140" s="107"/>
      <c r="L140" s="10">
        <f>'14-09'!$K140+('14-09'!$J140/90)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200</v>
      </c>
      <c r="K141" s="107"/>
      <c r="L141" s="10">
        <f>'14-09'!$K141+('14-09'!$J141/90)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112">
        <v>-1310</v>
      </c>
      <c r="K142" s="107">
        <v>-342</v>
      </c>
      <c r="L142" s="10">
        <f>'14-09'!$K142+('14-09'!$J142/90)</f>
        <v>-356.55555555555554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90</v>
      </c>
      <c r="K143" s="107"/>
      <c r="L143" s="10">
        <f>'14-09'!$K143+('14-09'!$J143/90)</f>
        <v>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-120</v>
      </c>
      <c r="K144" s="107">
        <v>20</v>
      </c>
      <c r="L144" s="10">
        <f>'14-09'!$K144+('14-09'!$J144/90)</f>
        <v>18.666666666666668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90</v>
      </c>
      <c r="K145" s="107"/>
      <c r="L145" s="10">
        <f>'14-09'!$K145+('14-09'!$J145/90)</f>
        <v>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100</v>
      </c>
      <c r="K146" s="107"/>
      <c r="L146" s="10">
        <f>'14-09'!$K146+('14-09'!$J146/90)</f>
        <v>1.1111111111111112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480</v>
      </c>
      <c r="K147" s="107"/>
      <c r="L147" s="10">
        <f>'14-09'!$K147+('14-09'!$J147/90)</f>
        <v>5.333333333333333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658</v>
      </c>
      <c r="J148" s="112"/>
      <c r="K148" s="107">
        <v>275</v>
      </c>
      <c r="L148" s="10">
        <f>'14-09'!$K148+('14-09'!$J148/90)</f>
        <v>275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270</v>
      </c>
      <c r="K149" s="107">
        <v>10</v>
      </c>
      <c r="L149" s="10">
        <f>'14-09'!$K149+('14-09'!$J149/90)</f>
        <v>13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-675</v>
      </c>
      <c r="K150" s="107">
        <v>20</v>
      </c>
      <c r="L150" s="10">
        <f>'14-09'!$K150+('14-09'!$J150/90)</f>
        <v>12.5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40</v>
      </c>
      <c r="I151" s="2" t="s">
        <v>57</v>
      </c>
      <c r="J151" s="112">
        <v>2000</v>
      </c>
      <c r="K151" s="107"/>
      <c r="L151" s="10">
        <f>'14-09'!$K151+('14-09'!$J151/90)</f>
        <v>22.222222222222221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28</v>
      </c>
      <c r="I152" s="2" t="s">
        <v>43</v>
      </c>
      <c r="J152" s="112">
        <v>-2000</v>
      </c>
      <c r="K152" s="107"/>
      <c r="L152" s="10">
        <f>'14-09'!$K152+('14-09'!$J152/90)</f>
        <v>-22.222222222222221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-150</v>
      </c>
      <c r="K153" s="107">
        <v>5</v>
      </c>
      <c r="L153" s="10">
        <f>'14-09'!$K153+('14-09'!$J153/90)</f>
        <v>3.333333333333333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-200</v>
      </c>
      <c r="K154" s="107">
        <v>20</v>
      </c>
      <c r="L154" s="10">
        <f>'14-09'!$K154+('14-09'!$J154/90)</f>
        <v>17.777777777777779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2551</v>
      </c>
      <c r="J155" s="112"/>
      <c r="K155" s="107">
        <v>-100</v>
      </c>
      <c r="L155" s="10">
        <f>'14-09'!$K155+('14-09'!$J155/90)</f>
        <v>-100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-740</v>
      </c>
      <c r="K156" s="107">
        <v>20</v>
      </c>
      <c r="L156" s="10">
        <f>'14-09'!$K156+('14-09'!$J156/90)</f>
        <v>11.777777777777779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2660</v>
      </c>
      <c r="J157" s="112"/>
      <c r="K157" s="107">
        <v>230</v>
      </c>
      <c r="L157" s="10">
        <f>'14-09'!$K157+('14-09'!$J157/90)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>
        <v>80</v>
      </c>
      <c r="K158" s="107"/>
      <c r="L158" s="10">
        <f>'14-09'!$K158+('14-09'!$J158/90)</f>
        <v>0.88888888888888884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2066</v>
      </c>
      <c r="J159" s="112">
        <v>-450</v>
      </c>
      <c r="K159" s="107">
        <v>-80</v>
      </c>
      <c r="L159" s="10">
        <f>'14-09'!$K159+('14-09'!$J159/90)</f>
        <v>-85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720</v>
      </c>
      <c r="K160" s="107"/>
      <c r="L160" s="10">
        <f>'14-09'!$K160+('14-09'!$J160/90)</f>
        <v>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130</v>
      </c>
      <c r="K161" s="107"/>
      <c r="L161" s="10">
        <f>'14-09'!$K161+('14-09'!$J161/90)</f>
        <v>1.4444444444444444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/>
      <c r="I162" s="2"/>
      <c r="J162" s="112"/>
      <c r="K162" s="107"/>
      <c r="L162" s="10">
        <f>'14-09'!$K162+('14-09'!$J162/90)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/>
      <c r="I163" s="2"/>
      <c r="J163" s="112"/>
      <c r="K163" s="107"/>
      <c r="L163" s="10">
        <f>'14-09'!$K163+('14-09'!$J163/90)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/>
      <c r="I164" s="2"/>
      <c r="J164" s="112"/>
      <c r="K164" s="107"/>
      <c r="L164" s="10">
        <f>'14-09'!$K164+('14-09'!$J164/90)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/>
      <c r="I165" s="40"/>
      <c r="J165" s="112"/>
      <c r="K165" s="107"/>
      <c r="L165" s="10">
        <f>'14-09'!$K165+('14-09'!$J165/90)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3F2BE80-2EB4-4DF7-99E1-93463A1EBFD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129C7-D73D-493C-83E2-E22F1522CAAA}">
  <sheetPr>
    <pageSetUpPr fitToPage="1"/>
  </sheetPr>
  <dimension ref="A1:Z141"/>
  <sheetViews>
    <sheetView rightToLeft="1" topLeftCell="A132" workbookViewId="0">
      <selection activeCell="I149" sqref="I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750</v>
      </c>
      <c r="K1" s="116">
        <f t="shared" si="0"/>
        <v>290</v>
      </c>
      <c r="L1" s="3">
        <f t="shared" si="0"/>
        <v>298.33333333333337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</v>
      </c>
      <c r="K3" s="107"/>
      <c r="L3" s="10">
        <f t="shared" ref="L3:L18" si="1">K3+(J3/90)</f>
        <v>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61</v>
      </c>
      <c r="J4" s="112">
        <v>-150</v>
      </c>
      <c r="K4" s="107">
        <v>10</v>
      </c>
      <c r="L4" s="10">
        <f t="shared" si="1"/>
        <v>8.3333333333333339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112">
        <v>100</v>
      </c>
      <c r="K5" s="107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</v>
      </c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10</v>
      </c>
      <c r="K7" s="107"/>
      <c r="L7" s="10">
        <f t="shared" si="1"/>
        <v>0.1111111111111111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700</v>
      </c>
      <c r="K8" s="107"/>
      <c r="L8" s="10">
        <f t="shared" si="1"/>
        <v>7.7777777777777777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2284</v>
      </c>
      <c r="J9" s="112">
        <v>-360</v>
      </c>
      <c r="K9" s="107">
        <v>10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553</v>
      </c>
      <c r="J10" s="112">
        <v>500</v>
      </c>
      <c r="K10" s="107">
        <v>120</v>
      </c>
      <c r="L10" s="10">
        <f t="shared" si="1"/>
        <v>125.55555555555556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 t="s">
        <v>553</v>
      </c>
      <c r="J11" s="112"/>
      <c r="K11" s="107">
        <v>50</v>
      </c>
      <c r="L11" s="10">
        <f t="shared" si="1"/>
        <v>50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900</v>
      </c>
      <c r="K12" s="107"/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957</v>
      </c>
      <c r="J13" s="112"/>
      <c r="K13" s="107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-1000</v>
      </c>
      <c r="K14" s="107">
        <v>19</v>
      </c>
      <c r="L14" s="10">
        <f t="shared" si="1"/>
        <v>7.8888888888888893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2655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SUM('15-09'!$J$22:$J$141)</f>
        <v>-2175</v>
      </c>
      <c r="K20" s="116">
        <f>SUM('15-09'!$K$22:$K$141)</f>
        <v>2240</v>
      </c>
      <c r="L20" s="3">
        <f>SUM('15-09'!$L$22:$L$141)</f>
        <v>2215.8333333333339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150</v>
      </c>
      <c r="K22" s="107"/>
      <c r="L22" s="10">
        <f>'15-09'!$K22+('15-09'!$J22/90)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43" t="s">
        <v>1796</v>
      </c>
      <c r="I23" s="40" t="s">
        <v>1482</v>
      </c>
      <c r="J23" s="112"/>
      <c r="K23" s="107">
        <v>200</v>
      </c>
      <c r="L23" s="10">
        <f>'15-09'!$K23+('15-09'!$J23/90)</f>
        <v>200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</v>
      </c>
      <c r="S23" s="16">
        <f t="shared" si="5"/>
        <v>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-630</v>
      </c>
      <c r="K24" s="107">
        <v>30</v>
      </c>
      <c r="L24" s="10">
        <f>'15-09'!$K24+('15-09'!$J24/90)</f>
        <v>23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25</v>
      </c>
      <c r="S24" s="16">
        <f t="shared" si="5"/>
        <v>500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-270</v>
      </c>
      <c r="K25" s="107">
        <v>40</v>
      </c>
      <c r="L25" s="10">
        <f>'15-09'!$K25+('15-09'!$J25/90)</f>
        <v>37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87</v>
      </c>
      <c r="F26" s="16">
        <f t="shared" si="3"/>
        <v>8700</v>
      </c>
      <c r="G26" s="7"/>
      <c r="H26" s="43" t="s">
        <v>1796</v>
      </c>
      <c r="I26" s="40" t="s">
        <v>64</v>
      </c>
      <c r="J26" s="112"/>
      <c r="K26" s="107">
        <v>100</v>
      </c>
      <c r="L26" s="10">
        <f>'15-09'!$K26+('15-09'!$J26/90)</f>
        <v>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224</v>
      </c>
      <c r="S26" s="16">
        <f t="shared" si="5"/>
        <v>22400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9040</v>
      </c>
      <c r="G27" s="7"/>
      <c r="H27" s="7" t="s">
        <v>6</v>
      </c>
      <c r="I27" s="2"/>
      <c r="J27" s="112">
        <v>-360</v>
      </c>
      <c r="K27" s="107">
        <v>10</v>
      </c>
      <c r="L27" s="10">
        <f>'15-09'!$K27+('15-09'!$J27/90)</f>
        <v>6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23005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3260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'15-09'!$K28+('15-09'!$J28/90)</f>
        <v>2.7777777777777777</v>
      </c>
      <c r="M28" s="3"/>
      <c r="N28" s="12" t="s">
        <v>11</v>
      </c>
      <c r="O28" s="12"/>
      <c r="P28" s="6">
        <f>SUM(P22:P27)</f>
        <v>4060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3855</v>
      </c>
      <c r="G29" s="1"/>
      <c r="H29" s="7" t="s">
        <v>6</v>
      </c>
      <c r="I29" s="2"/>
      <c r="J29" s="112">
        <v>240</v>
      </c>
      <c r="K29" s="107"/>
      <c r="L29" s="10">
        <f>'15-09'!$K29+('15-09'!$J29/90)</f>
        <v>2.6666666666666665</v>
      </c>
      <c r="M29" s="3"/>
      <c r="N29" s="1"/>
      <c r="O29" s="1"/>
      <c r="P29" s="18"/>
      <c r="Q29" s="146" t="s">
        <v>21</v>
      </c>
      <c r="R29" s="147"/>
      <c r="S29" s="17">
        <f>SUM('15-09'!$J$22:$J$141)</f>
        <v>-2175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3000</v>
      </c>
      <c r="D30" s="1"/>
      <c r="E30" s="1"/>
      <c r="F30" s="8"/>
      <c r="G30" s="1"/>
      <c r="H30" s="7" t="s">
        <v>6</v>
      </c>
      <c r="I30" s="2"/>
      <c r="J30" s="112"/>
      <c r="K30" s="107">
        <v>-400</v>
      </c>
      <c r="L30" s="10">
        <f>'15-09'!$K30+('15-09'!$J30/90)</f>
        <v>-400</v>
      </c>
      <c r="M30" s="3"/>
      <c r="N30" s="146" t="s">
        <v>23</v>
      </c>
      <c r="O30" s="147"/>
      <c r="P30" s="6">
        <f>SUM('15-09'!$K$22:$K$141)</f>
        <v>2240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-600</v>
      </c>
      <c r="K31" s="107">
        <v>10</v>
      </c>
      <c r="L31" s="10">
        <f>'15-09'!$K31+('15-09'!$J31/90)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16140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-180</v>
      </c>
      <c r="K32" s="107">
        <v>30</v>
      </c>
      <c r="L32" s="10">
        <f>'15-09'!$K32+('15-09'!$J32/90)</f>
        <v>28</v>
      </c>
      <c r="M32" s="3"/>
      <c r="N32" s="12" t="s">
        <v>25</v>
      </c>
      <c r="O32" s="12"/>
      <c r="P32" s="6">
        <f>P28-P30-C28</f>
        <v>-1440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2662</v>
      </c>
      <c r="J33" s="112">
        <v>180</v>
      </c>
      <c r="K33" s="107">
        <v>10</v>
      </c>
      <c r="L33" s="10">
        <f>'15-09'!$K33+('15-09'!$J33/90)</f>
        <v>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2202</v>
      </c>
      <c r="J34" s="112">
        <v>-900</v>
      </c>
      <c r="K34" s="107">
        <v>10</v>
      </c>
      <c r="L34" s="10">
        <f>'15-09'!$K34+('15-09'!$J34/90)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90</v>
      </c>
      <c r="K35" s="107"/>
      <c r="L35" s="10">
        <f>'15-09'!$K35+('15-09'!$J35/90)</f>
        <v>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10</v>
      </c>
      <c r="L36" s="10">
        <f>'15-09'!$K36+('15-09'!$J36/90)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150</v>
      </c>
      <c r="K37" s="107"/>
      <c r="L37" s="10">
        <f>'15-09'!$K37+('15-09'!$J37/90)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-300</v>
      </c>
      <c r="K38" s="107">
        <v>30</v>
      </c>
      <c r="L38" s="10">
        <f>'15-09'!$K38+('15-09'!$J38/90)</f>
        <v>26.666666666666668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-820</v>
      </c>
      <c r="K39" s="107">
        <v>10</v>
      </c>
      <c r="L39" s="10">
        <f>'15-09'!$K39+('15-09'!$J39/90)</f>
        <v>0.88888888888888928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-720</v>
      </c>
      <c r="K40" s="107">
        <v>10</v>
      </c>
      <c r="L40" s="10">
        <f>'15-09'!$K40+('15-09'!$J40/90)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-720</v>
      </c>
      <c r="K41" s="107">
        <v>20</v>
      </c>
      <c r="L41" s="10">
        <f>'15-09'!$K41+('15-09'!$J41/90)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'15-09'!$K42+('15-09'!$J42/90)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100</v>
      </c>
      <c r="L43" s="10">
        <f>'15-09'!$K43+('15-09'!$J43/90)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20740</v>
      </c>
      <c r="K44" s="107"/>
      <c r="L44" s="10">
        <f>'15-09'!$K44+('15-09'!$J44/90)</f>
        <v>230.44444444444446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-710</v>
      </c>
      <c r="K45" s="107">
        <v>70</v>
      </c>
      <c r="L45" s="10">
        <f>'15-09'!$K45+('15-09'!$J45/90)</f>
        <v>62.111111111111114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2663</v>
      </c>
      <c r="J46" s="112"/>
      <c r="K46" s="107">
        <v>15</v>
      </c>
      <c r="L46" s="10">
        <f>'15-09'!$K46+('15-09'!$J46/90)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-270</v>
      </c>
      <c r="K47" s="107">
        <v>95</v>
      </c>
      <c r="L47" s="10">
        <f>'15-09'!$K47+('15-09'!$J47/90)</f>
        <v>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50</v>
      </c>
      <c r="K48" s="107"/>
      <c r="L48" s="10">
        <f>'15-09'!$K48+('15-09'!$J48/90)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50</v>
      </c>
      <c r="K49" s="107"/>
      <c r="L49" s="10">
        <f>'15-09'!$K49+('15-09'!$J49/90)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'15-09'!$K50+('15-09'!$J50/90)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-500</v>
      </c>
      <c r="K51" s="107">
        <v>20</v>
      </c>
      <c r="L51" s="10">
        <f>'15-09'!$K51+('15-09'!$J51/90)</f>
        <v>14.444444444444445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30</v>
      </c>
      <c r="L52" s="10">
        <f>'15-09'!$K52+('15-09'!$J52/90)</f>
        <v>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840</v>
      </c>
      <c r="K53" s="107"/>
      <c r="L53" s="10">
        <f>'15-09'!$K53+('15-09'!$J53/90)</f>
        <v>9.3333333333333339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10</v>
      </c>
      <c r="L54" s="10">
        <f>'15-09'!$K54+('15-09'!$J54/90)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35</v>
      </c>
      <c r="J55" s="112">
        <v>-300</v>
      </c>
      <c r="K55" s="107"/>
      <c r="L55" s="10">
        <f>'15-09'!$K55+('15-09'!$J55/90)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>
        <v>175</v>
      </c>
      <c r="L56" s="10">
        <f>'15-09'!$K56+('15-09'!$J56/90)</f>
        <v>176.11111111111111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135</v>
      </c>
      <c r="K57" s="107"/>
      <c r="L57" s="10">
        <f>'15-09'!$K57+('15-09'!$J57/90)</f>
        <v>1.5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700</v>
      </c>
      <c r="K58" s="107"/>
      <c r="L58" s="10">
        <f>'15-09'!$K58+('15-09'!$J58/90)</f>
        <v>7.7777777777777777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100</v>
      </c>
      <c r="K59" s="107"/>
      <c r="L59" s="10">
        <f>'15-09'!$K59+('15-09'!$J59/90)</f>
        <v>1.1111111111111112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-130</v>
      </c>
      <c r="K60" s="107">
        <v>20</v>
      </c>
      <c r="L60" s="10">
        <f>'15-09'!$K60+('15-09'!$J60/90)</f>
        <v>18.555555555555557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130</v>
      </c>
      <c r="L61" s="10">
        <f>'15-09'!$K61+('15-09'!$J61/90)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>
        <v>-2000</v>
      </c>
      <c r="K62" s="107"/>
      <c r="L62" s="10">
        <f>'15-09'!$K62+('15-09'!$J62/90)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'15-09'!$K63+('15-09'!$J63/90)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231</v>
      </c>
      <c r="J64" s="112"/>
      <c r="K64" s="107">
        <v>100</v>
      </c>
      <c r="L64" s="10">
        <f>'15-09'!$K64+('15-09'!$J64/90)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630</v>
      </c>
      <c r="K65" s="108"/>
      <c r="L65" s="37">
        <f>'15-09'!$K65+('15-09'!$J65/90)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-600</v>
      </c>
      <c r="K66" s="109">
        <v>10</v>
      </c>
      <c r="L66" s="37">
        <f>'15-09'!$K66+('15-09'!$J66/90)</f>
        <v>3.333333333333333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45" t="s">
        <v>834</v>
      </c>
      <c r="H67" s="7" t="s">
        <v>6</v>
      </c>
      <c r="I67" s="44" t="s">
        <v>2665</v>
      </c>
      <c r="J67" s="113"/>
      <c r="K67" s="108">
        <v>200</v>
      </c>
      <c r="L67" s="37">
        <f>'15-09'!$K67+('15-09'!$J67/90)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45" t="s">
        <v>834</v>
      </c>
      <c r="H68" s="7" t="s">
        <v>6</v>
      </c>
      <c r="I68" s="44"/>
      <c r="J68" s="114">
        <v>-550</v>
      </c>
      <c r="K68" s="109">
        <v>10</v>
      </c>
      <c r="L68" s="37">
        <f>'15-09'!$K68+('15-09'!$J68/90)</f>
        <v>3.8888888888888893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45" t="s">
        <v>834</v>
      </c>
      <c r="H69" s="7" t="s">
        <v>6</v>
      </c>
      <c r="I69" s="44"/>
      <c r="J69" s="113">
        <v>150</v>
      </c>
      <c r="K69" s="108"/>
      <c r="L69" s="37">
        <f>'15-09'!$K69+('15-09'!$J69/90)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 t="s">
        <v>783</v>
      </c>
      <c r="J70" s="113">
        <v>-180</v>
      </c>
      <c r="K70" s="108">
        <v>5</v>
      </c>
      <c r="L70" s="37">
        <f>'15-09'!$K70+('15-09'!$J70/90)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13</v>
      </c>
      <c r="J71" s="112">
        <v>150</v>
      </c>
      <c r="K71" s="107"/>
      <c r="L71" s="10">
        <f>'15-09'!$K71+('15-09'!$J71/90)</f>
        <v>1.6666666666666667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157</v>
      </c>
      <c r="J72" s="112">
        <v>240</v>
      </c>
      <c r="K72" s="107"/>
      <c r="L72" s="10">
        <f>'15-09'!$K72+('15-09'!$J72/90)</f>
        <v>2.6666666666666665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/>
      <c r="J73" s="112">
        <v>500</v>
      </c>
      <c r="K73" s="107"/>
      <c r="L73" s="10">
        <f>'15-09'!$K73+('15-09'!$J73/90)</f>
        <v>5.5555555555555554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614</v>
      </c>
      <c r="J74" s="112"/>
      <c r="K74" s="107">
        <v>120</v>
      </c>
      <c r="L74" s="10">
        <f>'15-09'!$K74+('15-09'!$J74/90)</f>
        <v>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/>
      <c r="J75" s="112">
        <v>-200</v>
      </c>
      <c r="K75" s="107">
        <v>25</v>
      </c>
      <c r="L75" s="10">
        <f>'15-09'!$K75+('15-09'!$J75/90)</f>
        <v>22.777777777777779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 t="s">
        <v>1813</v>
      </c>
      <c r="J76" s="112"/>
      <c r="K76" s="107">
        <v>20</v>
      </c>
      <c r="L76" s="10">
        <f>'15-09'!$K76+('15-09'!$J76/90)</f>
        <v>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112">
        <v>270</v>
      </c>
      <c r="K77" s="107"/>
      <c r="L77" s="10">
        <f>'15-09'!$K77+('15-09'!$J77/90)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2666</v>
      </c>
      <c r="J78" s="112">
        <v>900</v>
      </c>
      <c r="K78" s="107"/>
      <c r="L78" s="10">
        <f>'15-09'!$K78+('15-09'!$J78/90)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40</v>
      </c>
      <c r="I79" s="40" t="s">
        <v>2667</v>
      </c>
      <c r="J79" s="112"/>
      <c r="K79" s="107">
        <v>-120</v>
      </c>
      <c r="L79" s="10">
        <f>'15-09'!$K79+('15-09'!$J79/90)</f>
        <v>-120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28</v>
      </c>
      <c r="I80" s="40" t="s">
        <v>99</v>
      </c>
      <c r="J80" s="112">
        <v>-300</v>
      </c>
      <c r="K80" s="107"/>
      <c r="L80" s="10">
        <f>'15-09'!$K80+('15-09'!$J80/90)</f>
        <v>-3.3333333333333335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6</v>
      </c>
      <c r="I81" s="40" t="s">
        <v>2041</v>
      </c>
      <c r="J81" s="112">
        <v>-750</v>
      </c>
      <c r="K81" s="107">
        <v>10</v>
      </c>
      <c r="L81" s="10">
        <f>'15-09'!$K81+('15-09'!$J81/90)</f>
        <v>1.6666666666666661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2217</v>
      </c>
      <c r="J82" s="112">
        <v>-200</v>
      </c>
      <c r="K82" s="107">
        <v>10</v>
      </c>
      <c r="L82" s="10">
        <f>'15-09'!$K82+('15-09'!$J82/90)</f>
        <v>7.7777777777777777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161</v>
      </c>
      <c r="J83" s="112"/>
      <c r="K83" s="107">
        <v>35</v>
      </c>
      <c r="L83" s="10">
        <f>'15-09'!$K83+('15-09'!$J83/90)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214</v>
      </c>
      <c r="J84" s="112">
        <v>100</v>
      </c>
      <c r="K84" s="107"/>
      <c r="L84" s="10">
        <f>'15-09'!$K84+('15-09'!$J84/90)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28</v>
      </c>
      <c r="I85" s="40" t="s">
        <v>2536</v>
      </c>
      <c r="J85" s="112"/>
      <c r="K85" s="107">
        <v>-450</v>
      </c>
      <c r="L85" s="10">
        <f>'15-09'!$K85+('15-09'!$J85/90)</f>
        <v>-450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2"/>
      <c r="J86" s="112">
        <v>360</v>
      </c>
      <c r="K86" s="107"/>
      <c r="L86" s="10">
        <f>'15-09'!$K86+('15-09'!$J86/90)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45" t="s">
        <v>834</v>
      </c>
      <c r="H87" s="7" t="s">
        <v>6</v>
      </c>
      <c r="I87" s="2"/>
      <c r="J87" s="112">
        <v>-550</v>
      </c>
      <c r="K87" s="107">
        <v>10</v>
      </c>
      <c r="L87" s="10">
        <f>'15-09'!$K87+('15-09'!$J87/90)</f>
        <v>3.8888888888888893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45" t="s">
        <v>834</v>
      </c>
      <c r="H88" s="7" t="s">
        <v>6</v>
      </c>
      <c r="I88" s="40" t="s">
        <v>1022</v>
      </c>
      <c r="J88" s="112"/>
      <c r="K88" s="107">
        <v>5</v>
      </c>
      <c r="L88" s="10">
        <f>'15-09'!$K88+('15-09'!$J88/90)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45" t="s">
        <v>834</v>
      </c>
      <c r="H89" s="7" t="s">
        <v>6</v>
      </c>
      <c r="I89" s="2"/>
      <c r="J89" s="112">
        <v>500</v>
      </c>
      <c r="K89" s="107"/>
      <c r="L89" s="10">
        <f>'15-09'!$K89+('15-09'!$J89/90)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45" t="s">
        <v>834</v>
      </c>
      <c r="H90" s="7" t="s">
        <v>6</v>
      </c>
      <c r="I90" s="40" t="s">
        <v>2664</v>
      </c>
      <c r="J90" s="112">
        <v>150</v>
      </c>
      <c r="K90" s="107"/>
      <c r="L90" s="10">
        <f>'15-09'!$K90+('15-09'!$J90/90)</f>
        <v>1.6666666666666667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205</v>
      </c>
      <c r="J91" s="112">
        <v>100</v>
      </c>
      <c r="K91" s="107"/>
      <c r="L91" s="10">
        <f>'15-09'!$K91+('15-09'!$J91/90)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214</v>
      </c>
      <c r="J92" s="112">
        <v>100</v>
      </c>
      <c r="K92" s="107">
        <v>5</v>
      </c>
      <c r="L92" s="10">
        <f>'15-09'!$K92+('15-09'!$J92/90)</f>
        <v>6.1111111111111107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-600</v>
      </c>
      <c r="K93" s="107">
        <v>10</v>
      </c>
      <c r="L93" s="10">
        <f>'15-09'!$K93+('15-09'!$J93/90)</f>
        <v>3.333333333333333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43" t="s">
        <v>28</v>
      </c>
      <c r="I94" s="40" t="s">
        <v>2670</v>
      </c>
      <c r="J94" s="112"/>
      <c r="K94" s="107">
        <v>-50</v>
      </c>
      <c r="L94" s="10">
        <f>'15-09'!$K94+('15-09'!$J94/90)</f>
        <v>-50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56</v>
      </c>
      <c r="J95" s="112">
        <v>110</v>
      </c>
      <c r="K95" s="107">
        <v>50</v>
      </c>
      <c r="L95" s="10">
        <f>'15-09'!$K95+('15-09'!$J95/90)</f>
        <v>51.222222222222221</v>
      </c>
      <c r="M95" s="3"/>
      <c r="N95" s="45" t="s">
        <v>118</v>
      </c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270</v>
      </c>
      <c r="K96" s="107"/>
      <c r="L96" s="10">
        <f>'15-09'!$K96+('15-09'!$J96/90)</f>
        <v>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450</v>
      </c>
      <c r="K97" s="107">
        <v>21</v>
      </c>
      <c r="L97" s="10">
        <f>'15-09'!$K97+('15-09'!$J97/90)</f>
        <v>26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1797</v>
      </c>
      <c r="J98" s="112">
        <v>300</v>
      </c>
      <c r="K98" s="107">
        <v>510</v>
      </c>
      <c r="L98" s="10">
        <f>'15-09'!$K98+('15-09'!$J98/90)</f>
        <v>513.33333333333337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1588</v>
      </c>
      <c r="J99" s="112"/>
      <c r="K99" s="107">
        <v>-70</v>
      </c>
      <c r="L99" s="10">
        <f>'15-09'!$K99+('15-09'!$J99/90)</f>
        <v>-70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59</v>
      </c>
      <c r="L100" s="10">
        <f>'15-09'!$K100+('15-09'!$J100/90)</f>
        <v>59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295</v>
      </c>
      <c r="L101" s="10">
        <f>'15-09'!$K101+('15-09'!$J101/90)</f>
        <v>295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95</v>
      </c>
      <c r="J102" s="112"/>
      <c r="K102" s="107">
        <v>22.5</v>
      </c>
      <c r="L102" s="10">
        <f>'15-09'!$K102+('15-09'!$J102/90)</f>
        <v>22.5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112"/>
      <c r="K103" s="107">
        <v>-22.5</v>
      </c>
      <c r="L103" s="10">
        <f>'15-09'!$K103+('15-09'!$J103/90)</f>
        <v>-22.5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-270</v>
      </c>
      <c r="K104" s="107">
        <v>10</v>
      </c>
      <c r="L104" s="10">
        <f>'15-09'!$K104+('15-09'!$J104/90)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2"/>
      <c r="J105" s="112"/>
      <c r="K105" s="107">
        <v>470</v>
      </c>
      <c r="L105" s="10">
        <f>'15-09'!$K105+('15-09'!$J105/90)</f>
        <v>470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'15-09'!$K106+('15-09'!$J106/90)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'15-09'!$K107+('15-09'!$J107/90)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85</v>
      </c>
      <c r="L108" s="10">
        <f>'15-09'!$K108+('15-09'!$J108/90)</f>
        <v>85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257</v>
      </c>
      <c r="J109" s="112"/>
      <c r="K109" s="107">
        <v>115</v>
      </c>
      <c r="L109" s="10">
        <f>'15-09'!$K109+('15-09'!$J109/90)</f>
        <v>115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200</v>
      </c>
      <c r="K110" s="107"/>
      <c r="L110" s="10">
        <f>'15-09'!$K110+('15-09'!$J110/90)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140</v>
      </c>
      <c r="K111" s="107"/>
      <c r="L111" s="10">
        <f>'15-09'!$K111+('15-09'!$J111/90)</f>
        <v>1.5555555555555556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580</v>
      </c>
      <c r="K112" s="107"/>
      <c r="L112" s="10">
        <f>'15-09'!$K112+('15-09'!$J112/90)</f>
        <v>6.4444444444444446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>
        <v>1</v>
      </c>
      <c r="L113" s="10">
        <f>'15-09'!$K113+('15-09'!$J113/90)</f>
        <v>0.22222222222222221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21</v>
      </c>
      <c r="L114" s="10">
        <f>'15-09'!$K114+('15-09'!$J114/90)</f>
        <v>22.111111111111111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119</v>
      </c>
      <c r="L115" s="10">
        <f>'15-09'!$K115+('15-09'!$J115/90)</f>
        <v>119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135</v>
      </c>
      <c r="K116" s="107"/>
      <c r="L116" s="10">
        <f>'15-09'!$K116+('15-09'!$J116/90)</f>
        <v>1.5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2668</v>
      </c>
      <c r="J117" s="112"/>
      <c r="K117" s="107">
        <v>-265</v>
      </c>
      <c r="L117" s="10">
        <f>'15-09'!$K117+('15-09'!$J117/90)</f>
        <v>-265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-6</v>
      </c>
      <c r="L118" s="10">
        <f>'15-09'!$K118+('15-09'!$J118/90)</f>
        <v>-6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270</v>
      </c>
      <c r="K119" s="107"/>
      <c r="L119" s="10">
        <f>'15-09'!$K119+('15-09'!$J119/90)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270</v>
      </c>
      <c r="K120" s="107"/>
      <c r="L120" s="10">
        <f>'15-09'!$K120+('15-09'!$J120/90)</f>
        <v>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150</v>
      </c>
      <c r="K121" s="107"/>
      <c r="L121" s="10">
        <f>'15-09'!$K121+('15-09'!$J121/90)</f>
        <v>1.6666666666666667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65</v>
      </c>
      <c r="L122" s="10">
        <f>'15-09'!$K122+('15-09'!$J122/90)</f>
        <v>65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239</v>
      </c>
      <c r="J123" s="112">
        <v>-20000</v>
      </c>
      <c r="K123" s="107"/>
      <c r="L123" s="10">
        <f>'15-09'!$K123+('15-09'!$J123/90)</f>
        <v>-222.22222222222223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-200</v>
      </c>
      <c r="K124" s="107">
        <v>15</v>
      </c>
      <c r="L124" s="10">
        <f>'15-09'!$K124+('15-09'!$J124/90)</f>
        <v>12.777777777777779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50</v>
      </c>
      <c r="K125" s="107"/>
      <c r="L125" s="10">
        <f>'15-09'!$K125+('15-09'!$J125/90)</f>
        <v>0.55555555555555558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225</v>
      </c>
      <c r="K126" s="107"/>
      <c r="L126" s="10">
        <f>'15-09'!$K126+('15-09'!$J126/90)</f>
        <v>2.5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40</v>
      </c>
      <c r="L127" s="10">
        <f>'15-09'!$K127+('15-09'!$J127/90)</f>
        <v>39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400</v>
      </c>
      <c r="K128" s="107"/>
      <c r="L128" s="10">
        <f>'15-09'!$K128+('15-09'!$J128/90)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/>
      <c r="J129" s="112"/>
      <c r="K129" s="107"/>
      <c r="L129" s="10">
        <f>'15-09'!$K129+('15-09'!$J129/90)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130</v>
      </c>
      <c r="K130" s="107"/>
      <c r="L130" s="10">
        <f>'15-09'!$K130+('15-09'!$J130/90)</f>
        <v>1.4444444444444444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</v>
      </c>
      <c r="L131" s="10">
        <f>'15-09'!$K131+('15-09'!$J131/90)</f>
        <v>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380</v>
      </c>
      <c r="K132" s="107"/>
      <c r="L132" s="10">
        <f>'15-09'!$K132+('15-09'!$J132/90)</f>
        <v>4.2222222222222223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-40</v>
      </c>
      <c r="K133" s="107">
        <v>4</v>
      </c>
      <c r="L133" s="10">
        <f>'15-09'!$K133+('15-09'!$J133/90)</f>
        <v>3.5555555555555554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-270</v>
      </c>
      <c r="K134" s="107">
        <v>20</v>
      </c>
      <c r="L134" s="10">
        <f>'15-09'!$K134+('15-09'!$J134/90)</f>
        <v>17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28</v>
      </c>
      <c r="I135" s="40" t="s">
        <v>2671</v>
      </c>
      <c r="J135" s="112">
        <v>470</v>
      </c>
      <c r="K135" s="107">
        <v>-70</v>
      </c>
      <c r="L135" s="10">
        <f>'15-09'!$K135+('15-09'!$J135/90)</f>
        <v>-64.777777777777771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'15-09'!$K136+('15-09'!$J136/90)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'15-09'!$K137+('15-09'!$J137/90)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'15-09'!$K138+('15-09'!$J138/90)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'15-09'!$K139+('15-09'!$J139/90)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'15-09'!$K140+('15-09'!$J140/90)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'15-09'!$K141+('15-09'!$J141/90)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0C2E397A-56DC-4D42-8A17-7D874F06AF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CE271-8E81-45B4-A731-731890E6AFE7}">
  <sheetPr>
    <pageSetUpPr fitToPage="1"/>
  </sheetPr>
  <dimension ref="A1:Z169"/>
  <sheetViews>
    <sheetView rightToLeft="1" topLeftCell="A148" workbookViewId="0">
      <selection activeCell="I167" sqref="I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-3880</v>
      </c>
      <c r="K1" s="116">
        <f t="shared" si="0"/>
        <v>-4557</v>
      </c>
      <c r="L1" s="3">
        <f t="shared" si="0"/>
        <v>-4600.1111111111113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-150</v>
      </c>
      <c r="K3" s="107">
        <v>15</v>
      </c>
      <c r="L3" s="10">
        <f t="shared" ref="L3:L18" si="1">K3+(J3/90)</f>
        <v>13.333333333333334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90</v>
      </c>
      <c r="K4" s="107"/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600</v>
      </c>
      <c r="K6" s="107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112">
        <v>-2000</v>
      </c>
      <c r="K8" s="107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112">
        <v>-2000</v>
      </c>
      <c r="K9" s="107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31</v>
      </c>
      <c r="L10" s="10">
        <f t="shared" si="1"/>
        <v>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135</v>
      </c>
      <c r="K11" s="107">
        <v>1</v>
      </c>
      <c r="L11" s="10">
        <f t="shared" si="1"/>
        <v>2.5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250</v>
      </c>
      <c r="K12" s="107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-270</v>
      </c>
      <c r="K13" s="107">
        <v>20</v>
      </c>
      <c r="L13" s="10">
        <f t="shared" si="1"/>
        <v>17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100</v>
      </c>
      <c r="K14" s="107"/>
      <c r="L14" s="10">
        <f t="shared" si="1"/>
        <v>1.1111111111111112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239</v>
      </c>
      <c r="J15" s="112"/>
      <c r="K15" s="107">
        <v>-4700</v>
      </c>
      <c r="L15" s="10">
        <f t="shared" si="1"/>
        <v>-4700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-635</v>
      </c>
      <c r="K16" s="107">
        <v>-25</v>
      </c>
      <c r="L16" s="10">
        <f t="shared" si="1"/>
        <v>-32.055555555555557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2661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SUM('16-09'!$J$22:$J$169)</f>
        <v>7340</v>
      </c>
      <c r="K20" s="116">
        <f>SUM('16-09'!$K$22:$K$169)</f>
        <v>-114</v>
      </c>
      <c r="L20" s="3">
        <f>SUM('16-09'!$L$22:$L$169)</f>
        <v>-32.444444444444649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/>
      <c r="J22" s="112">
        <v>460</v>
      </c>
      <c r="K22" s="107">
        <v>70</v>
      </c>
      <c r="L22" s="10">
        <f>'16-09'!$K22+('16-09'!$J22/90)</f>
        <v>75.111111111111114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</v>
      </c>
      <c r="F23" s="16">
        <f t="shared" si="3"/>
        <v>20</v>
      </c>
      <c r="G23" s="7"/>
      <c r="H23" s="7" t="s">
        <v>6</v>
      </c>
      <c r="I23" s="2"/>
      <c r="J23" s="112"/>
      <c r="K23" s="107">
        <v>17</v>
      </c>
      <c r="L23" s="10">
        <f>'16-09'!$K23+('16-09'!$J23/90)</f>
        <v>17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112">
        <v>150</v>
      </c>
      <c r="K24" s="107"/>
      <c r="L24" s="10">
        <f>'16-09'!$K24+('16-09'!$J24/90)</f>
        <v>1.6666666666666667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100</v>
      </c>
      <c r="K25" s="107"/>
      <c r="L25" s="10">
        <f>'16-09'!$K25+('16-09'!$J25/90)</f>
        <v>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112">
        <v>1250</v>
      </c>
      <c r="K26" s="107"/>
      <c r="L26" s="10">
        <f>'16-09'!$K26+('16-09'!$J26/90)</f>
        <v>13.888888888888889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2985</v>
      </c>
      <c r="G27" s="7"/>
      <c r="H27" s="7" t="s">
        <v>6</v>
      </c>
      <c r="I27" s="2"/>
      <c r="J27" s="112">
        <v>180</v>
      </c>
      <c r="K27" s="107">
        <v>81</v>
      </c>
      <c r="L27" s="10">
        <f>'16-09'!$K27+('16-09'!$J27/90)</f>
        <v>83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943</v>
      </c>
      <c r="D28" s="1"/>
      <c r="E28" s="1"/>
      <c r="F28" s="1"/>
      <c r="G28" s="1"/>
      <c r="H28" s="7" t="s">
        <v>6</v>
      </c>
      <c r="I28" s="2"/>
      <c r="J28" s="112">
        <v>40</v>
      </c>
      <c r="K28" s="107"/>
      <c r="L28" s="10">
        <f>'16-09'!$K28+('16-09'!$J28/90)</f>
        <v>0.44444444444444442</v>
      </c>
      <c r="M28" s="3"/>
      <c r="N28" s="12" t="s">
        <v>11</v>
      </c>
      <c r="O28" s="12"/>
      <c r="P28" s="6">
        <f>SUM(P22:P27)</f>
        <v>2600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-6055</v>
      </c>
      <c r="G29" s="1"/>
      <c r="H29" s="7" t="s">
        <v>40</v>
      </c>
      <c r="I29" s="40" t="s">
        <v>2673</v>
      </c>
      <c r="J29" s="112"/>
      <c r="K29" s="107">
        <v>-150</v>
      </c>
      <c r="L29" s="10">
        <f>'16-09'!$K29+('16-09'!$J29/90)</f>
        <v>-150</v>
      </c>
      <c r="M29" s="3"/>
      <c r="N29" s="1"/>
      <c r="O29" s="1"/>
      <c r="P29" s="18"/>
      <c r="Q29" s="146" t="s">
        <v>21</v>
      </c>
      <c r="R29" s="147"/>
      <c r="S29" s="17">
        <f>SUM('16-09'!$J$22:$J$169)</f>
        <v>7340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-2317</v>
      </c>
      <c r="D30" s="1"/>
      <c r="E30" s="1"/>
      <c r="F30" s="8"/>
      <c r="G30" s="1"/>
      <c r="H30" s="7" t="s">
        <v>6</v>
      </c>
      <c r="I30" s="2"/>
      <c r="J30" s="112">
        <v>200</v>
      </c>
      <c r="K30" s="107">
        <v>5</v>
      </c>
      <c r="L30" s="10">
        <f>'16-09'!$K30+('16-09'!$J30/90)</f>
        <v>7.2222222222222223</v>
      </c>
      <c r="M30" s="3"/>
      <c r="N30" s="146" t="s">
        <v>23</v>
      </c>
      <c r="O30" s="147"/>
      <c r="P30" s="6">
        <f>SUM('16-09'!$K$22:$K$169)</f>
        <v>-114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112"/>
      <c r="K31" s="107">
        <v>115</v>
      </c>
      <c r="L31" s="10">
        <f>'16-09'!$K31+('16-09'!$J31/90)</f>
        <v>115</v>
      </c>
      <c r="M31" s="3"/>
      <c r="N31" s="1"/>
      <c r="O31" s="1"/>
      <c r="P31" s="18"/>
      <c r="Q31" s="12" t="s">
        <v>25</v>
      </c>
      <c r="R31" s="12"/>
      <c r="S31" s="17">
        <f>S27-S29-F27</f>
        <v>-10325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>
        <v>49</v>
      </c>
      <c r="L32" s="10">
        <f>'16-09'!$K32+('16-09'!$J32/90)</f>
        <v>49</v>
      </c>
      <c r="M32" s="3"/>
      <c r="N32" s="12" t="s">
        <v>25</v>
      </c>
      <c r="O32" s="12"/>
      <c r="P32" s="6">
        <f>P28-P30-C28</f>
        <v>1771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112"/>
      <c r="K33" s="107">
        <v>150</v>
      </c>
      <c r="L33" s="10">
        <f>'16-09'!$K33+('16-09'!$J33/90)</f>
        <v>150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829</v>
      </c>
      <c r="J34" s="112"/>
      <c r="K34" s="107">
        <v>-60</v>
      </c>
      <c r="L34" s="10">
        <f>'16-09'!$K34+('16-09'!$J34/90)</f>
        <v>-60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112">
        <v>-380</v>
      </c>
      <c r="K35" s="107"/>
      <c r="L35" s="10">
        <f>'16-09'!$K35+('16-09'!$J35/90)</f>
        <v>-4.2222222222222223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40</v>
      </c>
      <c r="L36" s="10">
        <f>'16-09'!$K36+('16-09'!$J36/90)</f>
        <v>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400</v>
      </c>
      <c r="K37" s="107"/>
      <c r="L37" s="10">
        <f>'16-09'!$K37+('16-09'!$J37/90)</f>
        <v>4.4444444444444446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2674</v>
      </c>
      <c r="J38" s="112">
        <v>-360</v>
      </c>
      <c r="K38" s="107">
        <v>80</v>
      </c>
      <c r="L38" s="10">
        <f>'16-09'!$K38+('16-09'!$J38/90)</f>
        <v>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300</v>
      </c>
      <c r="K39" s="107">
        <v>10</v>
      </c>
      <c r="L39" s="10">
        <f>'16-09'!$K39+('16-09'!$J39/90)</f>
        <v>13.333333333333334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-470</v>
      </c>
      <c r="K40" s="107">
        <v>10</v>
      </c>
      <c r="L40" s="10">
        <f>'16-09'!$K40+('16-09'!$J40/90)</f>
        <v>4.7777777777777777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350</v>
      </c>
      <c r="K41" s="107"/>
      <c r="L41" s="10">
        <f>'16-09'!$K41+('16-09'!$J41/90)</f>
        <v>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-50</v>
      </c>
      <c r="K42" s="107">
        <v>5</v>
      </c>
      <c r="L42" s="10">
        <f>'16-09'!$K42+('16-09'!$J42/90)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/>
      <c r="L43" s="10">
        <f>'16-09'!$K43+('16-09'!$J43/90)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161</v>
      </c>
      <c r="J44" s="112"/>
      <c r="K44" s="107">
        <v>28</v>
      </c>
      <c r="L44" s="10">
        <f>'16-09'!$K44+('16-09'!$J44/90)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150</v>
      </c>
      <c r="K45" s="107"/>
      <c r="L45" s="10">
        <f>'16-09'!$K45+('16-09'!$J45/90)</f>
        <v>1.6666666666666667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5</v>
      </c>
      <c r="L46" s="10">
        <f>'16-09'!$K46+('16-09'!$J46/90)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-360</v>
      </c>
      <c r="K47" s="107">
        <v>30</v>
      </c>
      <c r="L47" s="10">
        <f>'16-09'!$K47+('16-09'!$J47/90)</f>
        <v>26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8</v>
      </c>
      <c r="L48" s="10">
        <f>'16-09'!$K48+('16-09'!$J48/90)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90</v>
      </c>
      <c r="K49" s="107">
        <v>20</v>
      </c>
      <c r="L49" s="10">
        <f>'16-09'!$K49+('16-09'!$J49/90)</f>
        <v>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40" t="s">
        <v>407</v>
      </c>
      <c r="J50" s="112">
        <v>360</v>
      </c>
      <c r="K50" s="107">
        <v>100</v>
      </c>
      <c r="L50" s="10">
        <f>'16-09'!$K50+('16-09'!$J50/90)</f>
        <v>104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89</v>
      </c>
      <c r="L51" s="10">
        <f>'16-09'!$K51+('16-09'!$J51/90)</f>
        <v>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-100</v>
      </c>
      <c r="K52" s="107">
        <v>10</v>
      </c>
      <c r="L52" s="10">
        <f>'16-09'!$K52+('16-09'!$J52/90)</f>
        <v>8.8888888888888893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15</v>
      </c>
      <c r="L53" s="10">
        <f>'16-09'!$K53+('16-09'!$J53/90)</f>
        <v>15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/>
      <c r="L54" s="10">
        <f>'16-09'!$K54+('16-09'!$J54/90)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-630</v>
      </c>
      <c r="K55" s="107">
        <v>80</v>
      </c>
      <c r="L55" s="10">
        <f>'16-09'!$K55+('16-09'!$J55/90)</f>
        <v>73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245</v>
      </c>
      <c r="K56" s="107"/>
      <c r="L56" s="10">
        <f>'16-09'!$K56+('16-09'!$J56/90)</f>
        <v>2.7222222222222223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10</v>
      </c>
      <c r="L57" s="10">
        <f>'16-09'!$K57+('16-09'!$J57/90)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437</v>
      </c>
      <c r="J58" s="112">
        <v>-300</v>
      </c>
      <c r="K58" s="107"/>
      <c r="L58" s="10">
        <f>'16-09'!$K58+('16-09'!$J58/90)</f>
        <v>-3.3333333333333335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>
        <v>-80</v>
      </c>
      <c r="L59" s="10">
        <f>'16-09'!$K59+('16-09'!$J59/90)</f>
        <v>-80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-540</v>
      </c>
      <c r="K60" s="107">
        <v>10</v>
      </c>
      <c r="L60" s="10">
        <f>'16-09'!$K60+('16-09'!$J60/90)</f>
        <v>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-450</v>
      </c>
      <c r="K61" s="107">
        <v>40</v>
      </c>
      <c r="L61" s="10">
        <f>'16-09'!$K61+('16-09'!$J61/90)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70</v>
      </c>
      <c r="K62" s="107"/>
      <c r="L62" s="10">
        <f>'16-09'!$K62+('16-09'!$J62/90)</f>
        <v>0.77777777777777779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250</v>
      </c>
      <c r="K63" s="107"/>
      <c r="L63" s="10">
        <f>'16-09'!$K63+('16-09'!$J63/90)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'16-09'!$K64+('16-09'!$J64/90)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720</v>
      </c>
      <c r="K65" s="108"/>
      <c r="L65" s="37">
        <f>'16-09'!$K65+('16-09'!$J65/90)</f>
        <v>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2675</v>
      </c>
      <c r="J66" s="114">
        <v>-150</v>
      </c>
      <c r="K66" s="109"/>
      <c r="L66" s="37">
        <f>'16-09'!$K66+('16-09'!$J66/90)</f>
        <v>-1.6666666666666667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456</v>
      </c>
      <c r="J67" s="113">
        <v>-100</v>
      </c>
      <c r="K67" s="108"/>
      <c r="L67" s="37">
        <f>'16-09'!$K67+('16-09'!$J67/90)</f>
        <v>-1.1111111111111112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-450</v>
      </c>
      <c r="K68" s="109">
        <v>80</v>
      </c>
      <c r="L68" s="37">
        <f>'16-09'!$K68+('16-09'!$J68/90)</f>
        <v>75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60</v>
      </c>
      <c r="K69" s="108"/>
      <c r="L69" s="37">
        <f>'16-09'!$K69+('16-09'!$J69/90)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130</v>
      </c>
      <c r="K70" s="108"/>
      <c r="L70" s="37">
        <f>'16-09'!$K70+('16-09'!$J70/90)</f>
        <v>1.4444444444444444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'16-09'!$K71+('16-09'!$J71/90)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</v>
      </c>
      <c r="L72" s="10">
        <f>'16-09'!$K72+('16-09'!$J72/90)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42</v>
      </c>
      <c r="J73" s="112"/>
      <c r="K73" s="107">
        <v>-230</v>
      </c>
      <c r="L73" s="10">
        <f>'16-09'!$K73+('16-09'!$J73/90)</f>
        <v>-230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220</v>
      </c>
      <c r="K74" s="107"/>
      <c r="L74" s="10">
        <f>'16-09'!$K74+('16-09'!$J74/90)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700</v>
      </c>
      <c r="K75" s="107"/>
      <c r="L75" s="10">
        <f>'16-09'!$K75+('16-09'!$J75/90)</f>
        <v>7.7777777777777777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90</v>
      </c>
      <c r="L76" s="10">
        <f>'16-09'!$K76+('16-09'!$J76/90)</f>
        <v>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112"/>
      <c r="K77" s="107">
        <v>76</v>
      </c>
      <c r="L77" s="10">
        <f>'16-09'!$K77+('16-09'!$J77/90)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112"/>
      <c r="K78" s="107">
        <v>250</v>
      </c>
      <c r="L78" s="10">
        <f>'16-09'!$K78+('16-09'!$J78/90)</f>
        <v>250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112"/>
      <c r="K79" s="107">
        <v>-326</v>
      </c>
      <c r="L79" s="10">
        <f>'16-09'!$K79+('16-09'!$J79/90)</f>
        <v>-326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50</v>
      </c>
      <c r="L80" s="10">
        <f>'16-09'!$K80+('16-09'!$J80/90)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2676</v>
      </c>
      <c r="J81" s="112"/>
      <c r="K81" s="107">
        <v>-50</v>
      </c>
      <c r="L81" s="10">
        <f>'16-09'!$K81+('16-09'!$J81/90)</f>
        <v>-50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1482</v>
      </c>
      <c r="J82" s="112"/>
      <c r="K82" s="107">
        <v>200</v>
      </c>
      <c r="L82" s="10">
        <f>'16-09'!$K82+('16-09'!$J82/90)</f>
        <v>200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-180</v>
      </c>
      <c r="K83" s="107">
        <v>10</v>
      </c>
      <c r="L83" s="10">
        <f>'16-09'!$K83+('16-09'!$J83/90)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100</v>
      </c>
      <c r="K84" s="107">
        <v>10</v>
      </c>
      <c r="L84" s="10">
        <f>'16-09'!$K84+('16-09'!$J84/90)</f>
        <v>11.111111111111111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-270</v>
      </c>
      <c r="K85" s="107">
        <v>5</v>
      </c>
      <c r="L85" s="10">
        <f>'16-09'!$K85+('16-09'!$J85/90)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300</v>
      </c>
      <c r="K86" s="107"/>
      <c r="L86" s="10">
        <f>'16-09'!$K86+('16-09'!$J86/90)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</v>
      </c>
      <c r="L87" s="10">
        <f>'16-09'!$K87+('16-09'!$J87/90)</f>
        <v>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229</v>
      </c>
      <c r="J88" s="112">
        <v>-300</v>
      </c>
      <c r="K88" s="107"/>
      <c r="L88" s="10">
        <f>'16-09'!$K88+('16-09'!$J88/90)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'16-09'!$K89+('16-09'!$J89/90)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'16-09'!$K90+('16-09'!$J90/90)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10</v>
      </c>
      <c r="L91" s="10">
        <f>'16-09'!$K91+('16-09'!$J91/90)</f>
        <v>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2677</v>
      </c>
      <c r="J92" s="112">
        <v>-2000</v>
      </c>
      <c r="K92" s="107"/>
      <c r="L92" s="10">
        <f>'16-09'!$K92+('16-09'!$J92/90)</f>
        <v>-22.222222222222221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45</v>
      </c>
      <c r="L93" s="10">
        <f>'16-09'!$K93+('16-09'!$J93/90)</f>
        <v>45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-660</v>
      </c>
      <c r="K94" s="107">
        <v>10</v>
      </c>
      <c r="L94" s="10">
        <f>'16-09'!$K94+('16-09'!$J94/90)</f>
        <v>2.666666666666667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'16-09'!$K95+('16-09'!$J95/90)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140</v>
      </c>
      <c r="L96" s="10">
        <f>'16-09'!$K96+('16-09'!$J96/90)</f>
        <v>135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-270</v>
      </c>
      <c r="K97" s="107">
        <v>10</v>
      </c>
      <c r="L97" s="10">
        <f>'16-09'!$K97+('16-09'!$J97/90)</f>
        <v>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229</v>
      </c>
      <c r="J98" s="112">
        <v>-230</v>
      </c>
      <c r="K98" s="107"/>
      <c r="L98" s="10">
        <f>'16-09'!$K98+('16-09'!$J98/90)</f>
        <v>-2.5555555555555554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849</v>
      </c>
      <c r="J99" s="112">
        <v>10000</v>
      </c>
      <c r="K99" s="107"/>
      <c r="L99" s="10">
        <f>'16-09'!$K99+('16-09'!$J99/90)</f>
        <v>111.11111111111111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-630</v>
      </c>
      <c r="K100" s="107">
        <v>70</v>
      </c>
      <c r="L100" s="10">
        <f>'16-09'!$K100+('16-09'!$J100/90)</f>
        <v>63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2550</v>
      </c>
      <c r="J101" s="112"/>
      <c r="K101" s="107">
        <v>-50</v>
      </c>
      <c r="L101" s="10">
        <f>'16-09'!$K101+('16-09'!$J101/90)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40</v>
      </c>
      <c r="K102" s="107"/>
      <c r="L102" s="10">
        <f>'16-09'!$K102+('16-09'!$J102/90)</f>
        <v>0.44444444444444442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/>
      <c r="L103" s="10">
        <f>'16-09'!$K103+('16-09'!$J103/90)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</v>
      </c>
      <c r="L104" s="10">
        <f>'16-09'!$K104+('16-09'!$J104/90)</f>
        <v>28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f>400-40</f>
        <v>360</v>
      </c>
      <c r="K105" s="107">
        <v>20</v>
      </c>
      <c r="L105" s="10">
        <f>'16-09'!$K105+('16-09'!$J105/90)</f>
        <v>24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10</v>
      </c>
      <c r="L106" s="10">
        <f>'16-09'!$K106+('16-09'!$J106/90)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-50</v>
      </c>
      <c r="K107" s="107">
        <v>10</v>
      </c>
      <c r="L107" s="10">
        <f>'16-09'!$K107+('16-09'!$J107/90)</f>
        <v>9.4444444444444446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175</v>
      </c>
      <c r="K108" s="107">
        <v>30</v>
      </c>
      <c r="L108" s="10">
        <f>'16-09'!$K108+('16-09'!$J108/90)</f>
        <v>31.944444444444443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95</v>
      </c>
      <c r="J109" s="112"/>
      <c r="K109" s="107">
        <v>10</v>
      </c>
      <c r="L109" s="10">
        <f>'16-09'!$K109+('16-09'!$J109/90)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-10</v>
      </c>
      <c r="L110" s="10">
        <f>'16-09'!$K110+('16-09'!$J110/90)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11</v>
      </c>
      <c r="L111" s="10">
        <f>'16-09'!$K111+('16-09'!$J111/90)</f>
        <v>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471</v>
      </c>
      <c r="J112" s="112"/>
      <c r="K112" s="107">
        <v>-321</v>
      </c>
      <c r="L112" s="10">
        <f>'16-09'!$K112+('16-09'!$J112/90)</f>
        <v>-321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-450</v>
      </c>
      <c r="K113" s="107">
        <v>10</v>
      </c>
      <c r="L113" s="10">
        <f>'16-09'!$K113+('16-09'!$J113/90)</f>
        <v>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153</v>
      </c>
      <c r="J114" s="112">
        <v>1100</v>
      </c>
      <c r="K114" s="107"/>
      <c r="L114" s="10">
        <f>'16-09'!$K114+('16-09'!$J114/90)</f>
        <v>12.222222222222221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320</v>
      </c>
      <c r="K115" s="107"/>
      <c r="L115" s="10">
        <f>'16-09'!$K115+('16-09'!$J115/90)</f>
        <v>3.5555555555555554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720</v>
      </c>
      <c r="K116" s="107"/>
      <c r="L116" s="10">
        <f>'16-09'!$K116+('16-09'!$J116/90)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1050</v>
      </c>
      <c r="K117" s="107"/>
      <c r="L117" s="10">
        <f>'16-09'!$K117+('16-09'!$J117/90)</f>
        <v>11.666666666666666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1626</v>
      </c>
      <c r="J118" s="112"/>
      <c r="K118" s="107">
        <v>680</v>
      </c>
      <c r="L118" s="10">
        <f>'16-09'!$K118+('16-09'!$J118/90)</f>
        <v>680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-900</v>
      </c>
      <c r="K119" s="107">
        <v>10</v>
      </c>
      <c r="L119" s="10">
        <f>'16-09'!$K119+('16-09'!$J119/90)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-200</v>
      </c>
      <c r="K120" s="107">
        <v>10</v>
      </c>
      <c r="L120" s="10">
        <f>'16-09'!$K120+('16-09'!$J120/90)</f>
        <v>7.7777777777777777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229</v>
      </c>
      <c r="J121" s="112">
        <v>-500</v>
      </c>
      <c r="K121" s="107"/>
      <c r="L121" s="10">
        <f>'16-09'!$K121+('16-09'!$J121/90)</f>
        <v>-5.5555555555555554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-650</v>
      </c>
      <c r="K122" s="107">
        <v>10</v>
      </c>
      <c r="L122" s="10">
        <f>'16-09'!$K122+('16-09'!$J122/90)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-650</v>
      </c>
      <c r="K123" s="107">
        <v>-45</v>
      </c>
      <c r="L123" s="10">
        <f>'16-09'!$K123+('16-09'!$J123/90)</f>
        <v>-52.222222222222221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35</v>
      </c>
      <c r="L124" s="10">
        <f>'16-09'!$K124+('16-09'!$J124/90)</f>
        <v>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'16-09'!$K125+('16-09'!$J125/90)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1272</v>
      </c>
      <c r="J126" s="112"/>
      <c r="K126" s="107">
        <v>190</v>
      </c>
      <c r="L126" s="10">
        <f>'16-09'!$K126+('16-09'!$J126/90)</f>
        <v>190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>
        <v>15</v>
      </c>
      <c r="L127" s="10">
        <f>'16-09'!$K127+('16-09'!$J127/90)</f>
        <v>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-50</v>
      </c>
      <c r="K128" s="107"/>
      <c r="L128" s="10">
        <f>'16-09'!$K128+('16-09'!$J128/90)</f>
        <v>-0.55555555555555558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-250</v>
      </c>
      <c r="K129" s="107"/>
      <c r="L129" s="10">
        <f>'16-09'!$K129+('16-09'!$J129/90)</f>
        <v>-2.7777777777777777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460</v>
      </c>
      <c r="J130" s="112">
        <v>180</v>
      </c>
      <c r="K130" s="107">
        <v>20</v>
      </c>
      <c r="L130" s="10">
        <f>'16-09'!$K130+('16-09'!$J130/90)</f>
        <v>22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18</v>
      </c>
      <c r="J131" s="112">
        <v>-100</v>
      </c>
      <c r="K131" s="107">
        <v>5</v>
      </c>
      <c r="L131" s="10">
        <f>'16-09'!$K131+('16-09'!$J131/90)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172</v>
      </c>
      <c r="J132" s="112">
        <v>-150</v>
      </c>
      <c r="K132" s="107">
        <v>5</v>
      </c>
      <c r="L132" s="10">
        <f>'16-09'!$K132+('16-09'!$J132/90)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'16-09'!$K133+('16-09'!$J133/90)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450</v>
      </c>
      <c r="K134" s="107"/>
      <c r="L134" s="10">
        <f>'16-09'!$K134+('16-09'!$J134/90)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-450</v>
      </c>
      <c r="K135" s="107">
        <v>80</v>
      </c>
      <c r="L135" s="10">
        <f>'16-09'!$K135+('16-09'!$J135/90)</f>
        <v>75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120</v>
      </c>
      <c r="L136" s="10">
        <f>'16-09'!$K136+('16-09'!$J136/90)</f>
        <v>120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-450</v>
      </c>
      <c r="K137" s="107">
        <v>10</v>
      </c>
      <c r="L137" s="10">
        <f>'16-09'!$K137+('16-09'!$J137/90)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40" t="s">
        <v>35</v>
      </c>
      <c r="J138" s="112">
        <v>-300</v>
      </c>
      <c r="K138" s="107"/>
      <c r="L138" s="10">
        <f>'16-09'!$K138+('16-09'!$J138/90)</f>
        <v>-3.3333333333333335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700</v>
      </c>
      <c r="K139" s="107"/>
      <c r="L139" s="10">
        <f>'16-09'!$K139+('16-09'!$J139/90)</f>
        <v>7.7777777777777777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220</v>
      </c>
      <c r="L140" s="10">
        <f>'16-09'!$K140+('16-09'!$J140/90)</f>
        <v>220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300</v>
      </c>
      <c r="K141" s="107"/>
      <c r="L141" s="10">
        <f>'16-09'!$K141+('16-09'!$J141/90)</f>
        <v>3.3333333333333335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673</v>
      </c>
      <c r="J142" s="112"/>
      <c r="K142" s="107">
        <v>50</v>
      </c>
      <c r="L142" s="10">
        <f>'16-09'!$K142+('16-09'!$J142/90)</f>
        <v>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1796</v>
      </c>
      <c r="I143" s="40" t="s">
        <v>1482</v>
      </c>
      <c r="J143" s="112"/>
      <c r="K143" s="107">
        <v>100</v>
      </c>
      <c r="L143" s="10">
        <f>'16-09'!$K143+('16-09'!$J143/90)</f>
        <v>100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-470</v>
      </c>
      <c r="K144" s="107">
        <v>20</v>
      </c>
      <c r="L144" s="10">
        <f>'16-09'!$K144+('16-09'!$J144/90)</f>
        <v>14.777777777777779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40" t="s">
        <v>437</v>
      </c>
      <c r="J145" s="112">
        <v>-300</v>
      </c>
      <c r="K145" s="107"/>
      <c r="L145" s="10">
        <f>'16-09'!$K145+('16-09'!$J145/90)</f>
        <v>-3.3333333333333335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43" t="s">
        <v>40</v>
      </c>
      <c r="I146" s="40" t="s">
        <v>1964</v>
      </c>
      <c r="J146" s="112">
        <v>-450</v>
      </c>
      <c r="K146" s="107">
        <v>-1940</v>
      </c>
      <c r="L146" s="10">
        <f>'16-09'!$K146+('16-09'!$J146/90)</f>
        <v>-1945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-270</v>
      </c>
      <c r="K147" s="107">
        <v>10</v>
      </c>
      <c r="L147" s="10">
        <f>'16-09'!$K147+('16-09'!$J147/90)</f>
        <v>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450</v>
      </c>
      <c r="K148" s="107">
        <v>55</v>
      </c>
      <c r="L148" s="10">
        <f>'16-09'!$K148+('16-09'!$J148/90)</f>
        <v>60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150</v>
      </c>
      <c r="K149" s="107"/>
      <c r="L149" s="10">
        <f>'16-09'!$K149+('16-09'!$J149/90)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380</v>
      </c>
      <c r="K150" s="107"/>
      <c r="L150" s="10">
        <f>'16-09'!$K150+('16-09'!$J150/90)</f>
        <v>4.2222222222222223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180</v>
      </c>
      <c r="K151" s="107"/>
      <c r="L151" s="10">
        <f>'16-09'!$K151+('16-09'!$J151/90)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-100</v>
      </c>
      <c r="K152" s="107">
        <v>260</v>
      </c>
      <c r="L152" s="10">
        <f>'16-09'!$K152+('16-09'!$J152/90)</f>
        <v>258.88888888888891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40" t="s">
        <v>1430</v>
      </c>
      <c r="J153" s="112"/>
      <c r="K153" s="107">
        <v>-10</v>
      </c>
      <c r="L153" s="10">
        <f>'16-09'!$K153+('16-09'!$J153/90)</f>
        <v>-10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-90</v>
      </c>
      <c r="K154" s="107">
        <v>50</v>
      </c>
      <c r="L154" s="10">
        <f>'16-09'!$K154+('16-09'!$J154/90)</f>
        <v>49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-600</v>
      </c>
      <c r="K155" s="107">
        <v>10</v>
      </c>
      <c r="L155" s="10">
        <f>'16-09'!$K155+('16-09'!$J155/90)</f>
        <v>3.333333333333333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>
        <v>4</v>
      </c>
      <c r="L156" s="10">
        <f>'16-09'!$K156+('16-09'!$J156/90)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570</v>
      </c>
      <c r="K157" s="107"/>
      <c r="L157" s="10">
        <f>'16-09'!$K157+('16-09'!$J157/90)</f>
        <v>6.333333333333333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>
        <v>5</v>
      </c>
      <c r="L158" s="10">
        <f>'16-09'!$K158+('16-09'!$J158/90)</f>
        <v>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>
        <v>5</v>
      </c>
      <c r="L159" s="10">
        <f>'16-09'!$K159+('16-09'!$J159/90)</f>
        <v>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239</v>
      </c>
      <c r="J160" s="112"/>
      <c r="K160" s="107">
        <v>-1100</v>
      </c>
      <c r="L160" s="10">
        <f>'16-09'!$K160+('16-09'!$J160/90)</f>
        <v>-1100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180</v>
      </c>
      <c r="K161" s="107"/>
      <c r="L161" s="10">
        <f>'16-09'!$K161+('16-09'!$J161/90)</f>
        <v>2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150</v>
      </c>
      <c r="K162" s="107"/>
      <c r="L162" s="10">
        <f>'16-09'!$K162+('16-09'!$J162/90)</f>
        <v>1.6666666666666667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'16-09'!$K163+('16-09'!$J163/90)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'16-09'!$K164+('16-09'!$J164/90)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'16-09'!$K165+('16-09'!$J165/90)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'16-09'!$K166+('16-09'!$J166/90)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'16-09'!$K167+('16-09'!$J167/90)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'16-09'!$K168+('16-09'!$J168/90)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'16-09'!$K169+('16-09'!$J169/90)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9" xr:uid="{E271F820-DE86-4F89-8A49-F33E2187F9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9EE51-BD3D-4982-BFBF-64B6EDE0096A}">
  <sheetPr>
    <pageSetUpPr fitToPage="1"/>
  </sheetPr>
  <dimension ref="A1:Z148"/>
  <sheetViews>
    <sheetView rightToLeft="1" topLeftCell="A130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2200</v>
      </c>
      <c r="K1" s="116">
        <f t="shared" si="0"/>
        <v>1938</v>
      </c>
      <c r="L1" s="3">
        <f t="shared" si="0"/>
        <v>1962.4444444444443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112"/>
      <c r="K3" s="107">
        <v>24</v>
      </c>
      <c r="L3" s="10">
        <f t="shared" ref="L3:L18" si="1">K3+(J3/90)</f>
        <v>24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-450</v>
      </c>
      <c r="K4" s="107">
        <v>39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2680</v>
      </c>
      <c r="J5" s="112">
        <v>300</v>
      </c>
      <c r="K5" s="107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180</v>
      </c>
      <c r="K6" s="107"/>
      <c r="L6" s="10">
        <f t="shared" si="1"/>
        <v>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50</v>
      </c>
      <c r="K7" s="107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244</v>
      </c>
      <c r="J8" s="112">
        <v>350</v>
      </c>
      <c r="K8" s="107">
        <v>115</v>
      </c>
      <c r="L8" s="10">
        <f t="shared" si="1"/>
        <v>118.88888888888889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-80</v>
      </c>
      <c r="K9" s="107">
        <v>5</v>
      </c>
      <c r="L9" s="10">
        <f t="shared" si="1"/>
        <v>4.1111111111111107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60</v>
      </c>
      <c r="K10" s="107"/>
      <c r="L10" s="10">
        <f t="shared" si="1"/>
        <v>0.66666666666666663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363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1450</v>
      </c>
      <c r="K12" s="107">
        <v>20</v>
      </c>
      <c r="L12" s="10">
        <f t="shared" si="1"/>
        <v>36.111111111111114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100</v>
      </c>
      <c r="K13" s="107">
        <v>10</v>
      </c>
      <c r="L13" s="10">
        <f t="shared" si="1"/>
        <v>11.111111111111111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140</v>
      </c>
      <c r="K14" s="107"/>
      <c r="L14" s="10">
        <f t="shared" si="1"/>
        <v>1.5555555555555556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450</v>
      </c>
      <c r="K15" s="107"/>
      <c r="L15" s="10">
        <f t="shared" si="1"/>
        <v>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/>
      <c r="J16" s="112">
        <v>550</v>
      </c>
      <c r="K16" s="107">
        <v>1365</v>
      </c>
      <c r="L16" s="10">
        <f t="shared" si="1"/>
        <v>1371.1111111111111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-900</v>
      </c>
      <c r="K17" s="107">
        <v>60</v>
      </c>
      <c r="L17" s="10">
        <f t="shared" si="1"/>
        <v>50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2672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SUM('17-09'!$J$22:$J$148)</f>
        <v>-4605</v>
      </c>
      <c r="K20" s="116">
        <f>SUM('17-09'!$K$22:$K$148)</f>
        <v>-1587</v>
      </c>
      <c r="L20" s="3">
        <f>SUM('17-09'!$L$22:$L$148)</f>
        <v>-1638.1666666666667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112"/>
      <c r="K22" s="107"/>
      <c r="L22" s="10">
        <f>'17-09'!$K22+('17-09'!$J22/90)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80</v>
      </c>
      <c r="F23" s="16">
        <f t="shared" si="3"/>
        <v>800</v>
      </c>
      <c r="G23" s="7"/>
      <c r="H23" s="7" t="s">
        <v>40</v>
      </c>
      <c r="I23" s="2"/>
      <c r="J23" s="112">
        <v>-550</v>
      </c>
      <c r="K23" s="107">
        <v>-1365</v>
      </c>
      <c r="L23" s="10">
        <f>'17-09'!$K23+('17-09'!$J23/90)</f>
        <v>-1371.1111111111111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29</v>
      </c>
      <c r="F24" s="16">
        <f t="shared" si="3"/>
        <v>580</v>
      </c>
      <c r="G24" s="7"/>
      <c r="H24" s="139" t="s">
        <v>6</v>
      </c>
      <c r="I24" s="130" t="s">
        <v>2679</v>
      </c>
      <c r="J24" s="131"/>
      <c r="K24" s="132">
        <v>145</v>
      </c>
      <c r="L24" s="140">
        <f>'17-09'!$K24+('17-09'!$J24/90)</f>
        <v>145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28</v>
      </c>
      <c r="F25" s="16">
        <f t="shared" si="3"/>
        <v>1400</v>
      </c>
      <c r="G25" s="7"/>
      <c r="H25" s="139" t="s">
        <v>28</v>
      </c>
      <c r="I25" s="130" t="s">
        <v>43</v>
      </c>
      <c r="J25" s="131"/>
      <c r="K25" s="132">
        <v>-20</v>
      </c>
      <c r="L25" s="140">
        <f>'17-09'!$K25+('17-09'!$J25/90)</f>
        <v>-20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22</v>
      </c>
      <c r="S25" s="16">
        <f t="shared" si="5"/>
        <v>1100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97</v>
      </c>
      <c r="F26" s="16">
        <f t="shared" si="3"/>
        <v>9700</v>
      </c>
      <c r="G26" s="7"/>
      <c r="H26" s="139" t="s">
        <v>6</v>
      </c>
      <c r="I26" s="130" t="s">
        <v>366</v>
      </c>
      <c r="J26" s="131"/>
      <c r="K26" s="132">
        <v>20</v>
      </c>
      <c r="L26" s="140">
        <f>'17-09'!$K26+('17-09'!$J26/90)</f>
        <v>20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143</v>
      </c>
      <c r="S26" s="16">
        <f t="shared" si="5"/>
        <v>14300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20</v>
      </c>
      <c r="C27" s="14">
        <f t="shared" si="2"/>
        <v>2000</v>
      </c>
      <c r="D27" s="12" t="s">
        <v>11</v>
      </c>
      <c r="E27" s="12"/>
      <c r="F27" s="17">
        <f>SUM(F22:F26)</f>
        <v>12525</v>
      </c>
      <c r="G27" s="7"/>
      <c r="H27" s="139" t="s">
        <v>6</v>
      </c>
      <c r="I27" s="130"/>
      <c r="J27" s="131"/>
      <c r="K27" s="132"/>
      <c r="L27" s="140">
        <f>'17-09'!$K27+('17-09'!$J27/90)</f>
        <v>0</v>
      </c>
      <c r="M27" s="3"/>
      <c r="N27" s="13">
        <v>100</v>
      </c>
      <c r="O27" s="1">
        <v>51</v>
      </c>
      <c r="P27" s="14">
        <f t="shared" si="4"/>
        <v>5100</v>
      </c>
      <c r="Q27" s="12" t="s">
        <v>11</v>
      </c>
      <c r="R27" s="12"/>
      <c r="S27" s="17">
        <f>SUM(S22:S26)</f>
        <v>16640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2767</v>
      </c>
      <c r="D28" s="1"/>
      <c r="E28" s="1"/>
      <c r="F28" s="1"/>
      <c r="G28" s="1"/>
      <c r="H28" s="139" t="s">
        <v>6</v>
      </c>
      <c r="I28" s="130" t="s">
        <v>1008</v>
      </c>
      <c r="J28" s="131"/>
      <c r="K28" s="132">
        <v>900</v>
      </c>
      <c r="L28" s="140">
        <f>'17-09'!$K28+('17-09'!$J28/90)</f>
        <v>900</v>
      </c>
      <c r="M28" s="3"/>
      <c r="N28" s="12" t="s">
        <v>11</v>
      </c>
      <c r="O28" s="12"/>
      <c r="P28" s="6">
        <f>SUM(P22:P27)</f>
        <v>6390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9540</v>
      </c>
      <c r="G29" s="1"/>
      <c r="H29" s="139" t="s">
        <v>1796</v>
      </c>
      <c r="I29" s="130" t="s">
        <v>881</v>
      </c>
      <c r="J29" s="131">
        <v>550</v>
      </c>
      <c r="K29" s="132">
        <v>320</v>
      </c>
      <c r="L29" s="140">
        <f>'17-09'!$K29+('17-09'!$J29/90)</f>
        <v>326.11111111111109</v>
      </c>
      <c r="M29" s="3"/>
      <c r="N29" s="1"/>
      <c r="O29" s="1"/>
      <c r="P29" s="18"/>
      <c r="Q29" s="146" t="s">
        <v>21</v>
      </c>
      <c r="R29" s="147"/>
      <c r="S29" s="17">
        <f>SUM('17-09'!$J$22:$J$148)</f>
        <v>-4605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1824</v>
      </c>
      <c r="D30" s="1"/>
      <c r="E30" s="1"/>
      <c r="F30" s="8"/>
      <c r="G30" s="1"/>
      <c r="H30" s="7" t="s">
        <v>6</v>
      </c>
      <c r="I30" s="2"/>
      <c r="J30" s="112">
        <v>500</v>
      </c>
      <c r="K30" s="107"/>
      <c r="L30" s="10">
        <f>'17-09'!$K30+('17-09'!$J30/90)</f>
        <v>5.5555555555555554</v>
      </c>
      <c r="M30" s="3"/>
      <c r="N30" s="146" t="s">
        <v>23</v>
      </c>
      <c r="O30" s="147"/>
      <c r="P30" s="6">
        <f>SUM('17-09'!$K$22:$K$148)</f>
        <v>-1587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12"/>
      <c r="K31" s="107">
        <v>58</v>
      </c>
      <c r="L31" s="10">
        <f>'17-09'!$K31+('17-09'!$J31/90)</f>
        <v>58</v>
      </c>
      <c r="M31" s="3"/>
      <c r="N31" s="1"/>
      <c r="O31" s="1"/>
      <c r="P31" s="18"/>
      <c r="Q31" s="12" t="s">
        <v>25</v>
      </c>
      <c r="R31" s="12"/>
      <c r="S31" s="17">
        <f>S27-S29-F27</f>
        <v>8720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12"/>
      <c r="K32" s="107">
        <v>-58</v>
      </c>
      <c r="L32" s="10">
        <f>'17-09'!$K32+('17-09'!$J32/90)</f>
        <v>-58</v>
      </c>
      <c r="M32" s="3"/>
      <c r="N32" s="12" t="s">
        <v>25</v>
      </c>
      <c r="O32" s="12"/>
      <c r="P32" s="6">
        <f>P28-P30-C28</f>
        <v>5210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214</v>
      </c>
      <c r="J33" s="112">
        <v>-220</v>
      </c>
      <c r="K33" s="107">
        <v>100</v>
      </c>
      <c r="L33" s="10">
        <f>'17-09'!$K33+('17-09'!$J33/90)</f>
        <v>97.555555555555557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30</v>
      </c>
      <c r="L34" s="10">
        <f>'17-09'!$K34+('17-09'!$J34/90)</f>
        <v>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64</v>
      </c>
      <c r="J35" s="112">
        <v>50</v>
      </c>
      <c r="K35" s="107">
        <v>110</v>
      </c>
      <c r="L35" s="10">
        <f>'17-09'!$K35+('17-09'!$J35/90)</f>
        <v>110.55555555555556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1660</v>
      </c>
      <c r="J36" s="112"/>
      <c r="K36" s="107">
        <v>455</v>
      </c>
      <c r="L36" s="10">
        <f>'17-09'!$K36+('17-09'!$J36/90)</f>
        <v>455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1665</v>
      </c>
      <c r="J37" s="112">
        <v>360</v>
      </c>
      <c r="K37" s="107">
        <v>110</v>
      </c>
      <c r="L37" s="10">
        <f>'17-09'!$K37+('17-09'!$J37/90)</f>
        <v>114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2681</v>
      </c>
      <c r="J38" s="112"/>
      <c r="K38" s="107">
        <v>-602</v>
      </c>
      <c r="L38" s="10">
        <f>'17-09'!$K38+('17-09'!$J38/90)</f>
        <v>-602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2397</v>
      </c>
      <c r="J39" s="112">
        <v>-90</v>
      </c>
      <c r="K39" s="107">
        <v>550</v>
      </c>
      <c r="L39" s="10">
        <f>'17-09'!$K39+('17-09'!$J39/90)</f>
        <v>549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>
        <v>10</v>
      </c>
      <c r="L40" s="10">
        <f>'17-09'!$K40+('17-09'!$J40/90)</f>
        <v>10.555555555555555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'17-09'!$K41+('17-09'!$J41/90)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1347</v>
      </c>
      <c r="J42" s="112">
        <v>180</v>
      </c>
      <c r="K42" s="107"/>
      <c r="L42" s="10">
        <f>'17-09'!$K42+('17-09'!$J42/90)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'17-09'!$K43+('17-09'!$J43/90)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1887</v>
      </c>
      <c r="J44" s="112">
        <v>600</v>
      </c>
      <c r="K44" s="107">
        <v>100</v>
      </c>
      <c r="L44" s="10">
        <f>'17-09'!$K44+('17-09'!$J44/90)</f>
        <v>106.66666666666667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J45" s="112">
        <v>-50</v>
      </c>
      <c r="K45" s="107">
        <v>5</v>
      </c>
      <c r="L45" s="10">
        <f>'17-09'!$K45+('17-09'!$J45/90)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112"/>
      <c r="K46" s="107">
        <v>100</v>
      </c>
      <c r="L46" s="10">
        <f>'17-09'!$K46+('17-09'!$J46/90)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290</v>
      </c>
      <c r="K47" s="107"/>
      <c r="L47" s="10">
        <f>'17-09'!$K47+('17-09'!$J47/90)</f>
        <v>3.2222222222222223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984</v>
      </c>
      <c r="J48" s="112">
        <v>-270</v>
      </c>
      <c r="K48" s="107">
        <v>50</v>
      </c>
      <c r="L48" s="10">
        <f>'17-09'!$K48+('17-09'!$J48/90)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165</v>
      </c>
      <c r="K49" s="107"/>
      <c r="L49" s="10">
        <f>'17-09'!$K49+('17-09'!$J49/90)</f>
        <v>1.8333333333333333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2682</v>
      </c>
      <c r="J50" s="112"/>
      <c r="K50" s="107">
        <v>-10</v>
      </c>
      <c r="L50" s="10">
        <f>'17-09'!$K50+('17-09'!$J50/90)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-630</v>
      </c>
      <c r="K51" s="107">
        <v>100</v>
      </c>
      <c r="L51" s="10">
        <f>'17-09'!$K51+('17-09'!$J51/90)</f>
        <v>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440</v>
      </c>
      <c r="K52" s="107"/>
      <c r="L52" s="10">
        <f>'17-09'!$K52+('17-09'!$J52/90)</f>
        <v>4.8888888888888893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40</v>
      </c>
      <c r="L53" s="10">
        <f>'17-09'!$K53+('17-09'!$J53/90)</f>
        <v>38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'17-09'!$K54+('17-09'!$J54/90)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430</v>
      </c>
      <c r="K55" s="107"/>
      <c r="L55" s="10">
        <f>'17-09'!$K55+('17-09'!$J55/90)</f>
        <v>4.7777777777777777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80</v>
      </c>
      <c r="K56" s="107">
        <v>10</v>
      </c>
      <c r="L56" s="10">
        <f>'17-09'!$K56+('17-09'!$J56/90)</f>
        <v>10.888888888888889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600</v>
      </c>
      <c r="K57" s="107"/>
      <c r="L57" s="10">
        <f>'17-09'!$K57+('17-09'!$J57/90)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2656</v>
      </c>
      <c r="J58" s="112"/>
      <c r="K58" s="107">
        <v>362</v>
      </c>
      <c r="L58" s="10">
        <f>'17-09'!$K58+('17-09'!$J58/90)</f>
        <v>362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40</v>
      </c>
      <c r="I59" s="40" t="s">
        <v>2154</v>
      </c>
      <c r="J59" s="112">
        <v>-110</v>
      </c>
      <c r="K59" s="107">
        <v>-370</v>
      </c>
      <c r="L59" s="10">
        <f>'17-09'!$K59+('17-09'!$J59/90)</f>
        <v>-371.22222222222223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2683</v>
      </c>
      <c r="J60" s="112"/>
      <c r="K60" s="107">
        <v>-25</v>
      </c>
      <c r="L60" s="10">
        <f>'17-09'!$K60+('17-09'!$J60/90)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30</v>
      </c>
      <c r="L61" s="10">
        <f>'17-09'!$K61+('17-09'!$J61/90)</f>
        <v>22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100</v>
      </c>
      <c r="K62" s="107"/>
      <c r="L62" s="10">
        <f>'17-09'!$K62+('17-09'!$J62/90)</f>
        <v>1.1111111111111112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160</v>
      </c>
      <c r="K63" s="107"/>
      <c r="L63" s="10">
        <f>'17-09'!$K63+('17-09'!$J63/90)</f>
        <v>1.7777777777777777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'17-09'!$K64+('17-09'!$J64/90)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180</v>
      </c>
      <c r="L65" s="37">
        <f>'17-09'!$K65+('17-09'!$J65/90)</f>
        <v>180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-80</v>
      </c>
      <c r="K66" s="109"/>
      <c r="L66" s="37">
        <f>'17-09'!$K66+('17-09'!$J66/90)</f>
        <v>-0.88888888888888884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300</v>
      </c>
      <c r="K67" s="108">
        <v>15</v>
      </c>
      <c r="L67" s="37">
        <f>'17-09'!$K67+('17-09'!$J67/90)</f>
        <v>18.333333333333332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1957</v>
      </c>
      <c r="J68" s="114"/>
      <c r="K68" s="109">
        <v>1081</v>
      </c>
      <c r="L68" s="37">
        <f>'17-09'!$K68+('17-09'!$J68/90)</f>
        <v>1081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750</v>
      </c>
      <c r="K69" s="108">
        <v>20</v>
      </c>
      <c r="L69" s="37">
        <f>'17-09'!$K69+('17-09'!$J69/90)</f>
        <v>28.333333333333336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65</v>
      </c>
      <c r="L70" s="37">
        <f>'17-09'!$K70+('17-09'!$J70/90)</f>
        <v>65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23</v>
      </c>
      <c r="L71" s="10">
        <f>'17-09'!$K71+('17-09'!$J71/90)</f>
        <v>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720</v>
      </c>
      <c r="K72" s="107"/>
      <c r="L72" s="10">
        <f>'17-09'!$K72+('17-09'!$J72/90)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35</v>
      </c>
      <c r="J73" s="112">
        <v>-300</v>
      </c>
      <c r="K73" s="107"/>
      <c r="L73" s="10">
        <f>'17-09'!$K73+('17-09'!$J73/90)</f>
        <v>-3.3333333333333335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997</v>
      </c>
      <c r="J74" s="112"/>
      <c r="K74" s="107">
        <v>403</v>
      </c>
      <c r="L74" s="10">
        <f>'17-09'!$K74+('17-09'!$J74/90)</f>
        <v>403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5</v>
      </c>
      <c r="L75" s="10">
        <f>'17-09'!$K75+('17-09'!$J75/90)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</v>
      </c>
      <c r="L76" s="10">
        <f>'17-09'!$K76+('17-09'!$J76/90)</f>
        <v>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2684</v>
      </c>
      <c r="J77" s="112"/>
      <c r="K77" s="107">
        <v>100</v>
      </c>
      <c r="L77" s="10">
        <f>'17-09'!$K77+('17-09'!$J77/90)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-630</v>
      </c>
      <c r="K78" s="107">
        <v>20</v>
      </c>
      <c r="L78" s="10">
        <f>'17-09'!$K78+('17-09'!$J78/90)</f>
        <v>13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8</v>
      </c>
      <c r="L79" s="10">
        <f>'17-09'!$K79+('17-09'!$J79/90)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300</v>
      </c>
      <c r="K80" s="107"/>
      <c r="L80" s="10">
        <f>'17-09'!$K80+('17-09'!$J80/90)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2414</v>
      </c>
      <c r="J81" s="112">
        <v>-420</v>
      </c>
      <c r="K81" s="107">
        <v>70</v>
      </c>
      <c r="L81" s="10">
        <f>'17-09'!$K81+('17-09'!$J81/90)</f>
        <v>65.333333333333329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16</v>
      </c>
      <c r="J82" s="112"/>
      <c r="K82" s="107">
        <v>135</v>
      </c>
      <c r="L82" s="10">
        <f>'17-09'!$K82+('17-09'!$J82/90)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112"/>
      <c r="K83" s="107">
        <v>-135</v>
      </c>
      <c r="L83" s="10">
        <f>'17-09'!$K83+('17-09'!$J83/90)</f>
        <v>-135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16</v>
      </c>
      <c r="J84" s="112">
        <v>-50</v>
      </c>
      <c r="K84" s="107">
        <v>-26</v>
      </c>
      <c r="L84" s="10">
        <f>'17-09'!$K84+('17-09'!$J84/90)</f>
        <v>-26.555555555555557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-225</v>
      </c>
      <c r="K85" s="107">
        <v>10</v>
      </c>
      <c r="L85" s="10">
        <f>'17-09'!$K85+('17-09'!$J85/90)</f>
        <v>7.5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/>
      <c r="L86" s="10">
        <f>'17-09'!$K86+('17-09'!$J86/90)</f>
        <v>3.5555555555555554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-220</v>
      </c>
      <c r="K87" s="107">
        <v>40</v>
      </c>
      <c r="L87" s="10">
        <f>'17-09'!$K87+('17-09'!$J87/90)</f>
        <v>37.555555555555557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5</v>
      </c>
      <c r="L88" s="10">
        <f>'17-09'!$K88+('17-09'!$J88/90)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-180</v>
      </c>
      <c r="K89" s="107">
        <v>30</v>
      </c>
      <c r="L89" s="10">
        <f>'17-09'!$K89+('17-09'!$J89/90)</f>
        <v>28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'17-09'!$K90+('17-09'!$J90/90)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60</v>
      </c>
      <c r="L91" s="10">
        <f>'17-09'!$K91+('17-09'!$J91/90)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180</v>
      </c>
      <c r="K92" s="107"/>
      <c r="L92" s="10">
        <f>'17-09'!$K92+('17-09'!$J92/90)</f>
        <v>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-500</v>
      </c>
      <c r="K93" s="107"/>
      <c r="L93" s="10">
        <f>'17-09'!$K93+('17-09'!$J93/90)</f>
        <v>-5.5555555555555554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-90</v>
      </c>
      <c r="K94" s="107">
        <v>20</v>
      </c>
      <c r="L94" s="10">
        <f>'17-09'!$K94+('17-09'!$J94/90)</f>
        <v>19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585</v>
      </c>
      <c r="K95" s="107">
        <v>10</v>
      </c>
      <c r="L95" s="10">
        <f>'17-09'!$K95+('17-09'!$J95/90)</f>
        <v>16.5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>
        <v>15</v>
      </c>
      <c r="L96" s="10">
        <f>'17-09'!$K96+('17-09'!$J96/90)</f>
        <v>16.111111111111111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27</v>
      </c>
      <c r="L97" s="10">
        <f>'17-09'!$K97+('17-09'!$J97/90)</f>
        <v>27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350</v>
      </c>
      <c r="K98" s="107"/>
      <c r="L98" s="10">
        <f>'17-09'!$K98+('17-09'!$J98/90)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1665</v>
      </c>
      <c r="J99" s="112"/>
      <c r="K99" s="107">
        <v>-11</v>
      </c>
      <c r="L99" s="10">
        <f>'17-09'!$K99+('17-09'!$J99/90)</f>
        <v>-11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40</v>
      </c>
      <c r="L100" s="10">
        <f>'17-09'!$K100+('17-09'!$J100/90)</f>
        <v>38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100</v>
      </c>
      <c r="K101" s="107"/>
      <c r="L101" s="10">
        <f>'17-09'!$K101+('17-09'!$J101/90)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19</v>
      </c>
      <c r="L102" s="10">
        <f>'17-09'!$K102+('17-09'!$J102/90)</f>
        <v>19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'17-09'!$K103+('17-09'!$J103/90)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500</v>
      </c>
      <c r="K104" s="107"/>
      <c r="L104" s="10">
        <f>'17-09'!$K104+('17-09'!$J104/90)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1070</v>
      </c>
      <c r="K105" s="107"/>
      <c r="L105" s="10">
        <f>'17-09'!$K105+('17-09'!$J105/90)</f>
        <v>11.888888888888889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40" t="s">
        <v>2401</v>
      </c>
      <c r="J106" s="112"/>
      <c r="K106" s="107">
        <v>90</v>
      </c>
      <c r="L106" s="10">
        <f>'17-09'!$K106+('17-09'!$J106/90)</f>
        <v>90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112">
        <v>-150</v>
      </c>
      <c r="K107" s="107">
        <v>125</v>
      </c>
      <c r="L107" s="10">
        <f>'17-09'!$K107+('17-09'!$J107/90)</f>
        <v>123.33333333333333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-180</v>
      </c>
      <c r="K108" s="107">
        <v>30</v>
      </c>
      <c r="L108" s="10">
        <f>'17-09'!$K108+('17-09'!$J108/90)</f>
        <v>28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487</v>
      </c>
      <c r="J109" s="112">
        <v>270</v>
      </c>
      <c r="K109" s="107">
        <v>25</v>
      </c>
      <c r="L109" s="10">
        <f>'17-09'!$K109+('17-09'!$J109/90)</f>
        <v>28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239</v>
      </c>
      <c r="J110" s="112">
        <v>-10000</v>
      </c>
      <c r="K110" s="107">
        <v>-5500</v>
      </c>
      <c r="L110" s="10">
        <f>'17-09'!$K110+('17-09'!$J110/90)</f>
        <v>-5611.1111111111113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-90</v>
      </c>
      <c r="K111" s="107">
        <v>80</v>
      </c>
      <c r="L111" s="10">
        <f>'17-09'!$K111+('17-09'!$J111/90)</f>
        <v>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10</v>
      </c>
      <c r="L112" s="10">
        <f>'17-09'!$K112+('17-09'!$J112/90)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/>
      <c r="L113" s="10">
        <f>'17-09'!$K113+('17-09'!$J113/90)</f>
        <v>2.5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-230</v>
      </c>
      <c r="K114" s="107">
        <v>10</v>
      </c>
      <c r="L114" s="10">
        <f>'17-09'!$K114+('17-09'!$J114/90)</f>
        <v>7.4444444444444446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350</v>
      </c>
      <c r="K115" s="107">
        <v>20</v>
      </c>
      <c r="L115" s="10">
        <f>'17-09'!$K115+('17-09'!$J115/90)</f>
        <v>23.888888888888889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400</v>
      </c>
      <c r="K116" s="107"/>
      <c r="L116" s="10">
        <f>'17-09'!$K116+('17-09'!$J116/90)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445</v>
      </c>
      <c r="K117" s="107">
        <v>2</v>
      </c>
      <c r="L117" s="10">
        <f>'17-09'!$K117+('17-09'!$J117/90)</f>
        <v>6.9444444444444446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2685</v>
      </c>
      <c r="J118" s="112">
        <v>70</v>
      </c>
      <c r="K118" s="107"/>
      <c r="L118" s="10">
        <f>'17-09'!$K118+('17-09'!$J118/90)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2686</v>
      </c>
      <c r="J119" s="112">
        <v>350</v>
      </c>
      <c r="K119" s="107"/>
      <c r="L119" s="10">
        <f>'17-09'!$K119+('17-09'!$J119/90)</f>
        <v>3.8888888888888888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300</v>
      </c>
      <c r="K120" s="107"/>
      <c r="L120" s="10">
        <f>'17-09'!$K120+('17-09'!$J120/90)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-360</v>
      </c>
      <c r="K121" s="107">
        <v>10</v>
      </c>
      <c r="L121" s="10">
        <f>'17-09'!$K121+('17-09'!$J121/90)</f>
        <v>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'17-09'!$K122+('17-09'!$J122/90)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112">
        <v>-300</v>
      </c>
      <c r="K123" s="107"/>
      <c r="L123" s="10">
        <f>'17-09'!$K123+('17-09'!$J123/90)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</v>
      </c>
      <c r="K124" s="107"/>
      <c r="L124" s="10">
        <f>'17-09'!$K124+('17-09'!$J124/90)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130</v>
      </c>
      <c r="K125" s="107"/>
      <c r="L125" s="10">
        <f>'17-09'!$K125+('17-09'!$J125/90)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112"/>
      <c r="K126" s="107">
        <v>25</v>
      </c>
      <c r="L126" s="10">
        <f>'17-09'!$K126+('17-09'!$J126/90)</f>
        <v>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95</v>
      </c>
      <c r="J127" s="112"/>
      <c r="K127" s="107">
        <v>-25</v>
      </c>
      <c r="L127" s="10">
        <f>'17-09'!$K127+('17-09'!$J127/90)</f>
        <v>-25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-270</v>
      </c>
      <c r="K128" s="107">
        <v>40</v>
      </c>
      <c r="L128" s="10">
        <f>'17-09'!$K128+('17-09'!$J128/90)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33</v>
      </c>
      <c r="J129" s="112">
        <v>80</v>
      </c>
      <c r="K129" s="107"/>
      <c r="L129" s="10">
        <f>'17-09'!$K129+('17-09'!$J129/90)</f>
        <v>0.88888888888888884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-270</v>
      </c>
      <c r="K130" s="107">
        <v>10</v>
      </c>
      <c r="L130" s="10">
        <f>'17-09'!$K130+('17-09'!$J130/90)</f>
        <v>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'17-09'!$K131+('17-09'!$J131/90)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130</v>
      </c>
      <c r="K132" s="107"/>
      <c r="L132" s="10">
        <f>'17-09'!$K132+('17-09'!$J132/90)</f>
        <v>1.4444444444444444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250</v>
      </c>
      <c r="K133" s="107"/>
      <c r="L133" s="10">
        <f>'17-09'!$K133+('17-09'!$J133/90)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55</v>
      </c>
      <c r="L134" s="10">
        <f>'17-09'!$K134+('17-09'!$J134/90)</f>
        <v>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'17-09'!$K135+('17-09'!$J135/90)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8</v>
      </c>
      <c r="L136" s="10">
        <f>'17-09'!$K136+('17-09'!$J136/90)</f>
        <v>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/>
      <c r="K137" s="107">
        <v>-20</v>
      </c>
      <c r="L137" s="10">
        <f>'17-09'!$K137+('17-09'!$J137/90)</f>
        <v>-20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'17-09'!$K138+('17-09'!$J138/90)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'17-09'!$K139+('17-09'!$J139/90)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'17-09'!$K140+('17-09'!$J140/90)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'17-09'!$K141+('17-09'!$J141/90)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'17-09'!$K142+('17-09'!$J142/90)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'17-09'!$K143+('17-09'!$J143/90)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'17-09'!$K144+('17-09'!$J144/90)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'17-09'!$K145+('17-09'!$J145/90)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'17-09'!$K146+('17-09'!$J146/90)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'17-09'!$K147+('17-09'!$J147/90)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'17-09'!$K148+('17-09'!$J148/90)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8" xr:uid="{F98D3572-D2B7-474D-95E3-6A4FF4E09AD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2E7F9-8781-453F-886B-993C5B7D66AC}">
  <sheetPr>
    <pageSetUpPr fitToPage="1"/>
  </sheetPr>
  <dimension ref="A1:Z144"/>
  <sheetViews>
    <sheetView rightToLeft="1" topLeftCell="A132" workbookViewId="0">
      <selection activeCell="J135" sqref="J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-1025</v>
      </c>
      <c r="K1" s="116">
        <f t="shared" si="0"/>
        <v>-60</v>
      </c>
      <c r="L1" s="3">
        <f t="shared" si="0"/>
        <v>-71.388888888888872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2688</v>
      </c>
      <c r="J3" s="112">
        <v>-2000</v>
      </c>
      <c r="K3" s="107"/>
      <c r="L3" s="10">
        <f t="shared" ref="L3:L18" si="1">K3+(J3/90)</f>
        <v>-22.222222222222221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2689</v>
      </c>
      <c r="J4" s="112"/>
      <c r="K4" s="107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112">
        <v>-100</v>
      </c>
      <c r="K5" s="107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1121</v>
      </c>
      <c r="J6" s="112"/>
      <c r="K6" s="107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2690</v>
      </c>
      <c r="J7" s="112">
        <v>130</v>
      </c>
      <c r="K7" s="107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137</v>
      </c>
      <c r="J8" s="112"/>
      <c r="K8" s="107">
        <v>150</v>
      </c>
      <c r="L8" s="10">
        <f t="shared" si="1"/>
        <v>150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2691</v>
      </c>
      <c r="J9" s="112">
        <v>250</v>
      </c>
      <c r="K9" s="107"/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700</v>
      </c>
      <c r="K10" s="107"/>
      <c r="L10" s="10">
        <f t="shared" si="1"/>
        <v>7.7777777777777777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-5</v>
      </c>
      <c r="K11" s="107">
        <v>50</v>
      </c>
      <c r="L11" s="10">
        <f t="shared" si="1"/>
        <v>49.944444444444443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SUM('18-09'!$J$22:$J$144)</f>
        <v>3235</v>
      </c>
      <c r="K20" s="116">
        <f>SUM('18-09'!$K$22:$K$144)</f>
        <v>140</v>
      </c>
      <c r="L20" s="3">
        <f>SUM('18-09'!$L$22:$L$144)</f>
        <v>175.94444444444434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6</v>
      </c>
      <c r="I22" s="2"/>
      <c r="J22" s="112">
        <v>180</v>
      </c>
      <c r="K22" s="107"/>
      <c r="L22" s="10">
        <f>'18-09'!$K22+('18-09'!$J22/90)</f>
        <v>2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112">
        <v>-90</v>
      </c>
      <c r="K23" s="107">
        <v>300</v>
      </c>
      <c r="L23" s="10">
        <f>'18-09'!$K23+('18-09'!$J23/90)</f>
        <v>299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112">
        <v>-270</v>
      </c>
      <c r="K24" s="107">
        <v>15</v>
      </c>
      <c r="L24" s="10">
        <f>'18-09'!$K24+('18-09'!$J24/90)</f>
        <v>12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19</v>
      </c>
      <c r="F25" s="16">
        <f t="shared" si="3"/>
        <v>950</v>
      </c>
      <c r="G25" s="7"/>
      <c r="H25" s="7" t="s">
        <v>6</v>
      </c>
      <c r="I25" s="2"/>
      <c r="J25" s="112">
        <v>-130</v>
      </c>
      <c r="K25" s="107">
        <v>5</v>
      </c>
      <c r="L25" s="10">
        <f>'18-09'!$K25+('18-09'!$J25/90)</f>
        <v>3.5555555555555554</v>
      </c>
      <c r="M25" s="3"/>
      <c r="N25" s="13">
        <v>20</v>
      </c>
      <c r="O25" s="1">
        <v>36</v>
      </c>
      <c r="P25" s="14">
        <f t="shared" si="4"/>
        <v>720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46</v>
      </c>
      <c r="F26" s="16">
        <f t="shared" si="3"/>
        <v>4600</v>
      </c>
      <c r="G26" s="7"/>
      <c r="H26" s="7" t="s">
        <v>6</v>
      </c>
      <c r="I26" s="2"/>
      <c r="J26" s="112">
        <v>120</v>
      </c>
      <c r="K26" s="107"/>
      <c r="L26" s="10">
        <f>'18-09'!$K26+('18-09'!$J26/90)</f>
        <v>1.3333333333333333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6895</v>
      </c>
      <c r="G27" s="7"/>
      <c r="H27" s="7" t="s">
        <v>40</v>
      </c>
      <c r="I27" s="2" t="s">
        <v>2692</v>
      </c>
      <c r="J27" s="112"/>
      <c r="K27" s="107">
        <v>-40</v>
      </c>
      <c r="L27" s="10">
        <f>'18-09'!$K27+('18-09'!$J27/90)</f>
        <v>-40</v>
      </c>
      <c r="M27" s="3"/>
      <c r="N27" s="13">
        <v>100</v>
      </c>
      <c r="O27" s="1">
        <v>53</v>
      </c>
      <c r="P27" s="14">
        <f t="shared" si="4"/>
        <v>5300</v>
      </c>
      <c r="Q27" s="12" t="s">
        <v>11</v>
      </c>
      <c r="R27" s="12"/>
      <c r="S27" s="17">
        <f>SUM(S22:S26)</f>
        <v>9980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1120</v>
      </c>
      <c r="D28" s="1"/>
      <c r="E28" s="1"/>
      <c r="F28" s="1"/>
      <c r="G28" s="1"/>
      <c r="H28" s="7" t="s">
        <v>1796</v>
      </c>
      <c r="I28" s="2" t="s">
        <v>1482</v>
      </c>
      <c r="J28" s="112"/>
      <c r="K28" s="107">
        <v>300</v>
      </c>
      <c r="L28" s="10">
        <f>'18-09'!$K28+('18-09'!$J28/90)</f>
        <v>300</v>
      </c>
      <c r="M28" s="3"/>
      <c r="N28" s="12" t="s">
        <v>11</v>
      </c>
      <c r="O28" s="12"/>
      <c r="P28" s="6">
        <f>SUM(P22:P27)</f>
        <v>6808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-5630</v>
      </c>
      <c r="G29" s="1"/>
      <c r="H29" s="7" t="s">
        <v>40</v>
      </c>
      <c r="I29" s="2" t="s">
        <v>2693</v>
      </c>
      <c r="J29" s="112"/>
      <c r="K29" s="107">
        <v>-90</v>
      </c>
      <c r="L29" s="10">
        <f>'18-09'!$K29+('18-09'!$J29/90)</f>
        <v>-90</v>
      </c>
      <c r="M29" s="3"/>
      <c r="N29" s="1"/>
      <c r="O29" s="1"/>
      <c r="P29" s="18"/>
      <c r="Q29" s="146" t="s">
        <v>21</v>
      </c>
      <c r="R29" s="147"/>
      <c r="S29" s="17">
        <f>SUM('18-09'!$J$22:$J$144)</f>
        <v>3235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-1647</v>
      </c>
      <c r="D30" s="1"/>
      <c r="E30" s="1"/>
      <c r="F30" s="8"/>
      <c r="G30" s="1"/>
      <c r="H30" s="7" t="s">
        <v>6</v>
      </c>
      <c r="I30" s="2"/>
      <c r="J30" s="112">
        <v>-130</v>
      </c>
      <c r="K30" s="107">
        <v>10</v>
      </c>
      <c r="L30" s="10">
        <f>'18-09'!$K30+('18-09'!$J30/90)</f>
        <v>8.5555555555555554</v>
      </c>
      <c r="M30" s="3"/>
      <c r="N30" s="146" t="s">
        <v>23</v>
      </c>
      <c r="O30" s="147"/>
      <c r="P30" s="6">
        <f>SUM('18-09'!$K$22:$K$144)</f>
        <v>140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160</v>
      </c>
      <c r="K31" s="107"/>
      <c r="L31" s="10">
        <f>'18-09'!$K31+('18-09'!$J31/90)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776</v>
      </c>
      <c r="J32" s="112"/>
      <c r="K32" s="107">
        <v>500</v>
      </c>
      <c r="L32" s="10">
        <f>'18-09'!$K32+('18-09'!$J32/90)</f>
        <v>500</v>
      </c>
      <c r="M32" s="3"/>
      <c r="N32" s="12" t="s">
        <v>25</v>
      </c>
      <c r="O32" s="12"/>
      <c r="P32" s="6">
        <f>P28-P30-C28</f>
        <v>5548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-500</v>
      </c>
      <c r="L33" s="10">
        <f>'18-09'!$K33+('18-09'!$J33/90)</f>
        <v>-500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214</v>
      </c>
      <c r="J34" s="112">
        <v>100</v>
      </c>
      <c r="K34" s="107">
        <v>35</v>
      </c>
      <c r="L34" s="10">
        <f>'18-09'!$K34+('18-09'!$J34/90)</f>
        <v>36.111111111111114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100</v>
      </c>
      <c r="K35" s="107">
        <v>21</v>
      </c>
      <c r="L35" s="10">
        <f>'18-09'!$K35+('18-09'!$J35/90)</f>
        <v>22.111111111111111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112"/>
      <c r="K36" s="107">
        <v>17</v>
      </c>
      <c r="L36" s="10">
        <f>'18-09'!$K36+('18-09'!$J36/90)</f>
        <v>17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2001</v>
      </c>
      <c r="J37" s="112"/>
      <c r="K37" s="107">
        <v>-17</v>
      </c>
      <c r="L37" s="10">
        <f>'18-09'!$K37+('18-09'!$J37/90)</f>
        <v>-17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35</v>
      </c>
      <c r="J38" s="112">
        <v>-300</v>
      </c>
      <c r="K38" s="107"/>
      <c r="L38" s="10">
        <f>'18-09'!$K38+('18-09'!$J38/90)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60</v>
      </c>
      <c r="L39" s="10">
        <f>'18-09'!$K39+('18-09'!$J39/90)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2" t="s">
        <v>64</v>
      </c>
      <c r="J40" s="112"/>
      <c r="K40" s="107">
        <v>275</v>
      </c>
      <c r="L40" s="10">
        <f>'18-09'!$K40+('18-09'!$J40/90)</f>
        <v>275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/>
      <c r="K41" s="107">
        <v>-275</v>
      </c>
      <c r="L41" s="10">
        <f>'18-09'!$K41+('18-09'!$J41/90)</f>
        <v>-275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'18-09'!$K42+('18-09'!$J42/90)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2694</v>
      </c>
      <c r="J43" s="112"/>
      <c r="K43" s="107">
        <v>80</v>
      </c>
      <c r="L43" s="10">
        <f>'18-09'!$K43+('18-09'!$J43/90)</f>
        <v>80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363</v>
      </c>
      <c r="J44" s="112"/>
      <c r="K44" s="107">
        <v>300</v>
      </c>
      <c r="L44" s="10">
        <f>'18-09'!$K44+('18-09'!$J44/90)</f>
        <v>300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>
        <v>20</v>
      </c>
      <c r="L45" s="10">
        <f>'18-09'!$K45+('18-09'!$J45/90)</f>
        <v>22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'18-09'!$K46+('18-09'!$J46/90)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150</v>
      </c>
      <c r="K47" s="107"/>
      <c r="L47" s="10">
        <f>'18-09'!$K47+('18-09'!$J47/90)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437</v>
      </c>
      <c r="J48" s="112">
        <v>-300</v>
      </c>
      <c r="K48" s="107"/>
      <c r="L48" s="10">
        <f>'18-09'!$K48+('18-09'!$J48/90)</f>
        <v>-3.3333333333333335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2695</v>
      </c>
      <c r="J49" s="112"/>
      <c r="K49" s="107">
        <v>500</v>
      </c>
      <c r="L49" s="10">
        <f>'18-09'!$K49+('18-09'!$J49/90)</f>
        <v>500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540</v>
      </c>
      <c r="K50" s="107"/>
      <c r="L50" s="10">
        <f>'18-09'!$K50+('18-09'!$J50/90)</f>
        <v>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112"/>
      <c r="K51" s="107">
        <v>-15</v>
      </c>
      <c r="L51" s="10">
        <f>'18-09'!$K51+('18-09'!$J51/90)</f>
        <v>-15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450</v>
      </c>
      <c r="K52" s="107"/>
      <c r="L52" s="10">
        <f>'18-09'!$K52+('18-09'!$J52/90)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1497</v>
      </c>
      <c r="J53" s="112"/>
      <c r="K53" s="107">
        <v>-50</v>
      </c>
      <c r="L53" s="10">
        <f>'18-09'!$K53+('18-09'!$J53/90)</f>
        <v>-50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171</v>
      </c>
      <c r="J54" s="112"/>
      <c r="K54" s="107">
        <v>75</v>
      </c>
      <c r="L54" s="10">
        <f>'18-09'!$K54+('18-09'!$J54/90)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450</v>
      </c>
      <c r="K55" s="107"/>
      <c r="L55" s="10">
        <f>'18-09'!$K55+('18-09'!$J55/90)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450</v>
      </c>
      <c r="K56" s="107"/>
      <c r="L56" s="10">
        <f>'18-09'!$K56+('18-09'!$J56/90)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229</v>
      </c>
      <c r="J57" s="112">
        <v>-540</v>
      </c>
      <c r="K57" s="107"/>
      <c r="L57" s="10">
        <f>'18-09'!$K57+('18-09'!$J57/90)</f>
        <v>-6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1819</v>
      </c>
      <c r="J58" s="112"/>
      <c r="K58" s="107">
        <v>20</v>
      </c>
      <c r="L58" s="10">
        <f>'18-09'!$K58+('18-09'!$J58/90)</f>
        <v>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150</v>
      </c>
      <c r="K59" s="107"/>
      <c r="L59" s="10">
        <f>'18-09'!$K59+('18-09'!$J59/90)</f>
        <v>1.6666666666666667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'18-09'!$K60+('18-09'!$J60/90)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-160</v>
      </c>
      <c r="K61" s="107">
        <v>5</v>
      </c>
      <c r="L61" s="10">
        <f>'18-09'!$K61+('18-09'!$J61/90)</f>
        <v>3.2222222222222223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-600</v>
      </c>
      <c r="K62" s="107">
        <v>20</v>
      </c>
      <c r="L62" s="10">
        <f>'18-09'!$K62+('18-09'!$J62/90)</f>
        <v>13.333333333333332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881</v>
      </c>
      <c r="J63" s="112"/>
      <c r="K63" s="107">
        <v>140</v>
      </c>
      <c r="L63" s="10">
        <f>'18-09'!$K63+('18-09'!$J63/90)</f>
        <v>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>
        <v>200</v>
      </c>
      <c r="L64" s="10">
        <f>'18-09'!$K64+('18-09'!$J64/90)</f>
        <v>200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2310</v>
      </c>
      <c r="J65" s="113"/>
      <c r="K65" s="108">
        <v>-500</v>
      </c>
      <c r="L65" s="37">
        <f>'18-09'!$K65+('18-09'!$J65/90)</f>
        <v>-500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2696</v>
      </c>
      <c r="J66" s="114">
        <v>-270</v>
      </c>
      <c r="K66" s="109">
        <v>280</v>
      </c>
      <c r="L66" s="37">
        <f>'18-09'!$K66+('18-09'!$J66/90)</f>
        <v>277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5</v>
      </c>
      <c r="L67" s="37">
        <f>'18-09'!$K67+('18-09'!$J67/90)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'18-09'!$K68+('18-09'!$J68/90)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-30</v>
      </c>
      <c r="K69" s="108">
        <v>5</v>
      </c>
      <c r="L69" s="37">
        <f>'18-09'!$K69+('18-09'!$J69/90)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'18-09'!$K70+('18-09'!$J70/90)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395</v>
      </c>
      <c r="J71" s="112">
        <v>270</v>
      </c>
      <c r="K71" s="107">
        <v>10</v>
      </c>
      <c r="L71" s="10">
        <f>'18-09'!$K71+('18-09'!$J71/90)</f>
        <v>13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-150</v>
      </c>
      <c r="K72" s="107">
        <v>5</v>
      </c>
      <c r="L72" s="10">
        <f>'18-09'!$K72+('18-09'!$J72/90)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27</v>
      </c>
      <c r="L73" s="10">
        <f>'18-09'!$K73+('18-09'!$J73/90)</f>
        <v>27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-270</v>
      </c>
      <c r="K74" s="107">
        <v>30</v>
      </c>
      <c r="L74" s="10">
        <f>'18-09'!$K74+('18-09'!$J74/90)</f>
        <v>27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10</v>
      </c>
      <c r="L75" s="10">
        <f>'18-09'!$K75+('18-09'!$J75/90)</f>
        <v>7.5555555555555554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/>
      <c r="L76" s="10">
        <f>'18-09'!$K76+('18-09'!$J76/90)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900</v>
      </c>
      <c r="K77" s="107"/>
      <c r="L77" s="10">
        <f>'18-09'!$K77+('18-09'!$J77/90)</f>
        <v>10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1279</v>
      </c>
      <c r="J78" s="112">
        <v>720</v>
      </c>
      <c r="K78" s="107"/>
      <c r="L78" s="10">
        <f>'18-09'!$K78+('18-09'!$J78/90)</f>
        <v>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10</v>
      </c>
      <c r="L79" s="10">
        <f>'18-09'!$K79+('18-09'!$J79/90)</f>
        <v>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'18-09'!$K80+('18-09'!$J80/90)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-310</v>
      </c>
      <c r="K81" s="107">
        <v>15</v>
      </c>
      <c r="L81" s="10">
        <f>'18-09'!$K81+('18-09'!$J81/90)</f>
        <v>11.555555555555555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'18-09'!$K82+('18-09'!$J82/90)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200</v>
      </c>
      <c r="K83" s="107"/>
      <c r="L83" s="10">
        <f>'18-09'!$K83+('18-09'!$J83/90)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400</v>
      </c>
      <c r="K84" s="107"/>
      <c r="L84" s="10">
        <f>'18-09'!$K84+('18-09'!$J84/90)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100</v>
      </c>
      <c r="K85" s="107">
        <v>20</v>
      </c>
      <c r="L85" s="10">
        <f>'18-09'!$K85+('18-09'!$J85/90)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-50</v>
      </c>
      <c r="K86" s="107">
        <v>4</v>
      </c>
      <c r="L86" s="10">
        <f>'18-09'!$K86+('18-09'!$J86/90)</f>
        <v>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'18-09'!$K87+('18-09'!$J87/90)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335</v>
      </c>
      <c r="J88" s="112">
        <v>-50</v>
      </c>
      <c r="K88" s="107"/>
      <c r="L88" s="10">
        <f>'18-09'!$K88+('18-09'!$J88/90)</f>
        <v>-0.55555555555555558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2401</v>
      </c>
      <c r="J89" s="112"/>
      <c r="K89" s="107">
        <v>150</v>
      </c>
      <c r="L89" s="10">
        <f>'18-09'!$K89+('18-09'!$J89/90)</f>
        <v>150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2697</v>
      </c>
      <c r="J90" s="112">
        <v>-450</v>
      </c>
      <c r="K90" s="107"/>
      <c r="L90" s="10">
        <f>'18-09'!$K90+('18-09'!$J90/90)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2698</v>
      </c>
      <c r="J91" s="112"/>
      <c r="K91" s="107">
        <v>71</v>
      </c>
      <c r="L91" s="10">
        <f>'18-09'!$K91+('18-09'!$J91/90)</f>
        <v>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599</v>
      </c>
      <c r="J92" s="112"/>
      <c r="K92" s="107">
        <v>40</v>
      </c>
      <c r="L92" s="10">
        <f>'18-09'!$K92+('18-09'!$J92/90)</f>
        <v>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10</v>
      </c>
      <c r="L93" s="10">
        <f>'18-09'!$K93+('18-09'!$J93/90)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5</v>
      </c>
      <c r="L94" s="10">
        <f>'18-09'!$K94+('18-09'!$J94/90)</f>
        <v>4.4444444444444446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95</v>
      </c>
      <c r="J95" s="112">
        <v>-50</v>
      </c>
      <c r="K95" s="107"/>
      <c r="L95" s="10">
        <f>'18-09'!$K95+('18-09'!$J95/90)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30</v>
      </c>
      <c r="K96" s="107"/>
      <c r="L96" s="10">
        <f>'18-09'!$K96+('18-09'!$J96/90)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90</v>
      </c>
      <c r="K97" s="107">
        <v>10</v>
      </c>
      <c r="L97" s="10">
        <f>'18-09'!$K97+('18-09'!$J97/90)</f>
        <v>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170</v>
      </c>
      <c r="L98" s="10">
        <f>'18-09'!$K98+('18-09'!$J98/90)</f>
        <v>170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350</v>
      </c>
      <c r="K99" s="107"/>
      <c r="L99" s="10">
        <f>'18-09'!$K99+('18-09'!$J99/90)</f>
        <v>3.8888888888888888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240</v>
      </c>
      <c r="K100" s="107"/>
      <c r="L100" s="10">
        <f>'18-09'!$K100+('18-09'!$J100/90)</f>
        <v>2.6666666666666665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1598</v>
      </c>
      <c r="J101" s="112"/>
      <c r="K101" s="107">
        <v>95</v>
      </c>
      <c r="L101" s="10">
        <f>'18-09'!$K101+('18-09'!$J101/90)</f>
        <v>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16</v>
      </c>
      <c r="L102" s="10">
        <f>'18-09'!$K102+('18-09'!$J102/90)</f>
        <v>16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350</v>
      </c>
      <c r="K103" s="107"/>
      <c r="L103" s="10">
        <f>'18-09'!$K103+('18-09'!$J103/90)</f>
        <v>3.8888888888888888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2699</v>
      </c>
      <c r="J104" s="112"/>
      <c r="K104" s="107">
        <v>3000</v>
      </c>
      <c r="L104" s="10">
        <f>'18-09'!$K104+('18-09'!$J104/90)</f>
        <v>3000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-270</v>
      </c>
      <c r="K105" s="107">
        <v>35</v>
      </c>
      <c r="L105" s="10">
        <f>'18-09'!$K105+('18-09'!$J105/90)</f>
        <v>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-40</v>
      </c>
      <c r="K106" s="107">
        <v>6</v>
      </c>
      <c r="L106" s="10">
        <f>'18-09'!$K106+('18-09'!$J106/90)</f>
        <v>5.5555555555555554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625</v>
      </c>
      <c r="K107" s="107"/>
      <c r="L107" s="10">
        <f>'18-09'!$K107+('18-09'!$J107/90)</f>
        <v>6.9444444444444446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2" t="s">
        <v>1482</v>
      </c>
      <c r="J108" s="112"/>
      <c r="K108" s="107">
        <v>50</v>
      </c>
      <c r="L108" s="10">
        <f>'18-09'!$K108+('18-09'!$J108/90)</f>
        <v>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50</v>
      </c>
      <c r="K109" s="107"/>
      <c r="L109" s="10">
        <f>'18-09'!$K109+('18-09'!$J109/90)</f>
        <v>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1144</v>
      </c>
      <c r="J110" s="112"/>
      <c r="K110" s="107">
        <v>100</v>
      </c>
      <c r="L110" s="10">
        <f>'18-09'!$K110+('18-09'!$J110/90)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5</v>
      </c>
      <c r="L111" s="10">
        <f>'18-09'!$K111+('18-09'!$J111/90)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180</v>
      </c>
      <c r="K112" s="107"/>
      <c r="L112" s="10">
        <f>'18-09'!$K112+('18-09'!$J112/90)</f>
        <v>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2583</v>
      </c>
      <c r="J113" s="112"/>
      <c r="K113" s="107">
        <v>70</v>
      </c>
      <c r="L113" s="10">
        <f>'18-09'!$K113+('18-09'!$J113/90)</f>
        <v>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2700</v>
      </c>
      <c r="J114" s="112">
        <v>-400</v>
      </c>
      <c r="K114" s="107"/>
      <c r="L114" s="10">
        <f>'18-09'!$K114+('18-09'!$J114/90)</f>
        <v>-4.4444444444444446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112">
        <v>240</v>
      </c>
      <c r="K115" s="107">
        <v>13</v>
      </c>
      <c r="L115" s="10">
        <f>'18-09'!$K115+('18-09'!$J115/90)</f>
        <v>15.666666666666666</v>
      </c>
      <c r="M115" s="3"/>
      <c r="N115" s="45" t="s">
        <v>118</v>
      </c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316</v>
      </c>
      <c r="J116" s="112">
        <v>1800</v>
      </c>
      <c r="K116" s="107">
        <v>30</v>
      </c>
      <c r="L116" s="10">
        <f>'18-09'!$K116+('18-09'!$J116/90)</f>
        <v>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2701</v>
      </c>
      <c r="J117" s="112"/>
      <c r="K117" s="107">
        <v>15</v>
      </c>
      <c r="L117" s="10">
        <f>'18-09'!$K117+('18-09'!$J117/90)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</v>
      </c>
      <c r="L118" s="10">
        <f>'18-09'!$K118+('18-09'!$J118/90)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2702</v>
      </c>
      <c r="J119" s="112">
        <v>-300</v>
      </c>
      <c r="K119" s="107"/>
      <c r="L119" s="10">
        <f>'18-09'!$K119+('18-09'!$J119/90)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140</v>
      </c>
      <c r="K120" s="107"/>
      <c r="L120" s="10">
        <f>'18-09'!$K120+('18-09'!$J120/90)</f>
        <v>1.5555555555555556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3</v>
      </c>
      <c r="L121" s="10">
        <f>'18-09'!$K121+('18-09'!$J121/90)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'18-09'!$K122+('18-09'!$J122/90)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'18-09'!$K123+('18-09'!$J123/90)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74</v>
      </c>
      <c r="L124" s="10">
        <f>'18-09'!$K124+('18-09'!$J124/90)</f>
        <v>74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112"/>
      <c r="K125" s="107">
        <v>380</v>
      </c>
      <c r="L125" s="10">
        <f>'18-09'!$K125+('18-09'!$J125/90)</f>
        <v>380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112"/>
      <c r="K126" s="107">
        <v>-380</v>
      </c>
      <c r="L126" s="10">
        <f>'18-09'!$K126+('18-09'!$J126/90)</f>
        <v>-380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-540</v>
      </c>
      <c r="K127" s="107">
        <v>140</v>
      </c>
      <c r="L127" s="10">
        <f>'18-09'!$K127+('18-09'!$J127/90)</f>
        <v>134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'18-09'!$K128+('18-09'!$J128/90)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-540</v>
      </c>
      <c r="K129" s="107">
        <v>20</v>
      </c>
      <c r="L129" s="10">
        <f>'18-09'!$K129+('18-09'!$J129/90)</f>
        <v>14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-800</v>
      </c>
      <c r="K130" s="107">
        <v>10</v>
      </c>
      <c r="L130" s="10">
        <f>'18-09'!$K130+('18-09'!$J130/90)</f>
        <v>1.1111111111111107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43</v>
      </c>
      <c r="J131" s="112"/>
      <c r="K131" s="107">
        <v>-20</v>
      </c>
      <c r="L131" s="10">
        <f>'18-09'!$K131+('18-09'!$J131/90)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>
        <v>5</v>
      </c>
      <c r="L132" s="10">
        <f>'18-09'!$K132+('18-09'!$J132/90)</f>
        <v>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 t="s">
        <v>399</v>
      </c>
      <c r="J133" s="112"/>
      <c r="K133" s="107">
        <v>70</v>
      </c>
      <c r="L133" s="10">
        <f>'18-09'!$K133+('18-09'!$J133/90)</f>
        <v>70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112"/>
      <c r="K134" s="107">
        <v>-5900</v>
      </c>
      <c r="L134" s="10">
        <f>'18-09'!$K134+('18-09'!$J134/90)</f>
        <v>-5900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'18-09'!$K135+('18-09'!$J135/90)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'18-09'!$K136+('18-09'!$J136/90)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'18-09'!$K137+('18-09'!$J137/90)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'18-09'!$K138+('18-09'!$J138/90)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'18-09'!$K139+('18-09'!$J139/90)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'18-09'!$K140+('18-09'!$J140/90)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'18-09'!$K141+('18-09'!$J141/90)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'18-09'!$K142+('18-09'!$J142/90)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'18-09'!$K143+('18-09'!$J143/90)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'18-09'!$K144+('18-09'!$J144/90)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D887CD31-EE72-4662-AF66-7F5FD2D17E1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1CF47-A29D-4A7D-9971-F554AF16D4B5}">
  <sheetPr>
    <pageSetUpPr fitToPage="1"/>
  </sheetPr>
  <dimension ref="A1:Z131"/>
  <sheetViews>
    <sheetView rightToLeft="1" topLeftCell="A11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-590</v>
      </c>
      <c r="K1" s="116">
        <f t="shared" si="0"/>
        <v>212</v>
      </c>
      <c r="L1" s="3">
        <f t="shared" si="0"/>
        <v>205.44444444444446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12</v>
      </c>
      <c r="L3" s="10">
        <f t="shared" ref="L3:L18" si="1">K3+(J3/90)</f>
        <v>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1131</v>
      </c>
      <c r="J4" s="112">
        <v>-250</v>
      </c>
      <c r="K4" s="107">
        <v>5</v>
      </c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171</v>
      </c>
      <c r="J5" s="112"/>
      <c r="K5" s="107">
        <v>155</v>
      </c>
      <c r="L5" s="10">
        <f t="shared" si="1"/>
        <v>155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300</v>
      </c>
      <c r="K6" s="107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159</v>
      </c>
      <c r="J7" s="112">
        <v>-450</v>
      </c>
      <c r="K7" s="107">
        <v>30</v>
      </c>
      <c r="L7" s="10">
        <f t="shared" si="1"/>
        <v>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868</v>
      </c>
      <c r="J8" s="112">
        <v>-180</v>
      </c>
      <c r="K8" s="107">
        <v>10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-10</v>
      </c>
      <c r="K9" s="107"/>
      <c r="L9" s="10">
        <f t="shared" si="1"/>
        <v>-0.1111111111111111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2687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SUM('19-09'!$J$22:$J$131)</f>
        <v>-8780</v>
      </c>
      <c r="K20" s="116">
        <f>SUM('19-09'!$K$22:$K$131)</f>
        <v>226</v>
      </c>
      <c r="L20" s="3">
        <f>SUM('19-09'!$L$22:$L$131)</f>
        <v>128.44444444444457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180</v>
      </c>
      <c r="K22" s="107"/>
      <c r="L22" s="10">
        <f>'19-09'!$K22+('19-09'!$J22/90)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76</v>
      </c>
      <c r="F23" s="16">
        <f t="shared" si="3"/>
        <v>760</v>
      </c>
      <c r="G23" s="7"/>
      <c r="H23" s="7" t="s">
        <v>6</v>
      </c>
      <c r="I23" s="2"/>
      <c r="J23" s="112"/>
      <c r="K23" s="107">
        <v>38</v>
      </c>
      <c r="L23" s="10">
        <f>'19-09'!$K23+('19-09'!$J23/90)</f>
        <v>38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2704</v>
      </c>
      <c r="J24" s="112"/>
      <c r="K24" s="107">
        <v>700</v>
      </c>
      <c r="L24" s="10">
        <f>'19-09'!$K24+('19-09'!$J24/90)</f>
        <v>700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9</v>
      </c>
      <c r="F25" s="16">
        <f t="shared" si="3"/>
        <v>450</v>
      </c>
      <c r="G25" s="7"/>
      <c r="H25" s="7" t="s">
        <v>40</v>
      </c>
      <c r="I25" s="2" t="s">
        <v>95</v>
      </c>
      <c r="J25" s="112"/>
      <c r="K25" s="107">
        <v>-700</v>
      </c>
      <c r="L25" s="10">
        <f>'19-09'!$K25+('19-09'!$J25/90)</f>
        <v>-700</v>
      </c>
      <c r="M25" s="3"/>
      <c r="N25" s="13">
        <v>20</v>
      </c>
      <c r="O25" s="1">
        <v>42</v>
      </c>
      <c r="P25" s="14">
        <f t="shared" si="4"/>
        <v>840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79</v>
      </c>
      <c r="F26" s="16">
        <f t="shared" si="3"/>
        <v>7900</v>
      </c>
      <c r="G26" s="7"/>
      <c r="H26" s="7" t="s">
        <v>6</v>
      </c>
      <c r="I26" s="2"/>
      <c r="J26" s="112">
        <v>-540</v>
      </c>
      <c r="K26" s="107">
        <v>10</v>
      </c>
      <c r="L26" s="10">
        <f>'19-09'!$K26+('19-09'!$J26/90)</f>
        <v>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61</v>
      </c>
      <c r="S26" s="16">
        <f t="shared" si="5"/>
        <v>6100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9540</v>
      </c>
      <c r="G27" s="7"/>
      <c r="H27" s="7" t="s">
        <v>6</v>
      </c>
      <c r="I27" s="2" t="s">
        <v>95</v>
      </c>
      <c r="J27" s="112"/>
      <c r="K27" s="107">
        <v>200</v>
      </c>
      <c r="L27" s="10">
        <f>'19-09'!$K27+('19-09'!$J27/90)</f>
        <v>200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6740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1472</v>
      </c>
      <c r="D28" s="1"/>
      <c r="E28" s="1"/>
      <c r="F28" s="1"/>
      <c r="G28" s="1"/>
      <c r="H28" s="7" t="s">
        <v>40</v>
      </c>
      <c r="I28" s="2" t="s">
        <v>95</v>
      </c>
      <c r="J28" s="112"/>
      <c r="K28" s="107">
        <v>-200</v>
      </c>
      <c r="L28" s="10">
        <f>'19-09'!$K28+('19-09'!$J28/90)</f>
        <v>-200</v>
      </c>
      <c r="M28" s="3"/>
      <c r="N28" s="12" t="s">
        <v>11</v>
      </c>
      <c r="O28" s="12"/>
      <c r="P28" s="6">
        <f>SUM(P22:P27)</f>
        <v>1850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2645</v>
      </c>
      <c r="G29" s="1"/>
      <c r="H29" s="7" t="s">
        <v>6</v>
      </c>
      <c r="I29" s="2" t="s">
        <v>1272</v>
      </c>
      <c r="J29" s="112"/>
      <c r="K29" s="107">
        <v>200</v>
      </c>
      <c r="L29" s="10">
        <f>'19-09'!$K29+('19-09'!$J29/90)</f>
        <v>200</v>
      </c>
      <c r="M29" s="3"/>
      <c r="N29" s="1"/>
      <c r="O29" s="1"/>
      <c r="P29" s="18"/>
      <c r="Q29" s="146" t="s">
        <v>21</v>
      </c>
      <c r="R29" s="147"/>
      <c r="S29" s="17">
        <f>SUM('19-09'!$J$22:$J$131)</f>
        <v>-8780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352</v>
      </c>
      <c r="D30" s="1"/>
      <c r="E30" s="1"/>
      <c r="F30" s="8"/>
      <c r="G30" s="1"/>
      <c r="H30" s="7" t="s">
        <v>6</v>
      </c>
      <c r="I30" s="2" t="s">
        <v>2246</v>
      </c>
      <c r="J30" s="112"/>
      <c r="K30" s="107">
        <v>100</v>
      </c>
      <c r="L30" s="10">
        <f>'19-09'!$K30+('19-09'!$J30/90)</f>
        <v>100</v>
      </c>
      <c r="M30" s="3"/>
      <c r="N30" s="146" t="s">
        <v>23</v>
      </c>
      <c r="O30" s="147"/>
      <c r="P30" s="6">
        <f>SUM('19-09'!$K$22:$K$131)</f>
        <v>226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/>
      <c r="L31" s="10">
        <f>'19-09'!$K31+('19-09'!$J31/90)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5980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-270</v>
      </c>
      <c r="K32" s="107">
        <v>170</v>
      </c>
      <c r="L32" s="10">
        <f>'19-09'!$K32+('19-09'!$J32/90)</f>
        <v>167</v>
      </c>
      <c r="M32" s="3"/>
      <c r="N32" s="12" t="s">
        <v>25</v>
      </c>
      <c r="O32" s="12"/>
      <c r="P32" s="6">
        <f>P28-P30-C28</f>
        <v>152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450</v>
      </c>
      <c r="K33" s="107"/>
      <c r="L33" s="10">
        <f>'19-09'!$K33+('19-09'!$J33/90)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-900</v>
      </c>
      <c r="K34" s="107">
        <v>100</v>
      </c>
      <c r="L34" s="10">
        <f>'19-09'!$K34+('19-09'!$J34/90)</f>
        <v>90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-540</v>
      </c>
      <c r="K35" s="107">
        <v>40</v>
      </c>
      <c r="L35" s="10">
        <f>'19-09'!$K35+('19-09'!$J35/90)</f>
        <v>34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-180</v>
      </c>
      <c r="K36" s="107">
        <v>40</v>
      </c>
      <c r="L36" s="10">
        <f>'19-09'!$K36+('19-09'!$J36/90)</f>
        <v>38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'19-09'!$K37+('19-09'!$J37/90)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/>
      <c r="L38" s="10">
        <f>'19-09'!$K38+('19-09'!$J38/90)</f>
        <v>0.77777777777777779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30</v>
      </c>
      <c r="L39" s="10">
        <f>'19-09'!$K39+('19-09'!$J39/90)</f>
        <v>30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/>
      <c r="L40" s="10">
        <f>'19-09'!$K40+('19-09'!$J40/90)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>
        <v>-450</v>
      </c>
      <c r="K41" s="107">
        <v>-70</v>
      </c>
      <c r="L41" s="10">
        <f>'19-09'!$K41+('19-09'!$J41/90)</f>
        <v>-75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10</v>
      </c>
      <c r="L42" s="10">
        <f>'19-09'!$K42+('19-09'!$J42/90)</f>
        <v>10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200</v>
      </c>
      <c r="K43" s="107"/>
      <c r="L43" s="10">
        <f>'19-09'!$K43+('19-09'!$J43/90)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'19-09'!$K44+('19-09'!$J44/90)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-700</v>
      </c>
      <c r="K45" s="107">
        <v>30</v>
      </c>
      <c r="L45" s="10">
        <f>'19-09'!$K45+('19-09'!$J45/90)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1002</v>
      </c>
      <c r="J46" s="112">
        <v>-675</v>
      </c>
      <c r="K46" s="107">
        <v>20</v>
      </c>
      <c r="L46" s="10">
        <f>'19-09'!$K46+('19-09'!$J46/90)</f>
        <v>12.5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658</v>
      </c>
      <c r="J47" s="112">
        <v>900</v>
      </c>
      <c r="K47" s="107">
        <v>30</v>
      </c>
      <c r="L47" s="10">
        <f>'19-09'!$K47+('19-09'!$J47/90)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439</v>
      </c>
      <c r="J48" s="112">
        <v>-270</v>
      </c>
      <c r="K48" s="107">
        <v>20</v>
      </c>
      <c r="L48" s="10">
        <f>'19-09'!$K48+('19-09'!$J48/90)</f>
        <v>17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300</v>
      </c>
      <c r="K49" s="107"/>
      <c r="L49" s="10">
        <f>'19-09'!$K49+('19-09'!$J49/90)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948</v>
      </c>
      <c r="J50" s="112"/>
      <c r="K50" s="107">
        <v>55</v>
      </c>
      <c r="L50" s="10">
        <f>'19-09'!$K50+('19-09'!$J50/90)</f>
        <v>55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503</v>
      </c>
      <c r="J51" s="112"/>
      <c r="K51" s="107">
        <v>200</v>
      </c>
      <c r="L51" s="10">
        <f>'19-09'!$K51+('19-09'!$J51/90)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 t="s">
        <v>713</v>
      </c>
      <c r="J52" s="112"/>
      <c r="K52" s="107">
        <v>230</v>
      </c>
      <c r="L52" s="10">
        <f>'19-09'!$K52+('19-09'!$J52/90)</f>
        <v>230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700</v>
      </c>
      <c r="K53" s="107"/>
      <c r="L53" s="10">
        <f>'19-09'!$K53+('19-09'!$J53/90)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-100</v>
      </c>
      <c r="K54" s="107">
        <v>100</v>
      </c>
      <c r="L54" s="10">
        <f>'19-09'!$K54+('19-09'!$J54/90)</f>
        <v>98.888888888888886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'19-09'!$K55+('19-09'!$J55/90)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-700</v>
      </c>
      <c r="K56" s="107">
        <v>10</v>
      </c>
      <c r="L56" s="10">
        <f>'19-09'!$K56+('19-09'!$J56/90)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 t="s">
        <v>150</v>
      </c>
      <c r="J57" s="112"/>
      <c r="K57" s="107">
        <v>45</v>
      </c>
      <c r="L57" s="10">
        <f>'19-09'!$K57+('19-09'!$J57/90)</f>
        <v>45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'19-09'!$K58+('19-09'!$J58/90)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180</v>
      </c>
      <c r="K59" s="107"/>
      <c r="L59" s="10">
        <f>'19-09'!$K59+('19-09'!$J59/90)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120</v>
      </c>
      <c r="K60" s="107"/>
      <c r="L60" s="10">
        <f>'19-09'!$K60+('19-09'!$J60/90)</f>
        <v>1.3333333333333333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2705</v>
      </c>
      <c r="J61" s="112">
        <v>-810</v>
      </c>
      <c r="K61" s="107">
        <v>-60</v>
      </c>
      <c r="L61" s="10">
        <f>'19-09'!$K61+('19-09'!$J61/90)</f>
        <v>-69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150</v>
      </c>
      <c r="K62" s="107"/>
      <c r="L62" s="10">
        <f>'19-09'!$K62+('19-09'!$J62/90)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500</v>
      </c>
      <c r="K63" s="107"/>
      <c r="L63" s="10">
        <f>'19-09'!$K63+('19-09'!$J63/90)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>
        <v>10</v>
      </c>
      <c r="L64" s="10">
        <f>'19-09'!$K64+('19-09'!$J64/90)</f>
        <v>12.222222222222221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-310</v>
      </c>
      <c r="K65" s="108">
        <v>40</v>
      </c>
      <c r="L65" s="37">
        <f>'19-09'!$K65+('19-09'!$J65/90)</f>
        <v>36.555555555555557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50</v>
      </c>
      <c r="L66" s="37">
        <f>'19-09'!$K66+('19-09'!$J66/90)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200</v>
      </c>
      <c r="K67" s="108"/>
      <c r="L67" s="37">
        <f>'19-09'!$K67+('19-09'!$J67/90)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-300</v>
      </c>
      <c r="K68" s="109">
        <v>30</v>
      </c>
      <c r="L68" s="37">
        <f>'19-09'!$K68+('19-09'!$J68/90)</f>
        <v>26.666666666666668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80</v>
      </c>
      <c r="L69" s="37">
        <f>'19-09'!$K69+('19-09'!$J69/90)</f>
        <v>80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2251</v>
      </c>
      <c r="J70" s="113"/>
      <c r="K70" s="108">
        <v>200</v>
      </c>
      <c r="L70" s="37">
        <f>'19-09'!$K70+('19-09'!$J70/90)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625</v>
      </c>
      <c r="K71" s="107"/>
      <c r="L71" s="10">
        <f>'19-09'!$K71+('19-09'!$J71/90)</f>
        <v>6.9444444444444446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10</v>
      </c>
      <c r="L72" s="10">
        <f>'19-09'!$K72+('19-09'!$J72/90)</f>
        <v>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112"/>
      <c r="K73" s="107">
        <v>-1680</v>
      </c>
      <c r="L73" s="10">
        <f>'19-09'!$K73+('19-09'!$J73/90)</f>
        <v>-1680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-500</v>
      </c>
      <c r="K74" s="107">
        <v>60</v>
      </c>
      <c r="L74" s="10">
        <f>'19-09'!$K74+('19-09'!$J74/90)</f>
        <v>54.444444444444443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/>
      <c r="J75" s="112"/>
      <c r="K75" s="107">
        <v>-340</v>
      </c>
      <c r="L75" s="10">
        <f>'19-09'!$K75+('19-09'!$J75/90)</f>
        <v>-340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1200</v>
      </c>
      <c r="K76" s="107"/>
      <c r="L76" s="10">
        <f>'19-09'!$K76+('19-09'!$J76/90)</f>
        <v>13.333333333333334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80</v>
      </c>
      <c r="L77" s="10">
        <f>'19-09'!$K77+('19-09'!$J77/90)</f>
        <v>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130</v>
      </c>
      <c r="L78" s="10">
        <f>'19-09'!$K78+('19-09'!$J78/90)</f>
        <v>130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/>
      <c r="J79" s="112"/>
      <c r="K79" s="107">
        <v>-110</v>
      </c>
      <c r="L79" s="10">
        <f>'19-09'!$K79+('19-09'!$J79/90)</f>
        <v>-110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'19-09'!$K80+('19-09'!$J80/90)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614</v>
      </c>
      <c r="J81" s="112">
        <v>600</v>
      </c>
      <c r="K81" s="107">
        <v>30</v>
      </c>
      <c r="L81" s="10">
        <f>'19-09'!$K81+('19-09'!$J81/90)</f>
        <v>36.666666666666664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'19-09'!$K82+('19-09'!$J82/90)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-720</v>
      </c>
      <c r="K83" s="107">
        <v>20</v>
      </c>
      <c r="L83" s="10">
        <f>'19-09'!$K83+('19-09'!$J83/90)</f>
        <v>12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56</v>
      </c>
      <c r="J84" s="112">
        <v>-2430</v>
      </c>
      <c r="K84" s="107">
        <v>410</v>
      </c>
      <c r="L84" s="10">
        <f>'19-09'!$K84+('19-09'!$J84/90)</f>
        <v>383</v>
      </c>
      <c r="M84" s="3"/>
      <c r="N84" s="45" t="s">
        <v>56</v>
      </c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62</v>
      </c>
      <c r="L85" s="10">
        <f>'19-09'!$K85+('19-09'!$J85/90)</f>
        <v>62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20</v>
      </c>
      <c r="L86" s="10">
        <f>'19-09'!$K86+('19-09'!$J86/90)</f>
        <v>17.777777777777779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2539</v>
      </c>
      <c r="J87" s="112"/>
      <c r="K87" s="107">
        <v>-20</v>
      </c>
      <c r="L87" s="10">
        <f>'19-09'!$K87+('19-09'!$J87/90)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42</v>
      </c>
      <c r="L88" s="10">
        <f>'19-09'!$K88+('19-09'!$J88/90)</f>
        <v>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1813</v>
      </c>
      <c r="J89" s="112"/>
      <c r="K89" s="107">
        <v>4</v>
      </c>
      <c r="L89" s="10">
        <f>'19-09'!$K89+('19-09'!$J89/90)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1508</v>
      </c>
      <c r="J90" s="112">
        <v>100</v>
      </c>
      <c r="K90" s="107"/>
      <c r="L90" s="10">
        <f>'19-09'!$K90+('19-09'!$J90/90)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200</v>
      </c>
      <c r="L91" s="10">
        <f>'19-09'!$K91+('19-09'!$J91/90)</f>
        <v>200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-160</v>
      </c>
      <c r="K92" s="107"/>
      <c r="L92" s="10">
        <f>'19-09'!$K92+('19-09'!$J92/90)</f>
        <v>-1.7777777777777777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80</v>
      </c>
      <c r="L93" s="10">
        <f>'19-09'!$K93+('19-09'!$J93/90)</f>
        <v>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2706</v>
      </c>
      <c r="J94" s="112"/>
      <c r="K94" s="107">
        <v>4</v>
      </c>
      <c r="L94" s="10">
        <f>'19-09'!$K94+('19-09'!$J94/90)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470</v>
      </c>
      <c r="J95" s="112"/>
      <c r="K95" s="107">
        <v>5</v>
      </c>
      <c r="L95" s="10">
        <f>'19-09'!$K95+('19-09'!$J95/90)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</v>
      </c>
      <c r="K96" s="107">
        <v>14</v>
      </c>
      <c r="L96" s="10">
        <f>'19-09'!$K96+('19-09'!$J96/90)</f>
        <v>13.5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</v>
      </c>
      <c r="K97" s="107">
        <v>1</v>
      </c>
      <c r="L97" s="10">
        <f>'19-09'!$K97+('19-09'!$J97/90)</f>
        <v>1.5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'19-09'!$K98+('19-09'!$J98/90)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</v>
      </c>
      <c r="L99" s="10">
        <f>'19-09'!$K99+('19-09'!$J99/90)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154</v>
      </c>
      <c r="J100" s="112">
        <v>300</v>
      </c>
      <c r="K100" s="107"/>
      <c r="L100" s="10">
        <f>'19-09'!$K100+('19-09'!$J100/90)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</v>
      </c>
      <c r="L101" s="10">
        <f>'19-09'!$K101+('19-09'!$J101/90)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200</v>
      </c>
      <c r="K102" s="107">
        <v>1</v>
      </c>
      <c r="L102" s="10">
        <f>'19-09'!$K102+('19-09'!$J102/90)</f>
        <v>3.2222222222222223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20</v>
      </c>
      <c r="L103" s="10">
        <f>'19-09'!$K103+('19-09'!$J103/90)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13</v>
      </c>
      <c r="L104" s="10">
        <f>'19-09'!$K104+('19-09'!$J104/90)</f>
        <v>13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150</v>
      </c>
      <c r="K105" s="107"/>
      <c r="L105" s="10">
        <f>'19-09'!$K105+('19-09'!$J105/90)</f>
        <v>1.6666666666666667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130</v>
      </c>
      <c r="K106" s="107"/>
      <c r="L106" s="10">
        <f>'19-09'!$K106+('19-09'!$J106/90)</f>
        <v>1.4444444444444444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'19-09'!$K107+('19-09'!$J107/90)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2260</v>
      </c>
      <c r="J108" s="112"/>
      <c r="K108" s="107">
        <v>120</v>
      </c>
      <c r="L108" s="10">
        <f>'19-09'!$K108+('19-09'!$J108/90)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2</v>
      </c>
      <c r="L109" s="10">
        <f>'19-09'!$K109+('19-09'!$J109/90)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-170</v>
      </c>
      <c r="K110" s="107">
        <v>5</v>
      </c>
      <c r="L110" s="10">
        <f>'19-09'!$K110+('19-09'!$J110/90)</f>
        <v>3.1111111111111112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180</v>
      </c>
      <c r="K111" s="107"/>
      <c r="L111" s="10">
        <f>'19-09'!$K111+('19-09'!$J111/90)</f>
        <v>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100</v>
      </c>
      <c r="K112" s="107">
        <v>5</v>
      </c>
      <c r="L112" s="10">
        <f>'19-09'!$K112+('19-09'!$J112/90)</f>
        <v>6.1111111111111107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15</v>
      </c>
      <c r="L113" s="10">
        <f>'19-09'!$K113+('19-09'!$J113/90)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13</v>
      </c>
      <c r="L114" s="10">
        <f>'19-09'!$K114+('19-09'!$J114/90)</f>
        <v>13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-90</v>
      </c>
      <c r="K115" s="107">
        <v>8</v>
      </c>
      <c r="L115" s="10">
        <f>'19-09'!$K115+('19-09'!$J115/90)</f>
        <v>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-200</v>
      </c>
      <c r="K116" s="107">
        <v>10</v>
      </c>
      <c r="L116" s="10">
        <f>'19-09'!$K116+('19-09'!$J116/90)</f>
        <v>7.7777777777777777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550</v>
      </c>
      <c r="K117" s="107"/>
      <c r="L117" s="10">
        <f>'19-09'!$K117+('19-09'!$J117/90)</f>
        <v>6.1111111111111107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-180</v>
      </c>
      <c r="K118" s="107">
        <v>-5</v>
      </c>
      <c r="L118" s="10">
        <f>'19-09'!$K118+('19-09'!$J118/90)</f>
        <v>-7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70</v>
      </c>
      <c r="K119" s="107"/>
      <c r="L119" s="10">
        <f>'19-09'!$K119+('19-09'!$J119/90)</f>
        <v>0.77777777777777779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11</v>
      </c>
      <c r="L120" s="10">
        <f>'19-09'!$K120+('19-09'!$J120/90)</f>
        <v>11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-310</v>
      </c>
      <c r="K121" s="107">
        <v>15</v>
      </c>
      <c r="L121" s="10">
        <f>'19-09'!$K121+('19-09'!$J121/90)</f>
        <v>11.555555555555555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'19-09'!$K122+('19-09'!$J122/90)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>
        <v>2</v>
      </c>
      <c r="L123" s="10">
        <f>'19-09'!$K123+('19-09'!$J123/90)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>
        <v>-6600</v>
      </c>
      <c r="K124" s="107">
        <v>-1350</v>
      </c>
      <c r="L124" s="10">
        <f>'19-09'!$K124+('19-09'!$J124/90)</f>
        <v>-1423.3333333333333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370</v>
      </c>
      <c r="K125" s="107"/>
      <c r="L125" s="10">
        <f>'19-09'!$K125+('19-09'!$J125/90)</f>
        <v>4.1111111111111107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1887</v>
      </c>
      <c r="J126" s="112"/>
      <c r="K126" s="107">
        <v>535</v>
      </c>
      <c r="L126" s="10">
        <f>'19-09'!$K126+('19-09'!$J126/90)</f>
        <v>535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'19-09'!$K127+('19-09'!$J127/90)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57</v>
      </c>
      <c r="J128" s="112">
        <v>3000</v>
      </c>
      <c r="K128" s="107"/>
      <c r="L128" s="10">
        <f>'19-09'!$K128+('19-09'!$J128/90)</f>
        <v>33.333333333333336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112">
        <v>-3000</v>
      </c>
      <c r="K129" s="107"/>
      <c r="L129" s="10">
        <f>'19-09'!$K129+('19-09'!$J129/90)</f>
        <v>-33.333333333333336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2717</v>
      </c>
      <c r="J130" s="112"/>
      <c r="K130" s="107">
        <v>25</v>
      </c>
      <c r="L130" s="10">
        <f>'19-09'!$K130+('19-09'!$J130/90)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40" t="s">
        <v>648</v>
      </c>
      <c r="J131" s="112"/>
      <c r="K131" s="107">
        <v>-25</v>
      </c>
      <c r="L131" s="10">
        <f>'19-09'!$K131+('19-09'!$J131/90)</f>
        <v>-25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AE793491-29EE-451C-9A71-EE49A3F8731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29A27-62A0-4DD8-8EB1-1A16499AF70A}">
  <sheetPr>
    <pageSetUpPr fitToPage="1"/>
  </sheetPr>
  <dimension ref="A1:Z133"/>
  <sheetViews>
    <sheetView rightToLeft="1" topLeftCell="A120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300</v>
      </c>
      <c r="L1" s="3">
        <f t="shared" si="0"/>
        <v>300.00000000000006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208</v>
      </c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1196</v>
      </c>
      <c r="J5" s="112"/>
      <c r="K5" s="107">
        <v>4</v>
      </c>
      <c r="L5" s="10">
        <f t="shared" si="1"/>
        <v>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1796</v>
      </c>
      <c r="I6" s="2" t="s">
        <v>75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39</v>
      </c>
      <c r="J7" s="112">
        <v>-100</v>
      </c>
      <c r="K7" s="107">
        <v>50</v>
      </c>
      <c r="L7" s="10">
        <f t="shared" si="1"/>
        <v>48.888888888888886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750</v>
      </c>
      <c r="J8" s="112"/>
      <c r="K8" s="107">
        <v>100</v>
      </c>
      <c r="L8" s="10">
        <f t="shared" si="1"/>
        <v>100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150</v>
      </c>
      <c r="K9" s="107">
        <v>-54</v>
      </c>
      <c r="L9" s="10">
        <f t="shared" si="1"/>
        <v>-52.333333333333336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SUM('21-09'!$J$22:$J$133)</f>
        <v>3605</v>
      </c>
      <c r="K20" s="116">
        <f>SUM('21-09'!$K$22:$K$133)</f>
        <v>1912</v>
      </c>
      <c r="L20" s="3">
        <f>SUM('21-09'!$L$22:$L$133)</f>
        <v>1952.0555555555559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35</v>
      </c>
      <c r="J22" s="112"/>
      <c r="K22" s="107">
        <v>-3</v>
      </c>
      <c r="L22" s="10">
        <f>'21-09'!$K22+('21-09'!$J22/90)</f>
        <v>-3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1279</v>
      </c>
      <c r="J23" s="112">
        <v>200</v>
      </c>
      <c r="K23" s="107"/>
      <c r="L23" s="10">
        <f>'21-09'!$K23+('21-09'!$J23/90)</f>
        <v>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4</v>
      </c>
      <c r="F24" s="16">
        <f t="shared" si="3"/>
        <v>80</v>
      </c>
      <c r="G24" s="7"/>
      <c r="H24" s="7" t="s">
        <v>1796</v>
      </c>
      <c r="I24" s="2" t="s">
        <v>1482</v>
      </c>
      <c r="J24" s="112"/>
      <c r="K24" s="107">
        <v>400</v>
      </c>
      <c r="L24" s="10">
        <f>'21-09'!$K24+('21-09'!$J24/90)</f>
        <v>400</v>
      </c>
      <c r="M24" s="3"/>
      <c r="N24" s="13">
        <v>10</v>
      </c>
      <c r="O24" s="1">
        <v>49</v>
      </c>
      <c r="P24" s="14">
        <f t="shared" si="4"/>
        <v>490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27</v>
      </c>
      <c r="C25" s="14">
        <f t="shared" si="2"/>
        <v>540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-130</v>
      </c>
      <c r="K25" s="107">
        <v>15</v>
      </c>
      <c r="L25" s="10">
        <f>'21-09'!$K25+('21-09'!$J25/90)</f>
        <v>13.555555555555555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 t="s">
        <v>553</v>
      </c>
      <c r="J26" s="112"/>
      <c r="K26" s="107">
        <v>35</v>
      </c>
      <c r="L26" s="10">
        <f>'21-09'!$K26+('21-09'!$J26/90)</f>
        <v>35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760</v>
      </c>
      <c r="G27" s="7"/>
      <c r="H27" s="7" t="s">
        <v>6</v>
      </c>
      <c r="I27" s="2" t="s">
        <v>229</v>
      </c>
      <c r="J27" s="112">
        <v>-250</v>
      </c>
      <c r="K27" s="107"/>
      <c r="L27" s="10">
        <f>'21-09'!$K27+('21-09'!$J27/90)</f>
        <v>-2.7777777777777777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4715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1998</v>
      </c>
      <c r="D28" s="1"/>
      <c r="E28" s="1"/>
      <c r="F28" s="1"/>
      <c r="G28" s="1"/>
      <c r="H28" s="7" t="s">
        <v>40</v>
      </c>
      <c r="I28" s="2" t="s">
        <v>57</v>
      </c>
      <c r="J28" s="112">
        <v>5180</v>
      </c>
      <c r="K28" s="107"/>
      <c r="L28" s="10">
        <f>'21-09'!$K28+('21-09'!$J28/90)</f>
        <v>57.555555555555557</v>
      </c>
      <c r="M28" s="3"/>
      <c r="N28" s="12" t="s">
        <v>11</v>
      </c>
      <c r="O28" s="12"/>
      <c r="P28" s="6">
        <f>SUM(P22:P27)</f>
        <v>3390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-8780</v>
      </c>
      <c r="G29" s="1"/>
      <c r="H29" s="7" t="s">
        <v>6</v>
      </c>
      <c r="I29" s="2"/>
      <c r="J29" s="112">
        <v>-500</v>
      </c>
      <c r="K29" s="107">
        <v>10</v>
      </c>
      <c r="L29" s="10">
        <f>'21-09'!$K29+('21-09'!$J29/90)</f>
        <v>4.4444444444444446</v>
      </c>
      <c r="M29" s="3"/>
      <c r="N29" s="1"/>
      <c r="O29" s="1"/>
      <c r="P29" s="18"/>
      <c r="Q29" s="146" t="s">
        <v>21</v>
      </c>
      <c r="R29" s="147"/>
      <c r="S29" s="17">
        <f>SUM('21-09'!$J$22:$J$133)</f>
        <v>3605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526</v>
      </c>
      <c r="D30" s="1"/>
      <c r="E30" s="1"/>
      <c r="F30" s="8"/>
      <c r="G30" s="1"/>
      <c r="H30" s="7" t="s">
        <v>6</v>
      </c>
      <c r="I30" s="2"/>
      <c r="J30" s="112">
        <v>100</v>
      </c>
      <c r="K30" s="107"/>
      <c r="L30" s="10">
        <f>'21-09'!$K30+('21-09'!$J30/90)</f>
        <v>1.1111111111111112</v>
      </c>
      <c r="M30" s="3"/>
      <c r="N30" s="146" t="s">
        <v>23</v>
      </c>
      <c r="O30" s="147"/>
      <c r="P30" s="6">
        <f>SUM('21-09'!$K$22:$K$133)</f>
        <v>1912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150</v>
      </c>
      <c r="K31" s="107"/>
      <c r="L31" s="10">
        <f>'21-09'!$K31+('21-09'!$J31/90)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30</v>
      </c>
      <c r="L32" s="10">
        <f>'21-09'!$K32+('21-09'!$J32/90)</f>
        <v>28.888888888888889</v>
      </c>
      <c r="M32" s="3"/>
      <c r="N32" s="12" t="s">
        <v>25</v>
      </c>
      <c r="O32" s="12"/>
      <c r="P32" s="6">
        <f>P28-P30-C28</f>
        <v>-520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2</v>
      </c>
      <c r="L33" s="10">
        <f>'21-09'!$K33+('21-09'!$J33/90)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200</v>
      </c>
      <c r="K34" s="107"/>
      <c r="L34" s="10">
        <f>'21-09'!$K34+('21-09'!$J34/90)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2" t="s">
        <v>1626</v>
      </c>
      <c r="J35" s="112"/>
      <c r="K35" s="107">
        <v>35</v>
      </c>
      <c r="L35" s="10">
        <f>'21-09'!$K35+('21-09'!$J35/90)</f>
        <v>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292</v>
      </c>
      <c r="J36" s="112"/>
      <c r="K36" s="107">
        <v>200</v>
      </c>
      <c r="L36" s="10">
        <f>'21-09'!$K36+('21-09'!$J36/90)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15</v>
      </c>
      <c r="L37" s="10">
        <f>'21-09'!$K37+('21-09'!$J37/90)</f>
        <v>15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14</v>
      </c>
      <c r="L38" s="10">
        <f>'21-09'!$K38+('21-09'!$J38/90)</f>
        <v>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2282</v>
      </c>
      <c r="J39" s="112"/>
      <c r="K39" s="107">
        <v>70</v>
      </c>
      <c r="L39" s="10">
        <f>'21-09'!$K39+('21-09'!$J39/90)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2282</v>
      </c>
      <c r="J40" s="112"/>
      <c r="K40" s="107">
        <v>-20</v>
      </c>
      <c r="L40" s="10">
        <f>'21-09'!$K40+('21-09'!$J40/90)</f>
        <v>-20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2282</v>
      </c>
      <c r="J41" s="112">
        <v>-130</v>
      </c>
      <c r="K41" s="107">
        <v>30</v>
      </c>
      <c r="L41" s="10">
        <f>'21-09'!$K41+('21-09'!$J41/90)</f>
        <v>28.555555555555557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>
        <v>20</v>
      </c>
      <c r="L42" s="10">
        <f>'21-09'!$K42+('21-09'!$J42/90)</f>
        <v>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350</v>
      </c>
      <c r="K43" s="107">
        <v>10</v>
      </c>
      <c r="L43" s="10">
        <f>'21-09'!$K43+('21-09'!$J43/90)</f>
        <v>13.888888888888889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>
        <v>-1025</v>
      </c>
      <c r="K44" s="107"/>
      <c r="L44" s="10">
        <f>'21-09'!$K44+('21-09'!$J44/90)</f>
        <v>-11.388888888888889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'21-09'!$K45+('21-09'!$J45/90)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'21-09'!$K46+('21-09'!$J46/90)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40</v>
      </c>
      <c r="L47" s="10">
        <f>'21-09'!$K47+('21-09'!$J47/90)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'21-09'!$K48+('21-09'!$J48/90)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150</v>
      </c>
      <c r="K49" s="107"/>
      <c r="L49" s="10">
        <f>'21-09'!$K49+('21-09'!$J49/90)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'21-09'!$K50+('21-09'!$J50/90)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-270</v>
      </c>
      <c r="K51" s="107">
        <v>30</v>
      </c>
      <c r="L51" s="10">
        <f>'21-09'!$K51+('21-09'!$J51/90)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10</v>
      </c>
      <c r="L52" s="10">
        <f>'21-09'!$K52+('21-09'!$J52/90)</f>
        <v>5.5555555555555554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-570</v>
      </c>
      <c r="K53" s="107">
        <v>10</v>
      </c>
      <c r="L53" s="10">
        <f>'21-09'!$K53+('21-09'!$J53/90)</f>
        <v>3.666666666666667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984</v>
      </c>
      <c r="J54" s="112"/>
      <c r="K54" s="107">
        <v>37</v>
      </c>
      <c r="L54" s="10">
        <f>'21-09'!$K54+('21-09'!$J54/90)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-310</v>
      </c>
      <c r="K55" s="107">
        <v>20</v>
      </c>
      <c r="L55" s="10">
        <f>'21-09'!$K55+('21-09'!$J55/90)</f>
        <v>16.555555555555557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>
        <v>125</v>
      </c>
      <c r="L56" s="10">
        <f>'21-09'!$K56+('21-09'!$J56/90)</f>
        <v>125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</v>
      </c>
      <c r="K57" s="107">
        <v>26</v>
      </c>
      <c r="L57" s="10">
        <f>'21-09'!$K57+('21-09'!$J57/90)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80</v>
      </c>
      <c r="K58" s="107"/>
      <c r="L58" s="10">
        <f>'21-09'!$K58+('21-09'!$J58/90)</f>
        <v>0.88888888888888884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-130</v>
      </c>
      <c r="K59" s="107">
        <v>5</v>
      </c>
      <c r="L59" s="10">
        <f>'21-09'!$K59+('21-09'!$J59/90)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</v>
      </c>
      <c r="K60" s="107"/>
      <c r="L60" s="10">
        <f>'21-09'!$K60+('21-09'!$J60/90)</f>
        <v>0.22222222222222221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300</v>
      </c>
      <c r="K61" s="107"/>
      <c r="L61" s="10">
        <f>'21-09'!$K61+('21-09'!$J61/90)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10</v>
      </c>
      <c r="L62" s="10">
        <f>'21-09'!$K62+('21-09'!$J62/90)</f>
        <v>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112">
        <v>250</v>
      </c>
      <c r="K63" s="107"/>
      <c r="L63" s="10">
        <f>'21-09'!$K63+('21-09'!$J63/90)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-900</v>
      </c>
      <c r="K64" s="107">
        <v>10</v>
      </c>
      <c r="L64" s="10">
        <f>'21-09'!$K64+('21-09'!$J64/90)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500</v>
      </c>
      <c r="K65" s="108"/>
      <c r="L65" s="37">
        <f>'21-09'!$K65+('21-09'!$J65/90)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400</v>
      </c>
      <c r="K66" s="109"/>
      <c r="L66" s="37">
        <f>'21-09'!$K66+('21-09'!$J66/90)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8</v>
      </c>
      <c r="L67" s="37">
        <f>'21-09'!$K67+('21-09'!$J67/90)</f>
        <v>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26</v>
      </c>
      <c r="L68" s="37">
        <f>'21-09'!$K68+('21-09'!$J68/90)</f>
        <v>26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3</v>
      </c>
      <c r="L69" s="37">
        <f>'21-09'!$K69+('21-09'!$J69/90)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350</v>
      </c>
      <c r="K70" s="108"/>
      <c r="L70" s="37">
        <f>'21-09'!$K70+('21-09'!$J70/90)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100</v>
      </c>
      <c r="K71" s="107"/>
      <c r="L71" s="10">
        <f>'21-09'!$K71+('21-09'!$J71/90)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350</v>
      </c>
      <c r="K72" s="107"/>
      <c r="L72" s="10">
        <f>'21-09'!$K72+('21-09'!$J72/90)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5</v>
      </c>
      <c r="L73" s="10">
        <f>'21-09'!$K73+('21-09'!$J73/90)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937</v>
      </c>
      <c r="J74" s="112"/>
      <c r="K74" s="107">
        <v>218</v>
      </c>
      <c r="L74" s="10">
        <f>'21-09'!$K74+('21-09'!$J74/90)</f>
        <v>218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</v>
      </c>
      <c r="K75" s="107"/>
      <c r="L75" s="10">
        <f>'21-09'!$K75+('21-09'!$J75/90)</f>
        <v>0.77777777777777779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100</v>
      </c>
      <c r="K76" s="107"/>
      <c r="L76" s="10">
        <f>'21-09'!$K76+('21-09'!$J76/90)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112"/>
      <c r="K77" s="107">
        <v>65</v>
      </c>
      <c r="L77" s="10">
        <f>'21-09'!$K77+('21-09'!$J77/90)</f>
        <v>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1961</v>
      </c>
      <c r="J78" s="112"/>
      <c r="K78" s="107">
        <v>-1620</v>
      </c>
      <c r="L78" s="10">
        <f>'21-09'!$K78+('21-09'!$J78/90)</f>
        <v>-1620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70</v>
      </c>
      <c r="L79" s="10">
        <f>'21-09'!$K79+('21-09'!$J79/90)</f>
        <v>70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341</v>
      </c>
      <c r="J80" s="112">
        <v>-350</v>
      </c>
      <c r="K80" s="107">
        <v>5</v>
      </c>
      <c r="L80" s="10">
        <f>'21-09'!$K80+('21-09'!$J80/90)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13</v>
      </c>
      <c r="L81" s="10">
        <f>'21-09'!$K81+('21-09'!$J81/90)</f>
        <v>13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-400</v>
      </c>
      <c r="K82" s="107">
        <v>10</v>
      </c>
      <c r="L82" s="10">
        <f>'21-09'!$K82+('21-09'!$J82/90)</f>
        <v>5.5555555555555554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-90</v>
      </c>
      <c r="K83" s="107">
        <v>15</v>
      </c>
      <c r="L83" s="10">
        <f>'21-09'!$K83+('21-09'!$J83/90)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228</v>
      </c>
      <c r="J84" s="112"/>
      <c r="K84" s="107">
        <v>1100</v>
      </c>
      <c r="L84" s="10">
        <f>'21-09'!$K84+('21-09'!$J84/90)</f>
        <v>1100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35</v>
      </c>
      <c r="L85" s="10">
        <f>'21-09'!$K85+('21-09'!$J85/90)</f>
        <v>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229</v>
      </c>
      <c r="J86" s="112">
        <v>-400</v>
      </c>
      <c r="K86" s="107">
        <v>-10</v>
      </c>
      <c r="L86" s="10">
        <f>'21-09'!$K86+('21-09'!$J86/90)</f>
        <v>-14.444444444444445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-100</v>
      </c>
      <c r="K87" s="107">
        <v>5</v>
      </c>
      <c r="L87" s="10">
        <f>'21-09'!$K87+('21-09'!$J87/90)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-580</v>
      </c>
      <c r="K88" s="107">
        <v>10</v>
      </c>
      <c r="L88" s="10">
        <f>'21-09'!$K88+('21-09'!$J88/90)</f>
        <v>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43</v>
      </c>
      <c r="J89" s="112"/>
      <c r="K89" s="107">
        <v>-30</v>
      </c>
      <c r="L89" s="10">
        <f>'21-09'!$K89+('21-09'!$J89/90)</f>
        <v>-30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13</v>
      </c>
      <c r="K90" s="107"/>
      <c r="L90" s="10">
        <f>'21-09'!$K90+('21-09'!$J90/90)</f>
        <v>0.14444444444444443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/>
      <c r="J91" s="112">
        <v>-200</v>
      </c>
      <c r="K91" s="107">
        <v>85</v>
      </c>
      <c r="L91" s="10">
        <f>'21-09'!$K91+('21-09'!$J91/90)</f>
        <v>82.777777777777771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-270</v>
      </c>
      <c r="K92" s="107">
        <v>10</v>
      </c>
      <c r="L92" s="10">
        <f>'21-09'!$K92+('21-09'!$J92/90)</f>
        <v>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95</v>
      </c>
      <c r="J93" s="112"/>
      <c r="K93" s="107">
        <v>67</v>
      </c>
      <c r="L93" s="10">
        <f>'21-09'!$K93+('21-09'!$J93/90)</f>
        <v>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112"/>
      <c r="K94" s="107">
        <v>-67</v>
      </c>
      <c r="L94" s="10">
        <f>'21-09'!$K94+('21-09'!$J94/90)</f>
        <v>-67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340</v>
      </c>
      <c r="K95" s="107"/>
      <c r="L95" s="10">
        <f>'21-09'!$K95+('21-09'!$J95/90)</f>
        <v>3.7777777777777777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450</v>
      </c>
      <c r="K96" s="107"/>
      <c r="L96" s="10">
        <f>'21-09'!$K96+('21-09'!$J96/90)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95</v>
      </c>
      <c r="J97" s="112"/>
      <c r="K97" s="107">
        <v>48</v>
      </c>
      <c r="L97" s="10">
        <f>'21-09'!$K97+('21-09'!$J97/90)</f>
        <v>48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112"/>
      <c r="K98" s="107">
        <v>-48</v>
      </c>
      <c r="L98" s="10">
        <f>'21-09'!$K98+('21-09'!$J98/90)</f>
        <v>-48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164</v>
      </c>
      <c r="J99" s="112"/>
      <c r="K99" s="107">
        <v>10</v>
      </c>
      <c r="L99" s="10">
        <f>'21-09'!$K99+('21-09'!$J99/90)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112"/>
      <c r="K100" s="107">
        <v>-10</v>
      </c>
      <c r="L100" s="10">
        <f>'21-09'!$K100+('21-09'!$J100/90)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2708</v>
      </c>
      <c r="J101" s="112"/>
      <c r="K101" s="107">
        <v>240</v>
      </c>
      <c r="L101" s="10">
        <f>'21-09'!$K101+('21-09'!$J101/90)</f>
        <v>240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-20</v>
      </c>
      <c r="K102" s="107">
        <v>35</v>
      </c>
      <c r="L102" s="10">
        <f>'21-09'!$K102+('21-09'!$J102/90)</f>
        <v>34.777777777777779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112">
        <v>167</v>
      </c>
      <c r="K103" s="107">
        <v>-102</v>
      </c>
      <c r="L103" s="10">
        <f>'21-09'!$K103+('21-09'!$J103/90)</f>
        <v>-100.14444444444445</v>
      </c>
      <c r="M103" s="3"/>
      <c r="N103" s="45" t="s">
        <v>118</v>
      </c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-50</v>
      </c>
      <c r="K104" s="107">
        <v>20</v>
      </c>
      <c r="L104" s="10">
        <f>'21-09'!$K104+('21-09'!$J104/90)</f>
        <v>19.444444444444443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/>
      <c r="J105" s="112">
        <v>-70</v>
      </c>
      <c r="K105" s="107"/>
      <c r="L105" s="10">
        <f>'21-09'!$K105+('21-09'!$J105/90)</f>
        <v>-0.77777777777777779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-450</v>
      </c>
      <c r="K106" s="107">
        <v>10</v>
      </c>
      <c r="L106" s="10">
        <f>'21-09'!$K106+('21-09'!$J106/90)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-490</v>
      </c>
      <c r="K107" s="107">
        <v>10</v>
      </c>
      <c r="L107" s="10">
        <f>'21-09'!$K107+('21-09'!$J107/90)</f>
        <v>4.5555555555555554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1543</v>
      </c>
      <c r="J108" s="112">
        <v>-180</v>
      </c>
      <c r="K108" s="107">
        <v>-30</v>
      </c>
      <c r="L108" s="10">
        <f>'21-09'!$K108+('21-09'!$J108/90)</f>
        <v>-32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/>
      <c r="L109" s="10">
        <f>'21-09'!$K109+('21-09'!$J109/90)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600</v>
      </c>
      <c r="K110" s="107"/>
      <c r="L110" s="10">
        <f>'21-09'!$K110+('21-09'!$J110/90)</f>
        <v>6.666666666666667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50</v>
      </c>
      <c r="K111" s="107">
        <v>5</v>
      </c>
      <c r="L111" s="10">
        <f>'21-09'!$K111+('21-09'!$J111/90)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171</v>
      </c>
      <c r="J112" s="112"/>
      <c r="K112" s="107">
        <v>70</v>
      </c>
      <c r="L112" s="10">
        <f>'21-09'!$K112+('21-09'!$J112/90)</f>
        <v>70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95</v>
      </c>
      <c r="J113" s="112"/>
      <c r="K113" s="107">
        <v>217</v>
      </c>
      <c r="L113" s="10">
        <f>'21-09'!$K113+('21-09'!$J113/90)</f>
        <v>217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-217</v>
      </c>
      <c r="L114" s="10">
        <f>'21-09'!$K114+('21-09'!$J114/90)</f>
        <v>-217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10</v>
      </c>
      <c r="L115" s="10">
        <f>'21-09'!$K115+('21-09'!$J115/90)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500</v>
      </c>
      <c r="K116" s="107"/>
      <c r="L116" s="10">
        <f>'21-09'!$K116+('21-09'!$J116/90)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40</v>
      </c>
      <c r="L117" s="10">
        <f>'21-09'!$K117+('21-09'!$J117/90)</f>
        <v>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171</v>
      </c>
      <c r="J118" s="112">
        <v>-180</v>
      </c>
      <c r="K118" s="107">
        <v>70</v>
      </c>
      <c r="L118" s="10">
        <f>'21-09'!$K118+('21-09'!$J118/90)</f>
        <v>68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120</v>
      </c>
      <c r="L119" s="10">
        <f>'21-09'!$K119+('21-09'!$J119/90)</f>
        <v>120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-50</v>
      </c>
      <c r="K120" s="107">
        <v>5</v>
      </c>
      <c r="L120" s="10">
        <f>'21-09'!$K120+('21-09'!$J120/90)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200</v>
      </c>
      <c r="K121" s="107"/>
      <c r="L121" s="10">
        <f>'21-09'!$K121+('21-09'!$J121/90)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168</v>
      </c>
      <c r="J122" s="112"/>
      <c r="K122" s="107">
        <v>180</v>
      </c>
      <c r="L122" s="10">
        <f>'21-09'!$K122+('21-09'!$J122/90)</f>
        <v>180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2709</v>
      </c>
      <c r="J123" s="112"/>
      <c r="K123" s="107">
        <v>700</v>
      </c>
      <c r="L123" s="10">
        <f>'21-09'!$K123+('21-09'!$J123/90)</f>
        <v>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/>
      <c r="K124" s="107">
        <v>-700</v>
      </c>
      <c r="L124" s="10">
        <f>'21-09'!$K124+('21-09'!$J124/90)</f>
        <v>-700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360</v>
      </c>
      <c r="K125" s="107"/>
      <c r="L125" s="10">
        <f>'21-09'!$K125+('21-09'!$J125/90)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100</v>
      </c>
      <c r="K126" s="107">
        <v>10</v>
      </c>
      <c r="L126" s="10">
        <f>'21-09'!$K126+('21-09'!$J126/90)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'21-09'!$K127+('21-09'!$J127/90)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'21-09'!$K128+('21-09'!$J128/90)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'21-09'!$K129+('21-09'!$J129/90)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'21-09'!$K130+('21-09'!$J130/90)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'21-09'!$K131+('21-09'!$J131/90)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'21-09'!$K132+('21-09'!$J132/90)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'21-09'!$K133+('21-09'!$J133/90)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4ED51C90-BDBE-4BC1-8142-1662F4926A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21B-EABF-4DF5-9F6D-3B3846C6EA45}">
  <sheetPr>
    <pageSetUpPr fitToPage="1"/>
  </sheetPr>
  <dimension ref="A1:Z128"/>
  <sheetViews>
    <sheetView rightToLeft="1" topLeftCell="A121" workbookViewId="0">
      <selection activeCell="J73" sqref="J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-180</v>
      </c>
      <c r="K1" s="116">
        <f t="shared" si="0"/>
        <v>-290</v>
      </c>
      <c r="L1" s="3">
        <f t="shared" si="0"/>
        <v>-292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-630</v>
      </c>
      <c r="K4" s="107">
        <v>20</v>
      </c>
      <c r="L4" s="10">
        <f t="shared" si="1"/>
        <v>13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/>
      <c r="K5" s="107">
        <v>-500</v>
      </c>
      <c r="L5" s="10">
        <f t="shared" si="1"/>
        <v>-500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112">
        <v>100</v>
      </c>
      <c r="K6" s="107">
        <v>190</v>
      </c>
      <c r="L6" s="10">
        <f t="shared" si="1"/>
        <v>191.11111111111111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SUM('22-09'!$J$22:$J$128)</f>
        <v>8360</v>
      </c>
      <c r="K20" s="116">
        <f>SUM('22-09'!$K$22:$K$128)</f>
        <v>-1149</v>
      </c>
      <c r="L20" s="3">
        <f>SUM('22-09'!$L$22:$L$128)</f>
        <v>-1056.1111111111113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/>
      <c r="J22" s="112"/>
      <c r="K22" s="107">
        <v>70</v>
      </c>
      <c r="L22" s="10">
        <f>'22-09'!$K22+('22-09'!$J22/90)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85</v>
      </c>
      <c r="F23" s="16">
        <f t="shared" si="3"/>
        <v>850</v>
      </c>
      <c r="G23" s="7"/>
      <c r="H23" s="7" t="s">
        <v>6</v>
      </c>
      <c r="I23" s="2"/>
      <c r="J23" s="112">
        <v>-720</v>
      </c>
      <c r="K23" s="107">
        <v>10</v>
      </c>
      <c r="L23" s="10">
        <f>'22-09'!$K23+('22-09'!$J23/90)</f>
        <v>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48</v>
      </c>
      <c r="S23" s="16">
        <f t="shared" si="5"/>
        <v>480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112">
        <v>450</v>
      </c>
      <c r="K24" s="107"/>
      <c r="L24" s="10">
        <f>'22-09'!$K24+('22-09'!$J24/90)</f>
        <v>5</v>
      </c>
      <c r="M24" s="3"/>
      <c r="N24" s="13">
        <v>10</v>
      </c>
      <c r="O24" s="1">
        <v>42</v>
      </c>
      <c r="P24" s="14">
        <f t="shared" si="4"/>
        <v>420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2"/>
      <c r="J25" s="112">
        <v>200</v>
      </c>
      <c r="K25" s="107">
        <v>5</v>
      </c>
      <c r="L25" s="10">
        <f>'22-09'!$K25+('22-09'!$J25/90)</f>
        <v>7.2222222222222223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112">
        <v>90</v>
      </c>
      <c r="K26" s="107">
        <v>10</v>
      </c>
      <c r="L26" s="10">
        <f>'22-09'!$K26+('22-09'!$J26/90)</f>
        <v>11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106</v>
      </c>
      <c r="S26" s="16">
        <f t="shared" si="5"/>
        <v>10600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4185</v>
      </c>
      <c r="G27" s="7"/>
      <c r="H27" s="7" t="s">
        <v>6</v>
      </c>
      <c r="I27" s="2"/>
      <c r="J27" s="112">
        <v>90</v>
      </c>
      <c r="K27" s="107">
        <v>10</v>
      </c>
      <c r="L27" s="10">
        <f>'22-09'!$K27+('22-09'!$J27/90)</f>
        <v>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11270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3620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'22-09'!$K28+('22-09'!$J28/90)</f>
        <v>1.4444444444444444</v>
      </c>
      <c r="M28" s="3"/>
      <c r="N28" s="12" t="s">
        <v>11</v>
      </c>
      <c r="O28" s="12"/>
      <c r="P28" s="6">
        <f>SUM(P22:P27)</f>
        <v>1986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3425</v>
      </c>
      <c r="G29" s="1"/>
      <c r="H29" s="7" t="s">
        <v>1796</v>
      </c>
      <c r="I29" s="40" t="s">
        <v>95</v>
      </c>
      <c r="J29" s="112"/>
      <c r="K29" s="107">
        <v>40</v>
      </c>
      <c r="L29" s="10">
        <f>'22-09'!$K29+('22-09'!$J29/90)</f>
        <v>40</v>
      </c>
      <c r="M29" s="3"/>
      <c r="N29" s="1"/>
      <c r="O29" s="1"/>
      <c r="P29" s="18"/>
      <c r="Q29" s="146" t="s">
        <v>21</v>
      </c>
      <c r="R29" s="147"/>
      <c r="S29" s="17">
        <f>SUM('22-09'!$J$22:$J$128)</f>
        <v>8360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1622</v>
      </c>
      <c r="D30" s="1"/>
      <c r="E30" s="1"/>
      <c r="F30" s="8"/>
      <c r="G30" s="1"/>
      <c r="H30" s="7" t="s">
        <v>6</v>
      </c>
      <c r="I30" s="40" t="s">
        <v>95</v>
      </c>
      <c r="J30" s="112"/>
      <c r="K30" s="107">
        <v>189</v>
      </c>
      <c r="L30" s="10">
        <f>'22-09'!$K30+('22-09'!$J30/90)</f>
        <v>189</v>
      </c>
      <c r="M30" s="3"/>
      <c r="N30" s="146" t="s">
        <v>23</v>
      </c>
      <c r="O30" s="147"/>
      <c r="P30" s="6">
        <f>SUM('22-09'!$K$22:$K$128)</f>
        <v>-1149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112"/>
      <c r="K31" s="107">
        <v>30</v>
      </c>
      <c r="L31" s="10">
        <f>'22-09'!$K31+('22-09'!$J31/90)</f>
        <v>30</v>
      </c>
      <c r="M31" s="3"/>
      <c r="N31" s="1"/>
      <c r="O31" s="1"/>
      <c r="P31" s="18"/>
      <c r="Q31" s="12" t="s">
        <v>25</v>
      </c>
      <c r="R31" s="12"/>
      <c r="S31" s="17">
        <f>S27-S29-F27</f>
        <v>-1275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112"/>
      <c r="K32" s="107">
        <v>-259</v>
      </c>
      <c r="L32" s="10">
        <f>'22-09'!$K32+('22-09'!$J32/90)</f>
        <v>-259</v>
      </c>
      <c r="M32" s="3"/>
      <c r="N32" s="12" t="s">
        <v>25</v>
      </c>
      <c r="O32" s="12"/>
      <c r="P32" s="6">
        <f>P28-P30-C28</f>
        <v>-485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</v>
      </c>
      <c r="K33" s="107">
        <v>30</v>
      </c>
      <c r="L33" s="10">
        <f>'22-09'!$K33+('22-09'!$J33/90)</f>
        <v>29.777777777777779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150</v>
      </c>
      <c r="K34" s="107"/>
      <c r="L34" s="10">
        <f>'22-09'!$K34+('22-09'!$J34/90)</f>
        <v>1.6666666666666667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-270</v>
      </c>
      <c r="K35" s="107">
        <v>15</v>
      </c>
      <c r="L35" s="10">
        <f>'22-09'!$K35+('22-09'!$J35/90)</f>
        <v>12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112"/>
      <c r="K36" s="107">
        <v>550</v>
      </c>
      <c r="L36" s="10">
        <f>'22-09'!$K36+('22-09'!$J36/90)</f>
        <v>550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40</v>
      </c>
      <c r="L37" s="10">
        <f>'22-09'!$K37+('22-09'!$J37/90)</f>
        <v>35.555555555555557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95</v>
      </c>
      <c r="J38" s="112"/>
      <c r="K38" s="107">
        <v>362</v>
      </c>
      <c r="L38" s="10">
        <f>'22-09'!$K38+('22-09'!$J38/90)</f>
        <v>362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-362</v>
      </c>
      <c r="L39" s="10">
        <f>'22-09'!$K39+('22-09'!$J39/90)</f>
        <v>-362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20</v>
      </c>
      <c r="L40" s="10">
        <f>'22-09'!$K40+('22-09'!$J40/90)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225</v>
      </c>
      <c r="K41" s="107"/>
      <c r="L41" s="10">
        <f>'22-09'!$K41+('22-09'!$J41/90)</f>
        <v>2.5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200</v>
      </c>
      <c r="K42" s="107"/>
      <c r="L42" s="10">
        <f>'22-09'!$K42+('22-09'!$J42/90)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-180</v>
      </c>
      <c r="K43" s="107">
        <v>30</v>
      </c>
      <c r="L43" s="10">
        <f>'22-09'!$K43+('22-09'!$J43/90)</f>
        <v>28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'22-09'!$K44+('22-09'!$J44/90)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'22-09'!$K45+('22-09'!$J45/90)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600</v>
      </c>
      <c r="K46" s="107">
        <v>50</v>
      </c>
      <c r="L46" s="10">
        <f>'22-09'!$K46+('22-09'!$J46/90)</f>
        <v>56.666666666666664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80</v>
      </c>
      <c r="L47" s="10">
        <f>'22-09'!$K47+('22-09'!$J47/90)</f>
        <v>73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2711</v>
      </c>
      <c r="J48" s="112"/>
      <c r="K48" s="107">
        <v>-2220</v>
      </c>
      <c r="L48" s="10">
        <f>'22-09'!$K48+('22-09'!$J48/90)</f>
        <v>-2220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-360</v>
      </c>
      <c r="K49" s="107">
        <v>60</v>
      </c>
      <c r="L49" s="10">
        <f>'22-09'!$K49+('22-09'!$J49/90)</f>
        <v>56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2712</v>
      </c>
      <c r="J50" s="112"/>
      <c r="K50" s="107">
        <v>181</v>
      </c>
      <c r="L50" s="10">
        <f>'22-09'!$K50+('22-09'!$J50/90)</f>
        <v>181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112"/>
      <c r="K51" s="107">
        <v>-181</v>
      </c>
      <c r="L51" s="10">
        <f>'22-09'!$K51+('22-09'!$J51/90)</f>
        <v>-181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-130</v>
      </c>
      <c r="K52" s="107">
        <v>10</v>
      </c>
      <c r="L52" s="10">
        <f>'22-09'!$K52+('22-09'!$J52/90)</f>
        <v>8.5555555555555554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10</v>
      </c>
      <c r="L53" s="10">
        <f>'22-09'!$K53+('22-09'!$J53/90)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1051</v>
      </c>
      <c r="J54" s="112">
        <v>-335</v>
      </c>
      <c r="K54" s="107">
        <v>-490</v>
      </c>
      <c r="L54" s="10">
        <f>'22-09'!$K54+('22-09'!$J54/90)</f>
        <v>-493.72222222222223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-90</v>
      </c>
      <c r="K55" s="107">
        <v>40</v>
      </c>
      <c r="L55" s="10">
        <f>'22-09'!$K55+('22-09'!$J55/90)</f>
        <v>39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150</v>
      </c>
      <c r="K56" s="107">
        <v>5</v>
      </c>
      <c r="L56" s="10">
        <f>'22-09'!$K56+('22-09'!$J56/90)</f>
        <v>6.666666666666667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70</v>
      </c>
      <c r="L57" s="10">
        <f>'22-09'!$K57+('22-09'!$J57/90)</f>
        <v>70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</v>
      </c>
      <c r="K58" s="107"/>
      <c r="L58" s="10">
        <f>'22-09'!$K58+('22-09'!$J58/90)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10</v>
      </c>
      <c r="L59" s="10">
        <f>'22-09'!$K59+('22-09'!$J59/90)</f>
        <v>9.4444444444444446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13100</v>
      </c>
      <c r="K60" s="107"/>
      <c r="L60" s="10">
        <f>'22-09'!$K60+('22-09'!$J60/90)</f>
        <v>145.55555555555554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35</v>
      </c>
      <c r="L61" s="10">
        <f>'22-09'!$K61+('22-09'!$J61/90)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'22-09'!$K62+('22-09'!$J62/90)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137</v>
      </c>
      <c r="J63" s="112"/>
      <c r="K63" s="107">
        <v>50</v>
      </c>
      <c r="L63" s="10">
        <f>'22-09'!$K63+('22-09'!$J63/90)</f>
        <v>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112">
        <v>-280</v>
      </c>
      <c r="K64" s="107">
        <v>-40</v>
      </c>
      <c r="L64" s="10">
        <f>'22-09'!$K64+('22-09'!$J64/90)</f>
        <v>-43.111111111111114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-100</v>
      </c>
      <c r="K65" s="108">
        <v>5</v>
      </c>
      <c r="L65" s="37">
        <f>'22-09'!$K65+('22-09'!$J65/90)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255</v>
      </c>
      <c r="L66" s="37">
        <f>'22-09'!$K66+('22-09'!$J66/90)</f>
        <v>255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2713</v>
      </c>
      <c r="J67" s="113"/>
      <c r="K67" s="108">
        <v>-700</v>
      </c>
      <c r="L67" s="37">
        <f>'22-09'!$K67+('22-09'!$J67/90)</f>
        <v>-700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2491</v>
      </c>
      <c r="J68" s="114"/>
      <c r="K68" s="109">
        <v>-265</v>
      </c>
      <c r="L68" s="37">
        <f>'22-09'!$K68+('22-09'!$J68/90)</f>
        <v>-265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'22-09'!$K69+('22-09'!$J69/90)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-20</v>
      </c>
      <c r="K70" s="108">
        <v>30</v>
      </c>
      <c r="L70" s="37">
        <f>'22-09'!$K70+('22-09'!$J70/90)</f>
        <v>29.777777777777779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43</v>
      </c>
      <c r="J71" s="112">
        <v>-2000</v>
      </c>
      <c r="K71" s="107"/>
      <c r="L71" s="10">
        <f>'22-09'!$K71+('22-09'!$J71/90)</f>
        <v>-22.222222222222221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300</v>
      </c>
      <c r="K72" s="107"/>
      <c r="L72" s="10">
        <f>'22-09'!$K72+('22-09'!$J72/90)</f>
        <v>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200</v>
      </c>
      <c r="K73" s="107"/>
      <c r="L73" s="10">
        <f>'22-09'!$K73+('22-09'!$J73/90)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-630</v>
      </c>
      <c r="K74" s="107">
        <v>40</v>
      </c>
      <c r="L74" s="10">
        <f>'22-09'!$K74+('22-09'!$J74/90)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112">
        <v>-360</v>
      </c>
      <c r="K75" s="107">
        <v>20</v>
      </c>
      <c r="L75" s="10">
        <f>'22-09'!$K75+('22-09'!$J75/90)</f>
        <v>16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112">
        <v>630</v>
      </c>
      <c r="K76" s="107"/>
      <c r="L76" s="10">
        <f>'22-09'!$K76+('22-09'!$J76/90)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112">
        <v>-600</v>
      </c>
      <c r="K77" s="107">
        <v>20</v>
      </c>
      <c r="L77" s="10">
        <f>'22-09'!$K77+('22-09'!$J77/90)</f>
        <v>13.333333333333332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1268</v>
      </c>
      <c r="J78" s="112">
        <v>-450</v>
      </c>
      <c r="K78" s="107">
        <v>-70</v>
      </c>
      <c r="L78" s="10">
        <f>'22-09'!$K78+('22-09'!$J78/90)</f>
        <v>-75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112">
        <v>220</v>
      </c>
      <c r="K79" s="107"/>
      <c r="L79" s="10">
        <f>'22-09'!$K79+('22-09'!$J79/90)</f>
        <v>2.4444444444444446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100</v>
      </c>
      <c r="K80" s="107"/>
      <c r="L80" s="10">
        <f>'22-09'!$K80+('22-09'!$J80/90)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112"/>
      <c r="K81" s="107">
        <v>80</v>
      </c>
      <c r="L81" s="10">
        <f>'22-09'!$K81+('22-09'!$J81/90)</f>
        <v>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-180</v>
      </c>
      <c r="K82" s="107">
        <v>20</v>
      </c>
      <c r="L82" s="10">
        <f>'22-09'!$K82+('22-09'!$J82/90)</f>
        <v>18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-700</v>
      </c>
      <c r="K83" s="107">
        <v>10</v>
      </c>
      <c r="L83" s="10">
        <f>'22-09'!$K83+('22-09'!$J83/90)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-270</v>
      </c>
      <c r="K84" s="107">
        <v>10</v>
      </c>
      <c r="L84" s="10">
        <f>'22-09'!$K84+('22-09'!$J84/90)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894</v>
      </c>
      <c r="J85" s="112">
        <v>-320</v>
      </c>
      <c r="K85" s="107">
        <v>30</v>
      </c>
      <c r="L85" s="10">
        <f>'22-09'!$K85+('22-09'!$J85/90)</f>
        <v>26.444444444444443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437</v>
      </c>
      <c r="J86" s="112">
        <v>-300</v>
      </c>
      <c r="K86" s="107"/>
      <c r="L86" s="10">
        <f>'22-09'!$K86+('22-09'!$J86/90)</f>
        <v>-3.3333333333333335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10</v>
      </c>
      <c r="L87" s="10">
        <f>'22-09'!$K87+('22-09'!$J87/90)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164</v>
      </c>
      <c r="J88" s="112">
        <v>40</v>
      </c>
      <c r="K88" s="107"/>
      <c r="L88" s="10">
        <f>'22-09'!$K88+('22-09'!$J88/90)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1394</v>
      </c>
      <c r="J89" s="112"/>
      <c r="K89" s="107">
        <v>220</v>
      </c>
      <c r="L89" s="10">
        <f>'22-09'!$K89+('22-09'!$J89/90)</f>
        <v>220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-170</v>
      </c>
      <c r="K90" s="107">
        <v>5</v>
      </c>
      <c r="L90" s="10">
        <f>'22-09'!$K90+('22-09'!$J90/90)</f>
        <v>3.1111111111111112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110</v>
      </c>
      <c r="K91" s="107"/>
      <c r="L91" s="10">
        <f>'22-09'!$K91+('22-09'!$J91/90)</f>
        <v>1.2222222222222223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2714</v>
      </c>
      <c r="J92" s="112"/>
      <c r="K92" s="107">
        <v>100</v>
      </c>
      <c r="L92" s="10">
        <f>'22-09'!$K92+('22-09'!$J92/90)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20</v>
      </c>
      <c r="L93" s="10">
        <f>'22-09'!$K93+('22-09'!$J93/90)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-630</v>
      </c>
      <c r="K94" s="107">
        <v>20</v>
      </c>
      <c r="L94" s="10">
        <f>'22-09'!$K94+('22-09'!$J94/90)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'22-09'!$K95+('22-09'!$J95/90)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200</v>
      </c>
      <c r="K96" s="107"/>
      <c r="L96" s="10">
        <f>'22-09'!$K96+('22-09'!$J96/90)</f>
        <v>2.2222222222222223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112">
        <v>95</v>
      </c>
      <c r="K97" s="107">
        <v>6</v>
      </c>
      <c r="L97" s="10">
        <f>'22-09'!$K97+('22-09'!$J97/90)</f>
        <v>7.0555555555555554</v>
      </c>
      <c r="M97" s="3"/>
      <c r="N97" s="45" t="s">
        <v>118</v>
      </c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'22-09'!$K98+('22-09'!$J98/90)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175</v>
      </c>
      <c r="K99" s="107"/>
      <c r="L99" s="10">
        <f>'22-09'!$K99+('22-09'!$J99/90)</f>
        <v>1.9444444444444444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50</v>
      </c>
      <c r="L100" s="10">
        <f>'22-09'!$K100+('22-09'!$J100/90)</f>
        <v>48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330</v>
      </c>
      <c r="K101" s="107">
        <v>10</v>
      </c>
      <c r="L101" s="10">
        <f>'22-09'!$K101+('22-09'!$J101/90)</f>
        <v>13.666666666666666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250</v>
      </c>
      <c r="K102" s="107"/>
      <c r="L102" s="10">
        <f>'22-09'!$K102+('22-09'!$J102/90)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/>
      <c r="L103" s="10">
        <f>'22-09'!$K103+('22-09'!$J103/90)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280</v>
      </c>
      <c r="K104" s="107"/>
      <c r="L104" s="10">
        <f>'22-09'!$K104+('22-09'!$J104/90)</f>
        <v>3.1111111111111112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95</v>
      </c>
      <c r="J105" s="112"/>
      <c r="K105" s="107">
        <v>110</v>
      </c>
      <c r="L105" s="10">
        <f>'22-09'!$K105+('22-09'!$J105/90)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95</v>
      </c>
      <c r="J106" s="112"/>
      <c r="K106" s="107">
        <v>-110</v>
      </c>
      <c r="L106" s="10">
        <f>'22-09'!$K106+('22-09'!$J106/90)</f>
        <v>-110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350</v>
      </c>
      <c r="K107" s="107"/>
      <c r="L107" s="10">
        <f>'22-09'!$K107+('22-09'!$J107/90)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'22-09'!$K108+('22-09'!$J108/90)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-310</v>
      </c>
      <c r="K109" s="107">
        <v>10</v>
      </c>
      <c r="L109" s="10">
        <f>'22-09'!$K109+('22-09'!$J109/90)</f>
        <v>6.5555555555555554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</v>
      </c>
      <c r="K110" s="107"/>
      <c r="L110" s="10">
        <f>'22-09'!$K110+('22-09'!$J110/90)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313</v>
      </c>
      <c r="L111" s="10">
        <f>'22-09'!$K111+('22-09'!$J111/90)</f>
        <v>313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-313</v>
      </c>
      <c r="L112" s="10">
        <f>'22-09'!$K112+('22-09'!$J112/90)</f>
        <v>-313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180</v>
      </c>
      <c r="K113" s="107"/>
      <c r="L113" s="10">
        <f>'22-09'!$K113+('22-09'!$J113/90)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50</v>
      </c>
      <c r="L114" s="10">
        <f>'22-09'!$K114+('22-09'!$J114/90)</f>
        <v>52.666666666666664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'22-09'!$K115+('22-09'!$J115/90)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15</v>
      </c>
      <c r="L116" s="10">
        <f>'22-09'!$K116+('22-09'!$J116/90)</f>
        <v>13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360</v>
      </c>
      <c r="K117" s="107">
        <v>5</v>
      </c>
      <c r="L117" s="10">
        <f>'22-09'!$K117+('22-09'!$J117/90)</f>
        <v>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2715</v>
      </c>
      <c r="J118" s="112"/>
      <c r="K118" s="107">
        <v>19</v>
      </c>
      <c r="L118" s="10">
        <f>'22-09'!$K118+('22-09'!$J118/90)</f>
        <v>19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229</v>
      </c>
      <c r="J119" s="112">
        <v>-270</v>
      </c>
      <c r="K119" s="107">
        <v>-5</v>
      </c>
      <c r="L119" s="10">
        <f>'22-09'!$K119+('22-09'!$J119/90)</f>
        <v>-8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/>
      <c r="J120" s="112"/>
      <c r="K120" s="107">
        <v>2</v>
      </c>
      <c r="L120" s="10">
        <f>'22-09'!$K120+('22-09'!$J120/90)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2244</v>
      </c>
      <c r="J121" s="112"/>
      <c r="K121" s="107">
        <v>281</v>
      </c>
      <c r="L121" s="10">
        <f>'22-09'!$K121+('22-09'!$J121/90)</f>
        <v>281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28</v>
      </c>
      <c r="L122" s="10">
        <f>'22-09'!$K122+('22-09'!$J122/90)</f>
        <v>28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'22-09'!$K123+('22-09'!$J123/90)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'22-09'!$K124+('22-09'!$J124/90)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'22-09'!$K125+('22-09'!$J125/90)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'22-09'!$K126+('22-09'!$J126/90)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'22-09'!$K127+('22-09'!$J127/90)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'22-09'!$K128+('22-09'!$J128/90)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DC1D4F5A-BCFF-4EEF-98E8-75933C0E6F9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B69DF-FB1A-42D1-AF4A-EE6FDC0F0D6D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-20</v>
      </c>
      <c r="K1" s="116">
        <f t="shared" si="0"/>
        <v>269</v>
      </c>
      <c r="L1" s="3">
        <f t="shared" si="0"/>
        <v>268.77777777777777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2502</v>
      </c>
      <c r="J3" s="112">
        <v>-150</v>
      </c>
      <c r="K3" s="107"/>
      <c r="L3" s="10">
        <f t="shared" ref="L3:L18" si="1">K3+(J3/90)</f>
        <v>-1.6666666666666667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112"/>
      <c r="K4" s="107">
        <v>95</v>
      </c>
      <c r="L4" s="10">
        <f t="shared" si="1"/>
        <v>95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-450</v>
      </c>
      <c r="K5" s="107"/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112">
        <v>-100</v>
      </c>
      <c r="K6" s="107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1338</v>
      </c>
      <c r="J7" s="112"/>
      <c r="K7" s="107">
        <v>169</v>
      </c>
      <c r="L7" s="10">
        <f t="shared" si="1"/>
        <v>169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92</v>
      </c>
      <c r="J8" s="112"/>
      <c r="K8" s="107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/>
      <c r="L9" s="10">
        <f t="shared" si="1"/>
        <v>1.1111111111111112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420</v>
      </c>
      <c r="K10" s="107"/>
      <c r="L10" s="10">
        <f t="shared" si="1"/>
        <v>4.666666666666667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160</v>
      </c>
      <c r="K11" s="107"/>
      <c r="L11" s="10">
        <f t="shared" si="1"/>
        <v>1.7777777777777777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SUM('23-09'!$J$22:$J$129)</f>
        <v>-9470</v>
      </c>
      <c r="K20" s="116">
        <f>SUM('23-09'!$K$22:$K$129)</f>
        <v>-1690</v>
      </c>
      <c r="L20" s="3">
        <f>SUM('23-09'!$L$22:$L$129)</f>
        <v>-1795.2222222222229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 t="s">
        <v>95</v>
      </c>
      <c r="J22" s="112"/>
      <c r="K22" s="107">
        <v>210</v>
      </c>
      <c r="L22" s="10">
        <f>'23-09'!$K22+('23-09'!$J22/90)</f>
        <v>210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17</v>
      </c>
      <c r="S22" s="16">
        <f t="shared" ref="S22:S26" si="5">Q22*R22</f>
        <v>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54</v>
      </c>
      <c r="F23" s="16">
        <f t="shared" si="3"/>
        <v>540</v>
      </c>
      <c r="G23" s="7"/>
      <c r="H23" s="7" t="s">
        <v>6</v>
      </c>
      <c r="I23" s="2" t="s">
        <v>95</v>
      </c>
      <c r="J23" s="112"/>
      <c r="K23" s="107">
        <v>50</v>
      </c>
      <c r="L23" s="10">
        <f>'23-09'!$K23+('23-09'!$J23/90)</f>
        <v>50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</v>
      </c>
      <c r="F24" s="16">
        <f t="shared" si="3"/>
        <v>20</v>
      </c>
      <c r="G24" s="7"/>
      <c r="H24" s="7" t="s">
        <v>1796</v>
      </c>
      <c r="I24" s="2" t="s">
        <v>75</v>
      </c>
      <c r="J24" s="112"/>
      <c r="K24" s="107">
        <v>53</v>
      </c>
      <c r="L24" s="10">
        <f>'23-09'!$K24+('23-09'!$J24/90)</f>
        <v>53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112"/>
      <c r="K25" s="107">
        <v>-313</v>
      </c>
      <c r="L25" s="10">
        <f>'23-09'!$K25+('23-09'!$J25/90)</f>
        <v>-313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>
        <v>19</v>
      </c>
      <c r="S25" s="16">
        <f t="shared" si="5"/>
        <v>950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119</v>
      </c>
      <c r="F26" s="16">
        <f t="shared" si="3"/>
        <v>11900</v>
      </c>
      <c r="G26" s="7"/>
      <c r="H26" s="7" t="s">
        <v>40</v>
      </c>
      <c r="I26" s="2" t="s">
        <v>57</v>
      </c>
      <c r="J26" s="112">
        <v>2500</v>
      </c>
      <c r="K26" s="107"/>
      <c r="L26" s="10">
        <f>'23-09'!$K26+('23-09'!$J26/90)</f>
        <v>27.777777777777779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115</v>
      </c>
      <c r="S26" s="16">
        <f t="shared" si="5"/>
        <v>11500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12525</v>
      </c>
      <c r="G27" s="7"/>
      <c r="H27" s="7" t="s">
        <v>28</v>
      </c>
      <c r="I27" s="2" t="s">
        <v>648</v>
      </c>
      <c r="J27" s="112">
        <v>-2500</v>
      </c>
      <c r="K27" s="107"/>
      <c r="L27" s="10">
        <f>'23-09'!$K27+('23-09'!$J27/90)</f>
        <v>-27.777777777777779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13055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2740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72</v>
      </c>
      <c r="L28" s="10">
        <f>'23-09'!$K28+('23-09'!$J28/90)</f>
        <v>72</v>
      </c>
      <c r="M28" s="3"/>
      <c r="N28" s="12" t="s">
        <v>11</v>
      </c>
      <c r="O28" s="12"/>
      <c r="P28" s="6">
        <f>SUM(P22:P27)</f>
        <v>4597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8340</v>
      </c>
      <c r="G29" s="1"/>
      <c r="H29" s="7" t="s">
        <v>40</v>
      </c>
      <c r="I29" s="2" t="s">
        <v>95</v>
      </c>
      <c r="J29" s="112"/>
      <c r="K29" s="107">
        <v>-72</v>
      </c>
      <c r="L29" s="10">
        <f>'23-09'!$K29+('23-09'!$J29/90)</f>
        <v>-72</v>
      </c>
      <c r="M29" s="3"/>
      <c r="N29" s="1"/>
      <c r="O29" s="1"/>
      <c r="P29" s="18"/>
      <c r="Q29" s="146" t="s">
        <v>21</v>
      </c>
      <c r="R29" s="147"/>
      <c r="S29" s="17">
        <f>SUM('23-09'!$J$22:$J$129)</f>
        <v>-9470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-880</v>
      </c>
      <c r="D30" s="1"/>
      <c r="E30" s="1"/>
      <c r="F30" s="8"/>
      <c r="G30" s="1"/>
      <c r="H30" s="7" t="s">
        <v>6</v>
      </c>
      <c r="I30" s="2"/>
      <c r="J30" s="112">
        <v>-220</v>
      </c>
      <c r="K30" s="107">
        <v>5</v>
      </c>
      <c r="L30" s="10">
        <f>'23-09'!$K30+('23-09'!$J30/90)</f>
        <v>2.5555555555555554</v>
      </c>
      <c r="M30" s="3"/>
      <c r="N30" s="146" t="s">
        <v>23</v>
      </c>
      <c r="O30" s="147"/>
      <c r="P30" s="6">
        <f>SUM('23-09'!$K$22:$K$129)</f>
        <v>-1690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250</v>
      </c>
      <c r="K31" s="107"/>
      <c r="L31" s="10">
        <f>'23-09'!$K31+('23-09'!$J31/90)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450</v>
      </c>
      <c r="K32" s="107"/>
      <c r="L32" s="10">
        <f>'23-09'!$K32+('23-09'!$J32/90)</f>
        <v>5</v>
      </c>
      <c r="M32" s="3"/>
      <c r="N32" s="12" t="s">
        <v>25</v>
      </c>
      <c r="O32" s="12"/>
      <c r="P32" s="6">
        <f>P28-P30-C28</f>
        <v>3547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10</v>
      </c>
      <c r="L33" s="10">
        <f>'23-09'!$K33+('23-09'!$J33/90)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112"/>
      <c r="K34" s="107">
        <v>100</v>
      </c>
      <c r="L34" s="10">
        <f>'23-09'!$K34+('23-09'!$J34/90)</f>
        <v>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-100</v>
      </c>
      <c r="L35" s="10">
        <f>'23-09'!$K35+('23-09'!$J35/90)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/>
      <c r="J36" s="112">
        <v>360</v>
      </c>
      <c r="K36" s="107"/>
      <c r="L36" s="10">
        <f>'23-09'!$K36+('23-09'!$J36/90)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2718</v>
      </c>
      <c r="J37" s="112"/>
      <c r="K37" s="107">
        <v>-25</v>
      </c>
      <c r="L37" s="10">
        <f>'23-09'!$K37+('23-09'!$J37/90)</f>
        <v>-25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2719</v>
      </c>
      <c r="J38" s="112">
        <v>-1000</v>
      </c>
      <c r="K38" s="107"/>
      <c r="L38" s="10">
        <f>'23-09'!$K38+('23-09'!$J38/90)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180</v>
      </c>
      <c r="K39" s="107"/>
      <c r="L39" s="10">
        <f>'23-09'!$K39+('23-09'!$J39/90)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200</v>
      </c>
      <c r="K40" s="107"/>
      <c r="L40" s="10">
        <f>'23-09'!$K40+('23-09'!$J40/90)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'23-09'!$K41+('23-09'!$J41/90)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112">
        <v>-500</v>
      </c>
      <c r="K42" s="107">
        <v>-10</v>
      </c>
      <c r="L42" s="10">
        <f>'23-09'!$K42+('23-09'!$J42/90)</f>
        <v>-15.555555555555555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-150</v>
      </c>
      <c r="K43" s="107">
        <v>5</v>
      </c>
      <c r="L43" s="10">
        <f>'23-09'!$K43+('23-09'!$J43/90)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953</v>
      </c>
      <c r="J44" s="112">
        <v>-900</v>
      </c>
      <c r="K44" s="107">
        <v>-90</v>
      </c>
      <c r="L44" s="10">
        <f>'23-09'!$K44+('23-09'!$J44/90)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/>
      <c r="L45" s="10">
        <f>'23-09'!$K45+('23-09'!$J45/90)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'23-09'!$K46+('23-09'!$J46/90)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'23-09'!$K47+('23-09'!$J47/90)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</v>
      </c>
      <c r="K48" s="107"/>
      <c r="L48" s="10">
        <f>'23-09'!$K48+('23-09'!$J48/90)</f>
        <v>0.27777777777777779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-310</v>
      </c>
      <c r="K49" s="107">
        <v>5</v>
      </c>
      <c r="L49" s="10">
        <f>'23-09'!$K49+('23-09'!$J49/90)</f>
        <v>1.5555555555555554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425</v>
      </c>
      <c r="K50" s="107"/>
      <c r="L50" s="10">
        <f>'23-09'!$K50+('23-09'!$J50/90)</f>
        <v>4.7222222222222223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1598</v>
      </c>
      <c r="J51" s="112"/>
      <c r="K51" s="107">
        <v>100</v>
      </c>
      <c r="L51" s="10">
        <f>'23-09'!$K51+('23-09'!$J51/90)</f>
        <v>100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1430</v>
      </c>
      <c r="J52" s="112"/>
      <c r="K52" s="107">
        <v>-20</v>
      </c>
      <c r="L52" s="10">
        <f>'23-09'!$K52+('23-09'!$J52/90)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-540</v>
      </c>
      <c r="K53" s="107">
        <v>10</v>
      </c>
      <c r="L53" s="10">
        <f>'23-09'!$K53+('23-09'!$J53/90)</f>
        <v>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>
        <v>10</v>
      </c>
      <c r="L54" s="10">
        <f>'23-09'!$K54+('23-09'!$J54/90)</f>
        <v>11.111111111111111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70</v>
      </c>
      <c r="K55" s="107"/>
      <c r="L55" s="10">
        <f>'23-09'!$K55+('23-09'!$J55/90)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25</v>
      </c>
      <c r="K56" s="107"/>
      <c r="L56" s="10">
        <f>'23-09'!$K56+('23-09'!$J56/90)</f>
        <v>0.27777777777777779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40" t="s">
        <v>750</v>
      </c>
      <c r="J57" s="112"/>
      <c r="K57" s="107">
        <v>200</v>
      </c>
      <c r="L57" s="10">
        <f>'23-09'!$K57+('23-09'!$J57/90)</f>
        <v>200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1350</v>
      </c>
      <c r="K58" s="107"/>
      <c r="L58" s="10">
        <f>'23-09'!$K58+('23-09'!$J58/90)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220</v>
      </c>
      <c r="K59" s="107"/>
      <c r="L59" s="10">
        <f>'23-09'!$K59+('23-09'!$J59/90)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</v>
      </c>
      <c r="J60" s="112">
        <v>-450</v>
      </c>
      <c r="K60" s="107">
        <v>120</v>
      </c>
      <c r="L60" s="10">
        <f>'23-09'!$K60+('23-09'!$J60/90)</f>
        <v>115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1375</v>
      </c>
      <c r="J61" s="112">
        <v>-630</v>
      </c>
      <c r="K61" s="107">
        <v>30</v>
      </c>
      <c r="L61" s="10">
        <f>'23-09'!$K61+('23-09'!$J61/90)</f>
        <v>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'23-09'!$K62+('23-09'!$J62/90)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120</v>
      </c>
      <c r="K63" s="107">
        <v>20</v>
      </c>
      <c r="L63" s="10">
        <f>'23-09'!$K63+('23-09'!$J63/90)</f>
        <v>21.333333333333332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770</v>
      </c>
      <c r="K64" s="107">
        <v>10</v>
      </c>
      <c r="L64" s="10">
        <f>'23-09'!$K64+('23-09'!$J64/90)</f>
        <v>18.555555555555557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-630</v>
      </c>
      <c r="K65" s="108">
        <v>20</v>
      </c>
      <c r="L65" s="37">
        <f>'23-09'!$K65+('23-09'!$J65/90)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988</v>
      </c>
      <c r="J66" s="114"/>
      <c r="K66" s="109">
        <v>10</v>
      </c>
      <c r="L66" s="37">
        <f>'23-09'!$K66+('23-09'!$J66/90)</f>
        <v>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62</v>
      </c>
      <c r="J67" s="113">
        <v>180</v>
      </c>
      <c r="K67" s="108">
        <v>10</v>
      </c>
      <c r="L67" s="37">
        <f>'23-09'!$K67+('23-09'!$J67/90)</f>
        <v>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300</v>
      </c>
      <c r="K68" s="109"/>
      <c r="L68" s="37">
        <f>'23-09'!$K68+('23-09'!$J68/90)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-540</v>
      </c>
      <c r="K69" s="108">
        <v>40</v>
      </c>
      <c r="L69" s="37">
        <f>'23-09'!$K69+('23-09'!$J69/90)</f>
        <v>34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292</v>
      </c>
      <c r="J70" s="113"/>
      <c r="K70" s="108">
        <v>200</v>
      </c>
      <c r="L70" s="37">
        <f>'23-09'!$K70+('23-09'!$J70/90)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225</v>
      </c>
      <c r="K71" s="107"/>
      <c r="L71" s="10">
        <f>'23-09'!$K71+('23-09'!$J71/90)</f>
        <v>2.5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130</v>
      </c>
      <c r="K72" s="107"/>
      <c r="L72" s="10">
        <f>'23-09'!$K72+('23-09'!$J72/90)</f>
        <v>1.4444444444444444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</v>
      </c>
      <c r="J73" s="112">
        <v>225</v>
      </c>
      <c r="K73" s="107"/>
      <c r="L73" s="10">
        <f>'23-09'!$K73+('23-09'!$J73/90)</f>
        <v>2.5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300</v>
      </c>
      <c r="K74" s="107"/>
      <c r="L74" s="10">
        <f>'23-09'!$K74+('23-09'!$J74/90)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-450</v>
      </c>
      <c r="K75" s="107">
        <v>10</v>
      </c>
      <c r="L75" s="10">
        <f>'23-09'!$K75+('23-09'!$J75/90)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300</v>
      </c>
      <c r="K76" s="107"/>
      <c r="L76" s="10">
        <f>'23-09'!$K76+('23-09'!$J76/90)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450</v>
      </c>
      <c r="K77" s="107"/>
      <c r="L77" s="10">
        <f>'23-09'!$K77+('23-09'!$J77/90)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-90</v>
      </c>
      <c r="K78" s="107">
        <v>20</v>
      </c>
      <c r="L78" s="10">
        <f>'23-09'!$K78+('23-09'!$J78/90)</f>
        <v>19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20</v>
      </c>
      <c r="L79" s="10">
        <f>'23-09'!$K79+('23-09'!$J79/90)</f>
        <v>17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320</v>
      </c>
      <c r="K80" s="107"/>
      <c r="L80" s="10">
        <f>'23-09'!$K80+('23-09'!$J80/90)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2720</v>
      </c>
      <c r="J81" s="112"/>
      <c r="K81" s="107">
        <v>1400</v>
      </c>
      <c r="L81" s="10">
        <f>'23-09'!$K81+('23-09'!$J81/90)</f>
        <v>1400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-370</v>
      </c>
      <c r="K82" s="107">
        <v>180</v>
      </c>
      <c r="L82" s="10">
        <f>'23-09'!$K82+('23-09'!$J82/90)</f>
        <v>175.88888888888889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765</v>
      </c>
      <c r="K83" s="107"/>
      <c r="L83" s="10">
        <f>'23-09'!$K83+('23-09'!$J83/90)</f>
        <v>8.5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4</v>
      </c>
      <c r="L84" s="10">
        <f>'23-09'!$K84+('23-09'!$J84/90)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-380</v>
      </c>
      <c r="K85" s="107">
        <v>30</v>
      </c>
      <c r="L85" s="10">
        <f>'23-09'!$K85+('23-09'!$J85/90)</f>
        <v>25.777777777777779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43" t="s">
        <v>40</v>
      </c>
      <c r="I86" s="40" t="s">
        <v>2721</v>
      </c>
      <c r="J86" s="112"/>
      <c r="K86" s="107">
        <v>-1400</v>
      </c>
      <c r="L86" s="10">
        <f>'23-09'!$K86+('23-09'!$J86/90)</f>
        <v>-1400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'23-09'!$K87+('23-09'!$J87/90)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103</v>
      </c>
      <c r="J88" s="112"/>
      <c r="K88" s="107">
        <v>200</v>
      </c>
      <c r="L88" s="10">
        <f>'23-09'!$K88+('23-09'!$J88/90)</f>
        <v>200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290</v>
      </c>
      <c r="K89" s="107"/>
      <c r="L89" s="10">
        <f>'23-09'!$K89+('23-09'!$J89/90)</f>
        <v>3.2222222222222223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1389</v>
      </c>
      <c r="J90" s="112"/>
      <c r="K90" s="107">
        <v>126</v>
      </c>
      <c r="L90" s="10">
        <f>'23-09'!$K90+('23-09'!$J90/90)</f>
        <v>126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-500</v>
      </c>
      <c r="K91" s="107">
        <v>10</v>
      </c>
      <c r="L91" s="10">
        <f>'23-09'!$K91+('23-09'!$J91/90)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900</v>
      </c>
      <c r="K92" s="107"/>
      <c r="L92" s="10">
        <f>'23-09'!$K92+('23-09'!$J92/90)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-400</v>
      </c>
      <c r="K93" s="107"/>
      <c r="L93" s="10">
        <f>'23-09'!$K93+('23-09'!$J93/90)</f>
        <v>-4.4444444444444446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4</v>
      </c>
      <c r="L94" s="10">
        <f>'23-09'!$K94+('23-09'!$J94/90)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640</v>
      </c>
      <c r="K95" s="107"/>
      <c r="L95" s="10">
        <f>'23-09'!$K95+('23-09'!$J95/90)</f>
        <v>7.1111111111111107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>
        <v>1</v>
      </c>
      <c r="L96" s="10">
        <f>'23-09'!$K96+('23-09'!$J96/90)</f>
        <v>3.7777777777777777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18</v>
      </c>
      <c r="L97" s="10">
        <f>'23-09'!$K97+('23-09'!$J97/90)</f>
        <v>18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160</v>
      </c>
      <c r="K98" s="107"/>
      <c r="L98" s="10">
        <f>'23-09'!$K98+('23-09'!$J98/90)</f>
        <v>1.7777777777777777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'23-09'!$K99+('23-09'!$J99/90)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-900</v>
      </c>
      <c r="K100" s="107">
        <v>10</v>
      </c>
      <c r="L100" s="10">
        <f>'23-09'!$K100+('23-09'!$J100/90)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145</v>
      </c>
      <c r="L101" s="10">
        <f>'23-09'!$K101+('23-09'!$J101/90)</f>
        <v>145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112"/>
      <c r="K102" s="107">
        <v>-145</v>
      </c>
      <c r="L102" s="10">
        <f>'23-09'!$K102+('23-09'!$J102/90)</f>
        <v>-145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400</v>
      </c>
      <c r="L103" s="10">
        <f>'23-09'!$K103+('23-09'!$J103/90)</f>
        <v>400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2722</v>
      </c>
      <c r="J104" s="112">
        <v>-1000</v>
      </c>
      <c r="K104" s="107"/>
      <c r="L104" s="10">
        <f>'23-09'!$K104+('23-09'!$J104/90)</f>
        <v>-11.111111111111111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112">
        <v>130</v>
      </c>
      <c r="K105" s="107">
        <v>-10</v>
      </c>
      <c r="L105" s="10">
        <f>'23-09'!$K105+('23-09'!$J105/90)</f>
        <v>-8.5555555555555554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40" t="s">
        <v>605</v>
      </c>
      <c r="J106" s="112"/>
      <c r="K106" s="107">
        <v>-30</v>
      </c>
      <c r="L106" s="10">
        <f>'23-09'!$K106+('23-09'!$J106/90)</f>
        <v>-30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20</v>
      </c>
      <c r="L107" s="10">
        <f>'23-09'!$K107+('23-09'!$J107/90)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-900</v>
      </c>
      <c r="K108" s="107">
        <v>10</v>
      </c>
      <c r="L108" s="10">
        <f>'23-09'!$K108+('23-09'!$J108/90)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1022</v>
      </c>
      <c r="J109" s="112"/>
      <c r="K109" s="107">
        <v>24</v>
      </c>
      <c r="L109" s="10">
        <f>'23-09'!$K109+('23-09'!$J109/90)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95</v>
      </c>
      <c r="J110" s="112"/>
      <c r="K110" s="107">
        <v>55</v>
      </c>
      <c r="L110" s="10">
        <f>'23-09'!$K110+('23-09'!$J110/90)</f>
        <v>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/>
      <c r="K111" s="107">
        <v>-55</v>
      </c>
      <c r="L111" s="10">
        <f>'23-09'!$K111+('23-09'!$J111/90)</f>
        <v>-55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2723</v>
      </c>
      <c r="J112" s="112"/>
      <c r="K112" s="107">
        <v>35</v>
      </c>
      <c r="L112" s="10">
        <f>'23-09'!$K112+('23-09'!$J112/90)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112"/>
      <c r="K113" s="107">
        <v>-35</v>
      </c>
      <c r="L113" s="10">
        <f>'23-09'!$K113+('23-09'!$J113/90)</f>
        <v>-35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-400</v>
      </c>
      <c r="K114" s="107">
        <v>10</v>
      </c>
      <c r="L114" s="10">
        <f>'23-09'!$K114+('23-09'!$J114/90)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95</v>
      </c>
      <c r="J115" s="112"/>
      <c r="K115" s="107">
        <v>57</v>
      </c>
      <c r="L115" s="10">
        <f>'23-09'!$K115+('23-09'!$J115/90)</f>
        <v>57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/>
      <c r="K116" s="107">
        <v>-57</v>
      </c>
      <c r="L116" s="10">
        <f>'23-09'!$K116+('23-09'!$J116/90)</f>
        <v>-57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56</v>
      </c>
      <c r="J117" s="112">
        <v>1470</v>
      </c>
      <c r="K117" s="107">
        <v>140</v>
      </c>
      <c r="L117" s="10">
        <f>'23-09'!$K117+('23-09'!$J117/90)</f>
        <v>156.33333333333334</v>
      </c>
      <c r="M117" s="3"/>
      <c r="N117" s="45" t="s">
        <v>118</v>
      </c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112">
        <v>-10000</v>
      </c>
      <c r="K118" s="107">
        <v>-3600</v>
      </c>
      <c r="L118" s="10">
        <f>'23-09'!$K118+('23-09'!$J118/90)</f>
        <v>-3711.1111111111113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53</v>
      </c>
      <c r="L119" s="10">
        <f>'23-09'!$K119+('23-09'!$J119/90)</f>
        <v>53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'23-09'!$K120+('23-09'!$J120/90)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'23-09'!$K121+('23-09'!$J121/90)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'23-09'!$K122+('23-09'!$J122/90)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'23-09'!$K123+('23-09'!$J123/90)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'23-09'!$K124+('23-09'!$J124/90)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'23-09'!$K125+('23-09'!$J125/90)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'23-09'!$K126+('23-09'!$J126/90)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'23-09'!$K127+('23-09'!$J127/90)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'23-09'!$K128+('23-09'!$J128/90)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'23-09'!$K129+('23-09'!$J129/90)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36FADEB-8E0D-4FCF-B93F-6AAEC2A0E2D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FBD0C-5112-46C4-B0D0-262AB63C9CF9}">
  <sheetPr>
    <pageSetUpPr fitToPage="1"/>
  </sheetPr>
  <dimension ref="A1:Z146"/>
  <sheetViews>
    <sheetView rightToLeft="1" topLeftCell="A136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415</v>
      </c>
      <c r="K1" s="116">
        <f t="shared" si="0"/>
        <v>532</v>
      </c>
      <c r="L1" s="3">
        <f t="shared" si="0"/>
        <v>536.6111111111112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2725</v>
      </c>
      <c r="J3" s="112">
        <v>1110</v>
      </c>
      <c r="K3" s="107">
        <v>507</v>
      </c>
      <c r="L3" s="10">
        <f t="shared" ref="L3:L18" si="1">K3+(J3/90)</f>
        <v>519.33333333333337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-695</v>
      </c>
      <c r="K4" s="107">
        <v>25</v>
      </c>
      <c r="L4" s="10">
        <f t="shared" si="1"/>
        <v>17.277777777777779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2716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SUM('24-09'!$J$22:$J$146)</f>
        <v>-1685</v>
      </c>
      <c r="K20" s="116">
        <f>SUM('24-09'!$K$22:$K$146)</f>
        <v>-547</v>
      </c>
      <c r="L20" s="3">
        <f>SUM('24-09'!$L$22:$L$146)</f>
        <v>-565.72222222222263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40</v>
      </c>
      <c r="I22" s="2" t="s">
        <v>2725</v>
      </c>
      <c r="J22" s="112">
        <v>-1110</v>
      </c>
      <c r="K22" s="107">
        <v>-507</v>
      </c>
      <c r="L22" s="10">
        <f>'24-09'!$K22+('24-09'!$J22/90)</f>
        <v>-519.33333333333337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42</v>
      </c>
      <c r="F23" s="16">
        <f t="shared" si="3"/>
        <v>420</v>
      </c>
      <c r="G23" s="7"/>
      <c r="H23" s="7" t="s">
        <v>6</v>
      </c>
      <c r="I23" s="2"/>
      <c r="J23" s="112"/>
      <c r="K23" s="107">
        <v>9</v>
      </c>
      <c r="L23" s="10">
        <f>'24-09'!$K23+('24-09'!$J23/90)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'24-09'!$K24+('24-09'!$J24/90)</f>
        <v>-3.3333333333333335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>
        <v>17</v>
      </c>
      <c r="F25" s="16">
        <f t="shared" si="3"/>
        <v>850</v>
      </c>
      <c r="G25" s="7"/>
      <c r="H25" s="7" t="s">
        <v>6</v>
      </c>
      <c r="I25" s="2" t="s">
        <v>1381</v>
      </c>
      <c r="J25" s="112">
        <v>300</v>
      </c>
      <c r="K25" s="107"/>
      <c r="L25" s="10">
        <f>'24-09'!$K25+('24-09'!$J25/90)</f>
        <v>3.3333333333333335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21</v>
      </c>
      <c r="F26" s="16">
        <f t="shared" si="3"/>
        <v>2100</v>
      </c>
      <c r="G26" s="7"/>
      <c r="H26" s="7" t="s">
        <v>6</v>
      </c>
      <c r="I26" s="2" t="s">
        <v>333</v>
      </c>
      <c r="J26" s="112">
        <v>50</v>
      </c>
      <c r="K26" s="107"/>
      <c r="L26" s="10">
        <f>'24-09'!$K26+('24-09'!$J26/90)</f>
        <v>0.55555555555555558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3470</v>
      </c>
      <c r="G27" s="7"/>
      <c r="H27" s="7" t="s">
        <v>6</v>
      </c>
      <c r="I27" s="2" t="s">
        <v>154</v>
      </c>
      <c r="J27" s="112">
        <v>200</v>
      </c>
      <c r="K27" s="107"/>
      <c r="L27" s="10">
        <f>'24-09'!$K27+('24-09'!$J27/90)</f>
        <v>2.2222222222222223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2" t="s">
        <v>2726</v>
      </c>
      <c r="J28" s="112">
        <v>200</v>
      </c>
      <c r="K28" s="107">
        <v>5</v>
      </c>
      <c r="L28" s="10">
        <f>'24-09'!$K28+('24-09'!$J28/90)</f>
        <v>7.2222222222222223</v>
      </c>
      <c r="M28" s="3"/>
      <c r="N28" s="12" t="s">
        <v>11</v>
      </c>
      <c r="O28" s="12"/>
      <c r="P28" s="6">
        <f>SUM(P22:P27)</f>
        <v>965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-9055</v>
      </c>
      <c r="G29" s="1"/>
      <c r="H29" s="7" t="s">
        <v>6</v>
      </c>
      <c r="I29" s="2" t="s">
        <v>1338</v>
      </c>
      <c r="J29" s="112"/>
      <c r="K29" s="107">
        <v>160</v>
      </c>
      <c r="L29" s="10">
        <f>'24-09'!$K29+('24-09'!$J29/90)</f>
        <v>160</v>
      </c>
      <c r="M29" s="3"/>
      <c r="N29" s="1"/>
      <c r="O29" s="1"/>
      <c r="P29" s="18"/>
      <c r="Q29" s="146" t="s">
        <v>21</v>
      </c>
      <c r="R29" s="147"/>
      <c r="S29" s="17">
        <f>SUM('24-09'!$J$22:$J$146)</f>
        <v>-1685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-1158</v>
      </c>
      <c r="D30" s="1"/>
      <c r="E30" s="1"/>
      <c r="F30" s="8"/>
      <c r="G30" s="1"/>
      <c r="H30" s="7" t="s">
        <v>6</v>
      </c>
      <c r="I30" s="2" t="s">
        <v>92</v>
      </c>
      <c r="J30" s="112">
        <v>540</v>
      </c>
      <c r="K30" s="107"/>
      <c r="L30" s="10">
        <f>'24-09'!$K30+('24-09'!$J30/90)</f>
        <v>6</v>
      </c>
      <c r="M30" s="3"/>
      <c r="N30" s="146" t="s">
        <v>23</v>
      </c>
      <c r="O30" s="147"/>
      <c r="P30" s="6">
        <f>SUM('24-09'!$K$22:$K$146)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229</v>
      </c>
      <c r="J31" s="112">
        <v>-630</v>
      </c>
      <c r="K31" s="107"/>
      <c r="L31" s="10">
        <f>'24-09'!$K31+('24-09'!$J31/90)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2727</v>
      </c>
      <c r="J32" s="112"/>
      <c r="K32" s="107">
        <v>150</v>
      </c>
      <c r="L32" s="10">
        <f>'24-09'!$K32+('24-09'!$J32/90)</f>
        <v>150</v>
      </c>
      <c r="M32" s="3"/>
      <c r="N32" s="12" t="s">
        <v>25</v>
      </c>
      <c r="O32" s="12"/>
      <c r="P32" s="6">
        <f>P28-P30-C28</f>
        <v>-70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300</v>
      </c>
      <c r="K33" s="107">
        <v>10</v>
      </c>
      <c r="L33" s="10">
        <f>'24-09'!$K33+('24-09'!$J33/90)</f>
        <v>13.333333333333334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-270</v>
      </c>
      <c r="K34" s="107">
        <v>20</v>
      </c>
      <c r="L34" s="10">
        <f>'24-09'!$K34+('24-09'!$J34/90)</f>
        <v>17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-360</v>
      </c>
      <c r="K35" s="107">
        <v>10</v>
      </c>
      <c r="L35" s="10">
        <f>'24-09'!$K35+('24-09'!$J35/90)</f>
        <v>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-400</v>
      </c>
      <c r="K36" s="107"/>
      <c r="L36" s="10">
        <f>'24-09'!$K36+('24-09'!$J36/90)</f>
        <v>-4.4444444444444446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90</v>
      </c>
      <c r="L37" s="10">
        <f>'24-09'!$K37+('24-09'!$J37/90)</f>
        <v>90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130</v>
      </c>
      <c r="K38" s="107"/>
      <c r="L38" s="10">
        <f>'24-09'!$K38+('24-09'!$J38/90)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700</v>
      </c>
      <c r="K39" s="107"/>
      <c r="L39" s="10">
        <f>'24-09'!$K39+('24-09'!$J39/90)</f>
        <v>7.7777777777777777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'24-09'!$K40+('24-09'!$J40/90)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1796</v>
      </c>
      <c r="I41" s="2" t="s">
        <v>75</v>
      </c>
      <c r="J41" s="112"/>
      <c r="K41" s="107">
        <v>53</v>
      </c>
      <c r="L41" s="10">
        <f>'24-09'!$K41+('24-09'!$J41/90)</f>
        <v>53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300</v>
      </c>
      <c r="K42" s="107"/>
      <c r="L42" s="10">
        <f>'24-09'!$K42+('24-09'!$J42/90)</f>
        <v>3.3333333333333335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10</v>
      </c>
      <c r="L43" s="10">
        <f>'24-09'!$K43+('24-09'!$J43/90)</f>
        <v>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150</v>
      </c>
      <c r="L44" s="10">
        <f>'24-09'!$K44+('24-09'!$J44/90)</f>
        <v>150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60</v>
      </c>
      <c r="K45" s="107"/>
      <c r="L45" s="10">
        <f>'24-09'!$K45+('24-09'!$J45/90)</f>
        <v>0.66666666666666663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'24-09'!$K46+('24-09'!$J46/90)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20</v>
      </c>
      <c r="L47" s="10">
        <f>'24-09'!$K47+('24-09'!$J47/90)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450</v>
      </c>
      <c r="K48" s="107"/>
      <c r="L48" s="10">
        <f>'24-09'!$K48+('24-09'!$J48/90)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5</v>
      </c>
      <c r="L49" s="10">
        <f>'24-09'!$K49+('24-09'!$J49/90)</f>
        <v>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290</v>
      </c>
      <c r="K50" s="107"/>
      <c r="L50" s="10">
        <f>'24-09'!$K50+('24-09'!$J50/90)</f>
        <v>3.2222222222222223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1763</v>
      </c>
      <c r="J51" s="112">
        <v>600</v>
      </c>
      <c r="K51" s="107"/>
      <c r="L51" s="10">
        <f>'24-09'!$K51+('24-09'!$J51/90)</f>
        <v>6.666666666666667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275</v>
      </c>
      <c r="J52" s="112">
        <v>-360</v>
      </c>
      <c r="K52" s="107">
        <v>20</v>
      </c>
      <c r="L52" s="10">
        <f>'24-09'!$K52+('24-09'!$J52/90)</f>
        <v>16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500</v>
      </c>
      <c r="K53" s="107"/>
      <c r="L53" s="10">
        <f>'24-09'!$K53+('24-09'!$J53/90)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/>
      <c r="J54" s="112">
        <v>-300</v>
      </c>
      <c r="K54" s="107"/>
      <c r="L54" s="10">
        <f>'24-09'!$K54+('24-09'!$J54/90)</f>
        <v>-3.3333333333333335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112"/>
      <c r="K55" s="107">
        <v>308</v>
      </c>
      <c r="L55" s="10">
        <f>'24-09'!$K55+('24-09'!$J55/90)</f>
        <v>308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112"/>
      <c r="K56" s="107">
        <v>-308</v>
      </c>
      <c r="L56" s="10">
        <f>'24-09'!$K56+('24-09'!$J56/90)</f>
        <v>-308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-180</v>
      </c>
      <c r="K57" s="107">
        <v>70</v>
      </c>
      <c r="L57" s="10">
        <f>'24-09'!$K57+('24-09'!$J57/90)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64</v>
      </c>
      <c r="J58" s="112"/>
      <c r="K58" s="107">
        <v>400</v>
      </c>
      <c r="L58" s="10">
        <f>'24-09'!$K58+('24-09'!$J58/90)</f>
        <v>400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112"/>
      <c r="K59" s="107">
        <v>-400</v>
      </c>
      <c r="L59" s="10">
        <f>'24-09'!$K59+('24-09'!$J59/90)</f>
        <v>-400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1598</v>
      </c>
      <c r="J60" s="112">
        <v>90</v>
      </c>
      <c r="K60" s="107">
        <v>15</v>
      </c>
      <c r="L60" s="10">
        <f>'24-09'!$K60+('24-09'!$J60/90)</f>
        <v>16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-315</v>
      </c>
      <c r="K61" s="107">
        <v>10</v>
      </c>
      <c r="L61" s="10">
        <f>'24-09'!$K61+('24-09'!$J61/90)</f>
        <v>6.5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'24-09'!$K62+('24-09'!$J62/90)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570</v>
      </c>
      <c r="K63" s="107"/>
      <c r="L63" s="10">
        <f>'24-09'!$K63+('24-09'!$J63/90)</f>
        <v>6.333333333333333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2397</v>
      </c>
      <c r="J64" s="112">
        <v>200</v>
      </c>
      <c r="K64" s="107">
        <v>240</v>
      </c>
      <c r="L64" s="10">
        <f>'24-09'!$K64+('24-09'!$J64/90)</f>
        <v>242.22222222222223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44" t="s">
        <v>1661</v>
      </c>
      <c r="J65" s="113">
        <v>-270</v>
      </c>
      <c r="K65" s="108">
        <v>20</v>
      </c>
      <c r="L65" s="37">
        <f>'24-09'!$K65+('24-09'!$J65/90)</f>
        <v>17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285</v>
      </c>
      <c r="K66" s="109"/>
      <c r="L66" s="37">
        <f>'24-09'!$K66+('24-09'!$J66/90)</f>
        <v>3.1666666666666665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'24-09'!$K67+('24-09'!$J67/90)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85</v>
      </c>
      <c r="K68" s="109"/>
      <c r="L68" s="37">
        <f>'24-09'!$K68+('24-09'!$J68/90)</f>
        <v>0.94444444444444442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5</v>
      </c>
      <c r="L69" s="37">
        <f>'24-09'!$K69+('24-09'!$J69/90)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200</v>
      </c>
      <c r="K70" s="108"/>
      <c r="L70" s="37">
        <f>'24-09'!$K70+('24-09'!$J70/90)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-700</v>
      </c>
      <c r="K71" s="107">
        <v>10</v>
      </c>
      <c r="L71" s="10">
        <f>'24-09'!$K71+('24-09'!$J71/90)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-720</v>
      </c>
      <c r="K72" s="107">
        <v>20</v>
      </c>
      <c r="L72" s="10">
        <f>'24-09'!$K72+('24-09'!$J72/90)</f>
        <v>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360</v>
      </c>
      <c r="K73" s="107">
        <v>3</v>
      </c>
      <c r="L73" s="10">
        <f>'24-09'!$K73+('24-09'!$J73/90)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28</v>
      </c>
      <c r="I74" s="40" t="s">
        <v>2243</v>
      </c>
      <c r="J74" s="112">
        <v>-100</v>
      </c>
      <c r="K74" s="107"/>
      <c r="L74" s="10">
        <f>'24-09'!$K74+('24-09'!$J74/90)</f>
        <v>-1.1111111111111112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'24-09'!$K75+('24-09'!$J75/90)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60</v>
      </c>
      <c r="L76" s="10">
        <f>'24-09'!$K76+('24-09'!$J76/90)</f>
        <v>60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-720</v>
      </c>
      <c r="K77" s="107">
        <v>140</v>
      </c>
      <c r="L77" s="10">
        <f>'24-09'!$K77+('24-09'!$J77/90)</f>
        <v>132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2728</v>
      </c>
      <c r="J78" s="112">
        <v>-450</v>
      </c>
      <c r="K78" s="107">
        <v>-120</v>
      </c>
      <c r="L78" s="10">
        <f>'24-09'!$K78+('24-09'!$J78/90)</f>
        <v>-125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400</v>
      </c>
      <c r="K79" s="107"/>
      <c r="L79" s="10">
        <f>'24-09'!$K79+('24-09'!$J79/90)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35</v>
      </c>
      <c r="L80" s="10">
        <f>'24-09'!$K80+('24-09'!$J80/90)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1723</v>
      </c>
      <c r="J81" s="112"/>
      <c r="K81" s="107">
        <v>-35</v>
      </c>
      <c r="L81" s="10">
        <f>'24-09'!$K81+('24-09'!$J81/90)</f>
        <v>-35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-720</v>
      </c>
      <c r="K82" s="107">
        <v>10</v>
      </c>
      <c r="L82" s="10">
        <f>'24-09'!$K82+('24-09'!$J82/90)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17</v>
      </c>
      <c r="L83" s="10">
        <f>'24-09'!$K83+('24-09'!$J83/90)</f>
        <v>17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150</v>
      </c>
      <c r="K84" s="107"/>
      <c r="L84" s="10">
        <f>'24-09'!$K84+('24-09'!$J84/90)</f>
        <v>1.6666666666666667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20</v>
      </c>
      <c r="L85" s="10">
        <f>'24-09'!$K85+('24-09'!$J85/90)</f>
        <v>18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50</v>
      </c>
      <c r="K86" s="107">
        <v>15</v>
      </c>
      <c r="L86" s="10">
        <f>'24-09'!$K86+('24-09'!$J86/90)</f>
        <v>15.555555555555555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2244</v>
      </c>
      <c r="J87" s="112"/>
      <c r="K87" s="107">
        <v>425</v>
      </c>
      <c r="L87" s="10">
        <f>'24-09'!$K87+('24-09'!$J87/90)</f>
        <v>425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470</v>
      </c>
      <c r="J88" s="112"/>
      <c r="K88" s="107">
        <v>-740</v>
      </c>
      <c r="L88" s="10">
        <f>'24-09'!$K88+('24-09'!$J88/90)</f>
        <v>-740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/>
      <c r="L89" s="10">
        <f>'24-09'!$K89+('24-09'!$J89/90)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25</v>
      </c>
      <c r="K90" s="107"/>
      <c r="L90" s="10">
        <f>'24-09'!$K90+('24-09'!$J90/90)</f>
        <v>0.27777777777777779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115</v>
      </c>
      <c r="L91" s="10">
        <f>'24-09'!$K91+('24-09'!$J91/90)</f>
        <v>115.55555555555556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2729</v>
      </c>
      <c r="J92" s="112"/>
      <c r="K92" s="107">
        <v>-200</v>
      </c>
      <c r="L92" s="10">
        <f>'24-09'!$K92+('24-09'!$J92/90)</f>
        <v>-200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2730</v>
      </c>
      <c r="J93" s="112"/>
      <c r="K93" s="107">
        <v>35</v>
      </c>
      <c r="L93" s="10">
        <f>'24-09'!$K93+('24-09'!$J93/90)</f>
        <v>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90</v>
      </c>
      <c r="L94" s="10">
        <f>'24-09'!$K94+('24-09'!$J94/90)</f>
        <v>90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229</v>
      </c>
      <c r="J95" s="112">
        <v>90</v>
      </c>
      <c r="K95" s="107">
        <v>-10</v>
      </c>
      <c r="L95" s="10">
        <f>'24-09'!$K95+('24-09'!$J95/90)</f>
        <v>-9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112">
        <v>-300</v>
      </c>
      <c r="K96" s="107"/>
      <c r="L96" s="10">
        <f>'24-09'!$K96+('24-09'!$J96/90)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</v>
      </c>
      <c r="L97" s="10">
        <f>'24-09'!$K97+('24-09'!$J97/90)</f>
        <v>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-450</v>
      </c>
      <c r="K98" s="107">
        <v>140</v>
      </c>
      <c r="L98" s="10">
        <f>'24-09'!$K98+('24-09'!$J98/90)</f>
        <v>135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1796</v>
      </c>
      <c r="I99" s="40" t="s">
        <v>292</v>
      </c>
      <c r="J99" s="112"/>
      <c r="K99" s="107">
        <v>200</v>
      </c>
      <c r="L99" s="10">
        <f>'24-09'!$K99+('24-09'!$J99/90)</f>
        <v>200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600</v>
      </c>
      <c r="K100" s="107"/>
      <c r="L100" s="10">
        <f>'24-09'!$K100+('24-09'!$J100/90)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1553</v>
      </c>
      <c r="J101" s="112"/>
      <c r="K101" s="107">
        <v>80</v>
      </c>
      <c r="L101" s="10">
        <f>'24-09'!$K101+('24-09'!$J101/90)</f>
        <v>80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-750</v>
      </c>
      <c r="K102" s="107">
        <v>10</v>
      </c>
      <c r="L102" s="10">
        <f>'24-09'!$K102+('24-09'!$J102/90)</f>
        <v>1.6666666666666661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104</v>
      </c>
      <c r="L103" s="10">
        <f>'24-09'!$K103+('24-09'!$J103/90)</f>
        <v>104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</v>
      </c>
      <c r="L104" s="10">
        <f>'24-09'!$K104+('24-09'!$J104/90)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250</v>
      </c>
      <c r="K105" s="107"/>
      <c r="L105" s="10">
        <f>'24-09'!$K105+('24-09'!$J105/90)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250</v>
      </c>
      <c r="K106" s="107">
        <v>5</v>
      </c>
      <c r="L106" s="10">
        <f>'24-09'!$K106+('24-09'!$J106/90)</f>
        <v>7.7777777777777777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'24-09'!$K107+('24-09'!$J107/90)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-780</v>
      </c>
      <c r="K108" s="107">
        <v>10</v>
      </c>
      <c r="L108" s="10">
        <f>'24-09'!$K108+('24-09'!$J108/90)</f>
        <v>1.3333333333333339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320</v>
      </c>
      <c r="K109" s="107"/>
      <c r="L109" s="10">
        <f>'24-09'!$K109+('24-09'!$J109/90)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10</v>
      </c>
      <c r="L110" s="10">
        <f>'24-09'!$K110+('24-09'!$J110/90)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</v>
      </c>
      <c r="K111" s="107">
        <v>15</v>
      </c>
      <c r="L111" s="10">
        <f>'24-09'!$K111+('24-09'!$J111/90)</f>
        <v>16.111111111111111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'24-09'!$K112+('24-09'!$J112/90)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90</v>
      </c>
      <c r="K113" s="107"/>
      <c r="L113" s="10">
        <f>'24-09'!$K113+('24-09'!$J113/90)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760</v>
      </c>
      <c r="K114" s="107">
        <v>20</v>
      </c>
      <c r="L114" s="10">
        <f>'24-09'!$K114+('24-09'!$J114/90)</f>
        <v>28.444444444444443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50</v>
      </c>
      <c r="L115" s="10">
        <f>'24-09'!$K115+('24-09'!$J115/90)</f>
        <v>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56</v>
      </c>
      <c r="J116" s="112">
        <v>1025</v>
      </c>
      <c r="K116" s="107">
        <v>-1</v>
      </c>
      <c r="L116" s="10">
        <f>'24-09'!$K116+('24-09'!$J116/90)</f>
        <v>10.388888888888889</v>
      </c>
      <c r="M116" s="3"/>
      <c r="N116" s="45" t="s">
        <v>118</v>
      </c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180</v>
      </c>
      <c r="K117" s="107"/>
      <c r="L117" s="10">
        <f>'24-09'!$K117+('24-09'!$J117/90)</f>
        <v>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-400</v>
      </c>
      <c r="K118" s="107"/>
      <c r="L118" s="10">
        <f>'24-09'!$K118+('24-09'!$J118/90)</f>
        <v>-4.4444444444444446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180</v>
      </c>
      <c r="K119" s="107"/>
      <c r="L119" s="10">
        <f>'24-09'!$K119+('24-09'!$J119/90)</f>
        <v>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</v>
      </c>
      <c r="K120" s="107">
        <v>45</v>
      </c>
      <c r="L120" s="10">
        <f>'24-09'!$K120+('24-09'!$J120/90)</f>
        <v>44.777777777777779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85</v>
      </c>
      <c r="L121" s="10">
        <f>'24-09'!$K121+('24-09'!$J121/90)</f>
        <v>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43" t="s">
        <v>40</v>
      </c>
      <c r="I122" s="40" t="s">
        <v>2407</v>
      </c>
      <c r="J122" s="112">
        <v>-450</v>
      </c>
      <c r="K122" s="107">
        <v>-930</v>
      </c>
      <c r="L122" s="10">
        <f>'24-09'!$K122+('24-09'!$J122/90)</f>
        <v>-935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399</v>
      </c>
      <c r="J123" s="112"/>
      <c r="K123" s="107">
        <v>71</v>
      </c>
      <c r="L123" s="10">
        <f>'24-09'!$K123+('24-09'!$J123/90)</f>
        <v>71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43</v>
      </c>
      <c r="J124" s="112"/>
      <c r="K124" s="107">
        <v>-20</v>
      </c>
      <c r="L124" s="10">
        <f>'24-09'!$K124+('24-09'!$J124/90)</f>
        <v>-20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1717</v>
      </c>
      <c r="J125" s="112"/>
      <c r="K125" s="107">
        <v>-51</v>
      </c>
      <c r="L125" s="10">
        <f>'24-09'!$K125+('24-09'!$J125/90)</f>
        <v>-51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112"/>
      <c r="K126" s="107">
        <v>79</v>
      </c>
      <c r="L126" s="10">
        <f>'24-09'!$K126+('24-09'!$J126/90)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2731</v>
      </c>
      <c r="J127" s="112"/>
      <c r="K127" s="107">
        <v>-40</v>
      </c>
      <c r="L127" s="10">
        <f>'24-09'!$K127+('24-09'!$J127/90)</f>
        <v>-40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'24-09'!$K128+('24-09'!$J128/90)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-360</v>
      </c>
      <c r="K129" s="107">
        <v>10</v>
      </c>
      <c r="L129" s="10">
        <f>'24-09'!$K129+('24-09'!$J129/90)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180</v>
      </c>
      <c r="K130" s="107"/>
      <c r="L130" s="10">
        <f>'24-09'!$K130+('24-09'!$J130/90)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2732</v>
      </c>
      <c r="J131" s="112"/>
      <c r="K131" s="107">
        <v>-20</v>
      </c>
      <c r="L131" s="10">
        <f>'24-09'!$K131+('24-09'!$J131/90)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300</v>
      </c>
      <c r="K132" s="107"/>
      <c r="L132" s="10">
        <f>'24-09'!$K132+('24-09'!$J132/90)</f>
        <v>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270</v>
      </c>
      <c r="K133" s="107"/>
      <c r="L133" s="10">
        <f>'24-09'!$K133+('24-09'!$J133/90)</f>
        <v>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953</v>
      </c>
      <c r="J134" s="112">
        <v>-50</v>
      </c>
      <c r="K134" s="107"/>
      <c r="L134" s="10">
        <f>'24-09'!$K134+('24-09'!$J134/90)</f>
        <v>-0.55555555555555558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229</v>
      </c>
      <c r="J135" s="112"/>
      <c r="K135" s="107">
        <v>-40</v>
      </c>
      <c r="L135" s="10">
        <f>'24-09'!$K135+('24-09'!$J135/90)</f>
        <v>-40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970</v>
      </c>
      <c r="J136" s="112"/>
      <c r="K136" s="107">
        <v>32</v>
      </c>
      <c r="L136" s="10">
        <f>'24-09'!$K136+('24-09'!$J136/90)</f>
        <v>32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>
        <v>-5000</v>
      </c>
      <c r="K137" s="107">
        <v>-1850</v>
      </c>
      <c r="L137" s="10">
        <f>'24-09'!$K137+('24-09'!$J137/90)</f>
        <v>-1905.5555555555557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600</v>
      </c>
      <c r="K138" s="107"/>
      <c r="L138" s="10">
        <f>'24-09'!$K138+('24-09'!$J138/90)</f>
        <v>6.666666666666667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2030</v>
      </c>
      <c r="K139" s="107">
        <v>827</v>
      </c>
      <c r="L139" s="10">
        <f>'24-09'!$K139+('24-09'!$J139/90)</f>
        <v>849.55555555555554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-500</v>
      </c>
      <c r="K140" s="107">
        <v>70</v>
      </c>
      <c r="L140" s="10">
        <f>'24-09'!$K140+('24-09'!$J140/90)</f>
        <v>64.444444444444443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'24-09'!$K141+('24-09'!$J141/90)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'24-09'!$K142+('24-09'!$J142/90)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'24-09'!$K143+('24-09'!$J143/90)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'24-09'!$K144+('24-09'!$J144/90)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'24-09'!$K145+('24-09'!$J145/90)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'24-09'!$K146+('24-09'!$J146/90)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3D3C7B8C-E733-4104-8E71-D963E28729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BB703-4D62-4D56-BFB6-CB1951BA5A11}">
  <sheetPr>
    <pageSetUpPr fitToPage="1"/>
  </sheetPr>
  <dimension ref="A1:Z138"/>
  <sheetViews>
    <sheetView rightToLeft="1" topLeftCell="A18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-80</v>
      </c>
      <c r="K1" s="116">
        <f t="shared" si="0"/>
        <v>557</v>
      </c>
      <c r="L1" s="3">
        <f t="shared" si="0"/>
        <v>556.11111111111109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39" t="s">
        <v>40</v>
      </c>
      <c r="I3" s="130" t="s">
        <v>2725</v>
      </c>
      <c r="J3" s="131">
        <v>-220</v>
      </c>
      <c r="K3" s="132">
        <v>557</v>
      </c>
      <c r="L3" s="140">
        <f t="shared" ref="L3:L18" si="1">K3+(J3/90)</f>
        <v>554.55555555555554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140</v>
      </c>
      <c r="K4" s="107"/>
      <c r="L4" s="10">
        <f t="shared" si="1"/>
        <v>1.5555555555555556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2724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SUM('25-09'!$J$22:$J$138)</f>
        <v>2920</v>
      </c>
      <c r="K20" s="116">
        <f>SUM('25-09'!$K$22:$K$138)</f>
        <v>1248</v>
      </c>
      <c r="L20" s="3" t="e">
        <f>SUM('25-09'!$L$22:$L$138)</f>
        <v>#VALUE!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13</v>
      </c>
      <c r="F22" s="16">
        <f t="shared" ref="F22:F26" si="3">D22*E22</f>
        <v>65</v>
      </c>
      <c r="G22" s="7"/>
      <c r="H22" s="139" t="s">
        <v>40</v>
      </c>
      <c r="I22" s="130" t="s">
        <v>2725</v>
      </c>
      <c r="J22" s="131">
        <v>220</v>
      </c>
      <c r="K22" s="132">
        <v>-557</v>
      </c>
      <c r="L22" s="140">
        <f>'25-09'!$K22+('25-09'!$J22/90)</f>
        <v>-554.55555555555554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77</v>
      </c>
      <c r="S22" s="16">
        <f t="shared" ref="S22:S26" si="5">Q22*R22</f>
        <v>385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437</v>
      </c>
      <c r="J23" s="112">
        <v>-400</v>
      </c>
      <c r="K23" s="107"/>
      <c r="L23" s="10">
        <f>'25-09'!$K23+('25-09'!$J23/90)</f>
        <v>-4.4444444444444446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69</v>
      </c>
      <c r="S23" s="16">
        <f t="shared" si="5"/>
        <v>690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350</v>
      </c>
      <c r="K24" s="107"/>
      <c r="L24" s="10">
        <f>'25-09'!$K24+('25-09'!$J24/90)</f>
        <v>3.8888888888888888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8</v>
      </c>
      <c r="F25" s="16">
        <f t="shared" si="3"/>
        <v>400</v>
      </c>
      <c r="G25" s="7"/>
      <c r="H25" s="7" t="s">
        <v>40</v>
      </c>
      <c r="I25" s="2" t="s">
        <v>95</v>
      </c>
      <c r="J25" s="112"/>
      <c r="K25" s="107">
        <v>-40</v>
      </c>
      <c r="L25" s="10">
        <f>'25-09'!$K25+('25-09'!$J25/90)</f>
        <v>-40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 t="s">
        <v>1960</v>
      </c>
      <c r="J26" s="112">
        <v>-150</v>
      </c>
      <c r="K26" s="107">
        <v>5</v>
      </c>
      <c r="L26" s="10">
        <f>'25-09'!$K26+('25-09'!$J26/90)</f>
        <v>3.333333333333333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32</v>
      </c>
      <c r="S26" s="16">
        <f t="shared" si="5"/>
        <v>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1705</v>
      </c>
      <c r="G27" s="7"/>
      <c r="H27" s="7" t="s">
        <v>6</v>
      </c>
      <c r="I27" s="2" t="s">
        <v>1298</v>
      </c>
      <c r="J27" s="112">
        <v>200</v>
      </c>
      <c r="K27" s="107"/>
      <c r="L27" s="10">
        <f>'25-09'!$K27+('25-09'!$J27/90)</f>
        <v>2.2222222222222223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4275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1592</v>
      </c>
      <c r="D28" s="1"/>
      <c r="E28" s="1"/>
      <c r="F28" s="1"/>
      <c r="G28" s="1"/>
      <c r="H28" s="7" t="s">
        <v>6</v>
      </c>
      <c r="I28" s="2"/>
      <c r="J28" s="112">
        <v>60</v>
      </c>
      <c r="K28" s="107">
        <v>1</v>
      </c>
      <c r="L28" s="10">
        <f>'25-09'!$K28+('25-09'!$J28/90)</f>
        <v>1.6666666666666665</v>
      </c>
      <c r="M28" s="3"/>
      <c r="N28" s="12" t="s">
        <v>11</v>
      </c>
      <c r="O28" s="12"/>
      <c r="P28" s="6">
        <f>SUM(P22:P27)</f>
        <v>2870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-1765</v>
      </c>
      <c r="G29" s="1"/>
      <c r="H29" s="7" t="s">
        <v>6</v>
      </c>
      <c r="I29" s="2" t="s">
        <v>62</v>
      </c>
      <c r="J29" s="112"/>
      <c r="K29" s="107">
        <v>100</v>
      </c>
      <c r="L29" s="10">
        <f>'25-09'!$K29+('25-09'!$J29/90)</f>
        <v>100</v>
      </c>
      <c r="M29" s="3"/>
      <c r="N29" s="1"/>
      <c r="O29" s="1"/>
      <c r="P29" s="18"/>
      <c r="Q29" s="146" t="s">
        <v>21</v>
      </c>
      <c r="R29" s="147"/>
      <c r="S29" s="17">
        <f>SUM('25-09'!$J$22:$J$138)</f>
        <v>2920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 t="s">
        <v>553</v>
      </c>
      <c r="J30" s="112"/>
      <c r="K30" s="107">
        <v>9</v>
      </c>
      <c r="L30" s="10">
        <f>'25-09'!$K30+('25-09'!$J30/90)</f>
        <v>9</v>
      </c>
      <c r="M30" s="3"/>
      <c r="N30" s="146" t="s">
        <v>23</v>
      </c>
      <c r="O30" s="147"/>
      <c r="P30" s="6">
        <f>SUM('25-09'!$K$22:$K$138)</f>
        <v>1248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11" t="s">
        <v>648</v>
      </c>
      <c r="J31" s="112"/>
      <c r="K31" s="107">
        <v>-25</v>
      </c>
      <c r="L31" s="10">
        <f>'25-09'!$K31+('25-09'!$J31/90)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43</v>
      </c>
      <c r="J32" s="112"/>
      <c r="K32" s="107">
        <v>-20</v>
      </c>
      <c r="L32" s="10">
        <f>'25-09'!$K32+('25-09'!$J32/90)</f>
        <v>-20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108</v>
      </c>
      <c r="J33" s="112"/>
      <c r="K33" s="107">
        <v>30</v>
      </c>
      <c r="L33" s="10">
        <f>'25-09'!$K33+('25-09'!$J33/90)</f>
        <v>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149</v>
      </c>
      <c r="J34" s="112"/>
      <c r="K34" s="107">
        <v>50</v>
      </c>
      <c r="L34" s="10">
        <f>'25-09'!$K34+('25-09'!$J34/90)</f>
        <v>50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'25-09'!$K35+('25-09'!$J35/90)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680</v>
      </c>
      <c r="K36" s="107"/>
      <c r="L36" s="10">
        <f>'25-09'!$K36+('25-09'!$J36/90)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57</v>
      </c>
      <c r="L37" s="10">
        <f>'25-09'!$K37+('25-09'!$J37/90)</f>
        <v>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150</v>
      </c>
      <c r="K38" s="107"/>
      <c r="L38" s="10">
        <f>'25-09'!$K38+('25-09'!$J38/90)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316</v>
      </c>
      <c r="J39" s="112"/>
      <c r="K39" s="107">
        <v>10</v>
      </c>
      <c r="L39" s="10">
        <f>'25-09'!$K39+('25-09'!$J39/90)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161</v>
      </c>
      <c r="J40" s="112">
        <v>-450</v>
      </c>
      <c r="K40" s="107">
        <v>40</v>
      </c>
      <c r="L40" s="10">
        <f>'25-09'!$K40+('25-09'!$J40/90)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957</v>
      </c>
      <c r="J41" s="112"/>
      <c r="K41" s="107">
        <v>315</v>
      </c>
      <c r="L41" s="10">
        <f>'25-09'!$K41+('25-09'!$J41/90)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-220</v>
      </c>
      <c r="K42" s="107">
        <v>5</v>
      </c>
      <c r="L42" s="10">
        <f>'25-09'!$K42+('25-09'!$J42/90)</f>
        <v>2.5555555555555554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39" t="s">
        <v>6</v>
      </c>
      <c r="I43" s="130"/>
      <c r="J43" s="131"/>
      <c r="K43" s="132"/>
      <c r="L43" s="140">
        <f>'25-09'!$K43+('25-09'!$J43/90)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'25-09'!$K44+('25-09'!$J44/90)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-180</v>
      </c>
      <c r="K45" s="107">
        <v>20</v>
      </c>
      <c r="L45" s="10">
        <f>'25-09'!$K45+('25-09'!$J45/90)</f>
        <v>18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2734</v>
      </c>
      <c r="J46" s="112"/>
      <c r="K46" s="107">
        <v>300</v>
      </c>
      <c r="L46" s="10">
        <f>'25-09'!$K46+('25-09'!$J46/90)</f>
        <v>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 t="s">
        <v>970</v>
      </c>
      <c r="K47" s="107">
        <v>9</v>
      </c>
      <c r="L47" s="10" t="e">
        <f>'25-09'!$K47+('25-09'!$J47/90)</f>
        <v>#VALUE!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350</v>
      </c>
      <c r="K48" s="107"/>
      <c r="L48" s="10">
        <f>'25-09'!$K48+('25-09'!$J48/90)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2583</v>
      </c>
      <c r="J49" s="112"/>
      <c r="K49" s="107">
        <v>150</v>
      </c>
      <c r="L49" s="10">
        <f>'25-09'!$K49+('25-09'!$J49/90)</f>
        <v>150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2735</v>
      </c>
      <c r="J50" s="112"/>
      <c r="K50" s="107">
        <v>150</v>
      </c>
      <c r="L50" s="10">
        <f>'25-09'!$K50+('25-09'!$J50/90)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-180</v>
      </c>
      <c r="K51" s="107">
        <v>10</v>
      </c>
      <c r="L51" s="10">
        <f>'25-09'!$K51+('25-09'!$J51/90)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2736</v>
      </c>
      <c r="J52" s="112">
        <v>-100</v>
      </c>
      <c r="K52" s="107">
        <v>29</v>
      </c>
      <c r="L52" s="10">
        <f>'25-09'!$K52+('25-09'!$J52/90)</f>
        <v>27.888888888888889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39</v>
      </c>
      <c r="J53" s="112"/>
      <c r="K53" s="107">
        <v>40</v>
      </c>
      <c r="L53" s="10">
        <f>'25-09'!$K53+('25-09'!$J53/90)</f>
        <v>40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112">
        <v>-100</v>
      </c>
      <c r="K54" s="107"/>
      <c r="L54" s="10">
        <f>'25-09'!$K54+('25-09'!$J54/90)</f>
        <v>-1.1111111111111112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10</v>
      </c>
      <c r="L55" s="10">
        <f>'25-09'!$K55+('25-09'!$J55/90)</f>
        <v>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90</v>
      </c>
      <c r="K56" s="107"/>
      <c r="L56" s="10">
        <f>'25-09'!$K56+('25-09'!$J56/90)</f>
        <v>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180</v>
      </c>
      <c r="K57" s="107"/>
      <c r="L57" s="10">
        <f>'25-09'!$K57+('25-09'!$J57/90)</f>
        <v>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'25-09'!$K58+('25-09'!$J58/90)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120</v>
      </c>
      <c r="K59" s="107"/>
      <c r="L59" s="10">
        <f>'25-09'!$K59+('25-09'!$J59/90)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112">
        <v>180</v>
      </c>
      <c r="K60" s="107">
        <v>80</v>
      </c>
      <c r="L60" s="10">
        <f>'25-09'!$K60+('25-09'!$J60/90)</f>
        <v>82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-300</v>
      </c>
      <c r="K61" s="107">
        <v>20</v>
      </c>
      <c r="L61" s="10">
        <f>'25-09'!$K61+('25-09'!$J61/90)</f>
        <v>16.666666666666668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-100</v>
      </c>
      <c r="K62" s="107">
        <v>50</v>
      </c>
      <c r="L62" s="10">
        <f>'25-09'!$K62+('25-09'!$J62/90)</f>
        <v>48.888888888888886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'25-09'!$K63+('25-09'!$J63/90)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700</v>
      </c>
      <c r="K64" s="107"/>
      <c r="L64" s="10">
        <f>'25-09'!$K64+('25-09'!$J64/90)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'25-09'!$K65+('25-09'!$J65/90)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270</v>
      </c>
      <c r="K66" s="109"/>
      <c r="L66" s="37">
        <f>'25-09'!$K66+('25-09'!$J66/90)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-450</v>
      </c>
      <c r="K67" s="108">
        <v>20</v>
      </c>
      <c r="L67" s="37">
        <f>'25-09'!$K67+('25-09'!$J67/90)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82</v>
      </c>
      <c r="L68" s="37">
        <f>'25-09'!$K68+('25-09'!$J68/90)</f>
        <v>82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'25-09'!$K69+('25-09'!$J69/90)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2737</v>
      </c>
      <c r="J70" s="113"/>
      <c r="K70" s="108">
        <v>-4</v>
      </c>
      <c r="L70" s="37">
        <f>'25-09'!$K70+('25-09'!$J70/90)</f>
        <v>-4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843</v>
      </c>
      <c r="J71" s="112">
        <v>90</v>
      </c>
      <c r="K71" s="107">
        <v>82</v>
      </c>
      <c r="L71" s="10">
        <f>'25-09'!$K71+('25-09'!$J71/90)</f>
        <v>83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2379</v>
      </c>
      <c r="J72" s="112">
        <v>4550</v>
      </c>
      <c r="K72" s="107">
        <v>-50</v>
      </c>
      <c r="L72" s="10">
        <f>'25-09'!$K72+('25-09'!$J72/90)</f>
        <v>0.55555555555555713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210</v>
      </c>
      <c r="K73" s="107"/>
      <c r="L73" s="10">
        <f>'25-09'!$K73+('25-09'!$J73/90)</f>
        <v>2.3333333333333335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170</v>
      </c>
      <c r="K74" s="107"/>
      <c r="L74" s="10">
        <f>'25-09'!$K74+('25-09'!$J74/90)</f>
        <v>1.8888888888888888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1733</v>
      </c>
      <c r="J75" s="112"/>
      <c r="K75" s="107">
        <v>70</v>
      </c>
      <c r="L75" s="10">
        <f>'25-09'!$K75+('25-09'!$J75/90)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360</v>
      </c>
      <c r="K76" s="107"/>
      <c r="L76" s="10">
        <f>'25-09'!$K76+('25-09'!$J76/90)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129</v>
      </c>
      <c r="J77" s="112">
        <v>230</v>
      </c>
      <c r="K77" s="107">
        <v>300</v>
      </c>
      <c r="L77" s="10">
        <f>'25-09'!$K77+('25-09'!$J77/90)</f>
        <v>302.55555555555554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180</v>
      </c>
      <c r="K78" s="107"/>
      <c r="L78" s="10">
        <f>'25-09'!$K78+('25-09'!$J78/90)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/>
      <c r="L79" s="10">
        <f>'25-09'!$K79+('25-09'!$J79/90)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'25-09'!$K80+('25-09'!$J80/90)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229</v>
      </c>
      <c r="J81" s="112">
        <v>-360</v>
      </c>
      <c r="K81" s="107"/>
      <c r="L81" s="10">
        <f>'25-09'!$K81+('25-09'!$J81/90)</f>
        <v>-4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100</v>
      </c>
      <c r="K82" s="107"/>
      <c r="L82" s="10">
        <f>'25-09'!$K82+('25-09'!$J82/90)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'25-09'!$K83+('25-09'!$J83/90)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2738</v>
      </c>
      <c r="J84" s="112">
        <v>180</v>
      </c>
      <c r="K84" s="107">
        <v>-10</v>
      </c>
      <c r="L84" s="10">
        <f>'25-09'!$K84+('25-09'!$J84/90)</f>
        <v>-8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'25-09'!$K85+('25-09'!$J85/90)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-180</v>
      </c>
      <c r="K86" s="107">
        <v>10</v>
      </c>
      <c r="L86" s="10">
        <f>'25-09'!$K86+('25-09'!$J86/90)</f>
        <v>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112">
        <v>-70</v>
      </c>
      <c r="K87" s="107"/>
      <c r="L87" s="10">
        <f>'25-09'!$K87+('25-09'!$J87/90)</f>
        <v>-0.77777777777777779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90</v>
      </c>
      <c r="K88" s="107">
        <v>10</v>
      </c>
      <c r="L88" s="10">
        <f>'25-09'!$K88+('25-09'!$J88/90)</f>
        <v>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>
        <v>1</v>
      </c>
      <c r="L89" s="10">
        <f>'25-09'!$K89+('25-09'!$J89/90)</f>
        <v>5.4444444444444446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1226</v>
      </c>
      <c r="J90" s="112">
        <v>-360</v>
      </c>
      <c r="K90" s="107">
        <v>10</v>
      </c>
      <c r="L90" s="10">
        <f>'25-09'!$K90+('25-09'!$J90/90)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-150</v>
      </c>
      <c r="K91" s="107">
        <v>40</v>
      </c>
      <c r="L91" s="10">
        <f>'25-09'!$K91+('25-09'!$J91/90)</f>
        <v>38.333333333333336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-340</v>
      </c>
      <c r="K92" s="107">
        <v>10</v>
      </c>
      <c r="L92" s="10">
        <f>'25-09'!$K92+('25-09'!$J92/90)</f>
        <v>6.2222222222222223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90</v>
      </c>
      <c r="L93" s="10">
        <f>'25-09'!$K93+('25-09'!$J93/90)</f>
        <v>90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-360</v>
      </c>
      <c r="K94" s="107">
        <v>40</v>
      </c>
      <c r="L94" s="10">
        <f>'25-09'!$K94+('25-09'!$J94/90)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'25-09'!$K95+('25-09'!$J95/90)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1553</v>
      </c>
      <c r="J96" s="112"/>
      <c r="K96" s="107">
        <v>100</v>
      </c>
      <c r="L96" s="10">
        <f>'25-09'!$K96+('25-09'!$J96/90)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 t="s">
        <v>2066</v>
      </c>
      <c r="J97" s="112"/>
      <c r="K97" s="107">
        <v>-70</v>
      </c>
      <c r="L97" s="10">
        <f>'25-09'!$K97+('25-09'!$J97/90)</f>
        <v>-70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180</v>
      </c>
      <c r="K98" s="107"/>
      <c r="L98" s="10">
        <f>'25-09'!$K98+('25-09'!$J98/90)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34</v>
      </c>
      <c r="L99" s="10">
        <f>'25-09'!$K99+('25-09'!$J99/90)</f>
        <v>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110</v>
      </c>
      <c r="K100" s="107"/>
      <c r="L100" s="10">
        <f>'25-09'!$K100+('25-09'!$J100/90)</f>
        <v>1.2222222222222223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250</v>
      </c>
      <c r="K101" s="107"/>
      <c r="L101" s="10">
        <f>'25-09'!$K101+('25-09'!$J101/90)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180</v>
      </c>
      <c r="K102" s="107"/>
      <c r="L102" s="10">
        <f>'25-09'!$K102+('25-09'!$J102/90)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-130</v>
      </c>
      <c r="K103" s="107">
        <v>34</v>
      </c>
      <c r="L103" s="10">
        <f>'25-09'!$K103+('25-09'!$J103/90)</f>
        <v>32.555555555555557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'25-09'!$K104+('25-09'!$J104/90)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700</v>
      </c>
      <c r="K105" s="107"/>
      <c r="L105" s="10">
        <f>'25-09'!$K105+('25-09'!$J105/90)</f>
        <v>7.7777777777777777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112">
        <v>-300</v>
      </c>
      <c r="K106" s="107"/>
      <c r="L106" s="10">
        <f>'25-09'!$K106+('25-09'!$J106/90)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75</v>
      </c>
      <c r="L107" s="10">
        <f>'25-09'!$K107+('25-09'!$J107/90)</f>
        <v>75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500</v>
      </c>
      <c r="K108" s="107"/>
      <c r="L108" s="10">
        <f>'25-09'!$K108+('25-09'!$J108/90)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-540</v>
      </c>
      <c r="K109" s="107">
        <v>60</v>
      </c>
      <c r="L109" s="10">
        <f>'25-09'!$K109+('25-09'!$J109/90)</f>
        <v>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</v>
      </c>
      <c r="L110" s="10">
        <f>'25-09'!$K110+('25-09'!$J110/90)</f>
        <v>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-220</v>
      </c>
      <c r="K111" s="107">
        <v>10</v>
      </c>
      <c r="L111" s="10">
        <f>'25-09'!$K111+('25-09'!$J111/90)</f>
        <v>7.5555555555555554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-450</v>
      </c>
      <c r="K112" s="107">
        <v>30</v>
      </c>
      <c r="L112" s="10">
        <f>'25-09'!$K112+('25-09'!$J112/90)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20</v>
      </c>
      <c r="L113" s="10">
        <f>'25-09'!$K113+('25-09'!$J113/90)</f>
        <v>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5</v>
      </c>
      <c r="L114" s="10">
        <f>'25-09'!$K114+('25-09'!$J114/90)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149</v>
      </c>
      <c r="J115" s="112"/>
      <c r="K115" s="107">
        <v>-1000</v>
      </c>
      <c r="L115" s="10">
        <f>'25-09'!$K115+('25-09'!$J115/90)</f>
        <v>-1000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</v>
      </c>
      <c r="K116" s="107">
        <v>5</v>
      </c>
      <c r="L116" s="10">
        <f>'25-09'!$K116+('25-09'!$J116/90)</f>
        <v>4.7777777777777777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1101</v>
      </c>
      <c r="J117" s="112">
        <v>500</v>
      </c>
      <c r="K117" s="107"/>
      <c r="L117" s="10">
        <f>'25-09'!$K117+('25-09'!$J117/90)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-200</v>
      </c>
      <c r="K118" s="107"/>
      <c r="L118" s="10">
        <f>'25-09'!$K118+('25-09'!$J118/90)</f>
        <v>-2.2222222222222223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20</v>
      </c>
      <c r="K119" s="107"/>
      <c r="L119" s="10">
        <f>'25-09'!$K119+('25-09'!$J119/90)</f>
        <v>0.22222222222222221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100</v>
      </c>
      <c r="K120" s="107"/>
      <c r="L120" s="10">
        <f>'25-09'!$K120+('25-09'!$J120/90)</f>
        <v>1.1111111111111112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335</v>
      </c>
      <c r="J121" s="112">
        <v>-50</v>
      </c>
      <c r="K121" s="107"/>
      <c r="L121" s="10">
        <f>'25-09'!$K121+('25-09'!$J121/90)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-150</v>
      </c>
      <c r="K122" s="107"/>
      <c r="L122" s="10">
        <f>'25-09'!$K122+('25-09'!$J122/90)</f>
        <v>-1.6666666666666667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-180</v>
      </c>
      <c r="K123" s="107">
        <v>80</v>
      </c>
      <c r="L123" s="10">
        <f>'25-09'!$K123+('25-09'!$J123/90)</f>
        <v>78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100</v>
      </c>
      <c r="K124" s="107"/>
      <c r="L124" s="10">
        <f>'25-09'!$K124+('25-09'!$J124/90)</f>
        <v>1.1111111111111112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-720</v>
      </c>
      <c r="K125" s="107">
        <v>30</v>
      </c>
      <c r="L125" s="10">
        <f>'25-09'!$K125+('25-09'!$J125/90)</f>
        <v>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-670</v>
      </c>
      <c r="K126" s="107">
        <v>10</v>
      </c>
      <c r="L126" s="10">
        <f>'25-09'!$K126+('25-09'!$J126/90)</f>
        <v>2.5555555555555554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100</v>
      </c>
      <c r="K127" s="107"/>
      <c r="L127" s="10">
        <f>'25-09'!$K127+('25-09'!$J127/90)</f>
        <v>1.1111111111111112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-560</v>
      </c>
      <c r="K128" s="107">
        <v>20</v>
      </c>
      <c r="L128" s="10">
        <f>'25-09'!$K128+('25-09'!$J128/90)</f>
        <v>13.777777777777779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600</v>
      </c>
      <c r="K129" s="107"/>
      <c r="L129" s="10">
        <f>'25-09'!$K129+('25-09'!$J129/90)</f>
        <v>6.666666666666667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56</v>
      </c>
      <c r="J130" s="112">
        <v>-1540</v>
      </c>
      <c r="K130" s="107">
        <v>157</v>
      </c>
      <c r="L130" s="10">
        <f>'25-09'!$K130+('25-09'!$J130/90)</f>
        <v>139.88888888888889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112">
        <v>-300</v>
      </c>
      <c r="K131" s="107">
        <v>-30</v>
      </c>
      <c r="L131" s="10">
        <f>'25-09'!$K131+('25-09'!$J131/90)</f>
        <v>-33.333333333333336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180</v>
      </c>
      <c r="K132" s="107"/>
      <c r="L132" s="10">
        <f>'25-09'!$K132+('25-09'!$J132/90)</f>
        <v>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229</v>
      </c>
      <c r="J133" s="112">
        <v>270</v>
      </c>
      <c r="K133" s="107">
        <v>-50</v>
      </c>
      <c r="L133" s="10">
        <f>'25-09'!$K133+('25-09'!$J133/90)</f>
        <v>-47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>
        <v>50</v>
      </c>
      <c r="L134" s="10">
        <f>'25-09'!$K134+('25-09'!$J134/90)</f>
        <v>52.222222222222221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57</v>
      </c>
      <c r="J135" s="112"/>
      <c r="K135" s="107">
        <v>65</v>
      </c>
      <c r="L135" s="10">
        <f>'25-09'!$K135+('25-09'!$J135/90)</f>
        <v>65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99</v>
      </c>
      <c r="J136" s="112"/>
      <c r="K136" s="107">
        <v>-65</v>
      </c>
      <c r="L136" s="10">
        <f>'25-09'!$K136+('25-09'!$J136/90)</f>
        <v>-65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/>
      <c r="J137" s="112"/>
      <c r="K137" s="107"/>
      <c r="L137" s="10">
        <f>'25-09'!$K137+('25-09'!$J137/90)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/>
      <c r="J138" s="112"/>
      <c r="K138" s="107"/>
      <c r="L138" s="10">
        <f>'25-09'!$K138+('25-09'!$J138/90)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D4EFC1B-2F73-4640-A1C3-B3CD4F0F0EF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61A2F-9A23-47CC-9E68-9749836CC683}">
  <sheetPr>
    <pageSetUpPr fitToPage="1"/>
  </sheetPr>
  <dimension ref="A1:Z1000"/>
  <sheetViews>
    <sheetView rightToLeft="1" tabSelected="1" topLeftCell="A43" workbookViewId="0">
      <selection activeCell="I65" sqref="I6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-1990</v>
      </c>
      <c r="K1" s="116">
        <f t="shared" si="0"/>
        <v>40</v>
      </c>
      <c r="L1" s="3">
        <f t="shared" si="0"/>
        <v>17.8888888888889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112">
        <v>90</v>
      </c>
      <c r="K3" s="107">
        <v>70</v>
      </c>
      <c r="L3" s="10">
        <f t="shared" ref="L3:L18" si="1">K3+(J3/90)</f>
        <v>71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2740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1763</v>
      </c>
      <c r="J6" s="112">
        <v>-300</v>
      </c>
      <c r="K6" s="107">
        <v>10</v>
      </c>
      <c r="L6" s="10">
        <f t="shared" si="1"/>
        <v>6.6666666666666661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</v>
      </c>
      <c r="J7" s="112">
        <v>-300</v>
      </c>
      <c r="K7" s="107">
        <v>30</v>
      </c>
      <c r="L7" s="10">
        <f t="shared" si="1"/>
        <v>26.666666666666668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257</v>
      </c>
      <c r="J8" s="112">
        <v>130</v>
      </c>
      <c r="K8" s="107"/>
      <c r="L8" s="10">
        <f t="shared" si="1"/>
        <v>1.4444444444444444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244</v>
      </c>
      <c r="J9" s="112">
        <v>-270</v>
      </c>
      <c r="K9" s="107">
        <v>20</v>
      </c>
      <c r="L9" s="10">
        <f t="shared" si="1"/>
        <v>17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-450</v>
      </c>
      <c r="K10" s="107">
        <v>20</v>
      </c>
      <c r="L10" s="10">
        <f t="shared" si="1"/>
        <v>15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112">
        <v>-350</v>
      </c>
      <c r="K11" s="107">
        <v>-110</v>
      </c>
      <c r="L11" s="10">
        <f t="shared" si="1"/>
        <v>-113.88888888888889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SUM('26-09'!$J$22:$J$361)</f>
        <v>3430</v>
      </c>
      <c r="K20" s="116">
        <f>SUM('26-09'!$K$22:$K$361)</f>
        <v>4202</v>
      </c>
      <c r="L20" s="3">
        <f>SUM('26-09'!$L$22:$L$361)</f>
        <v>4240.1111111111122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77</v>
      </c>
      <c r="F22" s="16">
        <f t="shared" ref="F22:F26" si="3">D22*E22</f>
        <v>385</v>
      </c>
      <c r="G22" s="7"/>
      <c r="H22" s="7" t="s">
        <v>6</v>
      </c>
      <c r="I22" s="2"/>
      <c r="J22" s="112">
        <v>180</v>
      </c>
      <c r="K22" s="107"/>
      <c r="L22" s="10">
        <f>'26-09'!$K22+('26-09'!$J22/90)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/>
      <c r="K23" s="107">
        <v>770</v>
      </c>
      <c r="L23" s="10">
        <f>'26-09'!$K23+('26-09'!$J23/90)</f>
        <v>770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637</v>
      </c>
      <c r="J24" s="112"/>
      <c r="K24" s="107">
        <v>1000</v>
      </c>
      <c r="L24" s="10">
        <f>'26-09'!$K24+('26-09'!$J24/90)</f>
        <v>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1044</v>
      </c>
      <c r="J25" s="112">
        <v>90</v>
      </c>
      <c r="K25" s="107">
        <v>41</v>
      </c>
      <c r="L25" s="10">
        <f>'26-09'!$K25+('26-09'!$J25/90)</f>
        <v>42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17</v>
      </c>
      <c r="F26" s="16">
        <f t="shared" si="3"/>
        <v>1700</v>
      </c>
      <c r="G26" s="7"/>
      <c r="H26" s="7" t="s">
        <v>6</v>
      </c>
      <c r="I26" s="2" t="s">
        <v>2741</v>
      </c>
      <c r="J26" s="112"/>
      <c r="K26" s="107">
        <v>1300</v>
      </c>
      <c r="L26" s="10">
        <f>'26-09'!$K26+('26-09'!$J26/90)</f>
        <v>1300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2635</v>
      </c>
      <c r="G27" s="7"/>
      <c r="H27" s="7" t="s">
        <v>1796</v>
      </c>
      <c r="I27" s="2" t="s">
        <v>1626</v>
      </c>
      <c r="J27" s="112"/>
      <c r="K27" s="107">
        <v>143</v>
      </c>
      <c r="L27" s="10">
        <f>'26-09'!$K27+('26-09'!$J27/90)</f>
        <v>143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2880</v>
      </c>
      <c r="D28" s="1"/>
      <c r="E28" s="1"/>
      <c r="F28" s="1"/>
      <c r="G28" s="1"/>
      <c r="H28" s="7" t="s">
        <v>6</v>
      </c>
      <c r="I28" s="2" t="s">
        <v>164</v>
      </c>
      <c r="J28" s="112">
        <v>400</v>
      </c>
      <c r="K28" s="107"/>
      <c r="L28" s="10">
        <f>'26-09'!$K28+('26-09'!$J28/90)</f>
        <v>4.4444444444444446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930</v>
      </c>
      <c r="G29" s="1"/>
      <c r="H29" s="7" t="s">
        <v>6</v>
      </c>
      <c r="I29" s="2" t="s">
        <v>46</v>
      </c>
      <c r="J29" s="112">
        <v>100</v>
      </c>
      <c r="K29" s="107">
        <v>10</v>
      </c>
      <c r="L29" s="10">
        <f>'26-09'!$K29+('26-09'!$J29/90)</f>
        <v>11.111111111111111</v>
      </c>
      <c r="M29" s="3"/>
      <c r="N29" s="1"/>
      <c r="O29" s="1"/>
      <c r="P29" s="18"/>
      <c r="Q29" s="146" t="s">
        <v>21</v>
      </c>
      <c r="R29" s="147"/>
      <c r="S29" s="17">
        <f>SUM('26-09'!$J$22:$J$361)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1288</v>
      </c>
      <c r="D30" s="1"/>
      <c r="E30" s="1"/>
      <c r="F30" s="8"/>
      <c r="G30" s="1"/>
      <c r="H30" s="7" t="s">
        <v>6</v>
      </c>
      <c r="I30" s="2" t="s">
        <v>37</v>
      </c>
      <c r="J30" s="112">
        <v>100</v>
      </c>
      <c r="K30" s="107"/>
      <c r="L30" s="10">
        <f>'26-09'!$K30+('26-09'!$J30/90)</f>
        <v>1.1111111111111112</v>
      </c>
      <c r="M30" s="3"/>
      <c r="N30" s="146" t="s">
        <v>23</v>
      </c>
      <c r="O30" s="147"/>
      <c r="P30" s="6">
        <f>SUM('26-09'!$K$22:$K$361)</f>
        <v>4202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229</v>
      </c>
      <c r="J31" s="112">
        <v>-220</v>
      </c>
      <c r="K31" s="107"/>
      <c r="L31" s="10">
        <f>'26-09'!$K31+('26-09'!$J31/90)</f>
        <v>-2.4444444444444446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-6065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2742</v>
      </c>
      <c r="J32" s="112"/>
      <c r="K32" s="107">
        <v>450</v>
      </c>
      <c r="L32" s="10">
        <f>'26-09'!$K32+('26-09'!$J32/90)</f>
        <v>450</v>
      </c>
      <c r="M32" s="3"/>
      <c r="N32" s="12" t="s">
        <v>25</v>
      </c>
      <c r="O32" s="12"/>
      <c r="P32" s="6">
        <f>P28-P30-C28</f>
        <v>-7082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894</v>
      </c>
      <c r="J33" s="112">
        <v>1300</v>
      </c>
      <c r="K33" s="107">
        <v>100</v>
      </c>
      <c r="L33" s="10">
        <f>'26-09'!$K33+('26-09'!$J33/90)</f>
        <v>114.44444444444444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23</v>
      </c>
      <c r="L34" s="10">
        <f>'26-09'!$K34+('26-09'!$J34/90)</f>
        <v>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2743</v>
      </c>
      <c r="J35" s="112"/>
      <c r="K35" s="107">
        <v>158</v>
      </c>
      <c r="L35" s="10">
        <f>'26-09'!$K35+('26-09'!$J35/90)</f>
        <v>158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2259</v>
      </c>
      <c r="J36" s="112"/>
      <c r="K36" s="107">
        <v>-1000</v>
      </c>
      <c r="L36" s="10">
        <f>'26-09'!$K36+('26-09'!$J36/90)</f>
        <v>-1000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-220</v>
      </c>
      <c r="K37" s="107">
        <v>20</v>
      </c>
      <c r="L37" s="10">
        <f>'26-09'!$K37+('26-09'!$J37/90)</f>
        <v>17.555555555555557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2" t="s">
        <v>1482</v>
      </c>
      <c r="J38" s="112">
        <v>100</v>
      </c>
      <c r="K38" s="107">
        <v>50</v>
      </c>
      <c r="L38" s="10">
        <f>'26-09'!$K38+('26-09'!$J38/90)</f>
        <v>51.111111111111114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453</v>
      </c>
      <c r="J39" s="112"/>
      <c r="K39" s="107">
        <v>59</v>
      </c>
      <c r="L39" s="10">
        <f>'26-09'!$K39+('26-09'!$J39/90)</f>
        <v>59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6</v>
      </c>
      <c r="L40" s="10">
        <f>'26-09'!$K40+('26-09'!$J40/90)</f>
        <v>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1100</v>
      </c>
      <c r="K41" s="107"/>
      <c r="L41" s="10">
        <f>'26-09'!$K41+('26-09'!$J41/90)</f>
        <v>12.222222222222221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50</v>
      </c>
      <c r="K42" s="107">
        <v>5</v>
      </c>
      <c r="L42" s="10">
        <f>'26-09'!$K42+('26-09'!$J42/90)</f>
        <v>5.5555555555555554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2744</v>
      </c>
      <c r="J43" s="112"/>
      <c r="K43" s="107">
        <v>40</v>
      </c>
      <c r="L43" s="10">
        <f>'26-09'!$K43+('26-09'!$J43/90)</f>
        <v>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1987</v>
      </c>
      <c r="J44" s="112"/>
      <c r="K44" s="107">
        <v>-400</v>
      </c>
      <c r="L44" s="10">
        <f>'26-09'!$K44+('26-09'!$J44/90)</f>
        <v>-400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-50</v>
      </c>
      <c r="K45" s="107"/>
      <c r="L45" s="10">
        <f>'26-09'!$K45+('26-09'!$J45/90)</f>
        <v>-0.55555555555555558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-100</v>
      </c>
      <c r="K46" s="107">
        <v>10</v>
      </c>
      <c r="L46" s="10">
        <f>'26-09'!$K46+('26-09'!$J46/90)</f>
        <v>8.8888888888888893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1121</v>
      </c>
      <c r="J47" s="112"/>
      <c r="K47" s="107">
        <v>300</v>
      </c>
      <c r="L47" s="10">
        <f>'26-09'!$K47+('26-09'!$J47/90)</f>
        <v>300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330</v>
      </c>
      <c r="L48" s="10">
        <f>'26-09'!$K48+('26-09'!$J48/90)</f>
        <v>330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143</v>
      </c>
      <c r="L49" s="10">
        <f>'26-09'!$K49+('26-09'!$J49/90)</f>
        <v>143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100</v>
      </c>
      <c r="L50" s="10">
        <f>'26-09'!$K50+('26-09'!$J50/90)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165</v>
      </c>
      <c r="L51" s="10">
        <f>'26-09'!$K51+('26-09'!$J51/90)</f>
        <v>165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'26-09'!$K52+('26-09'!$J52/90)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40" t="s">
        <v>2244</v>
      </c>
      <c r="J53" s="112"/>
      <c r="K53" s="107">
        <v>285</v>
      </c>
      <c r="L53" s="10">
        <f>'26-09'!$K53+('26-09'!$J53/90)</f>
        <v>285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-270</v>
      </c>
      <c r="K54" s="107">
        <v>10</v>
      </c>
      <c r="L54" s="10">
        <f>'26-09'!$K54+('26-09'!$J54/90)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</v>
      </c>
      <c r="J55" s="112"/>
      <c r="K55" s="107">
        <v>22</v>
      </c>
      <c r="L55" s="10">
        <f>'26-09'!$K55+('26-09'!$J55/90)</f>
        <v>22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112</v>
      </c>
      <c r="J56" s="112">
        <v>200</v>
      </c>
      <c r="K56" s="107"/>
      <c r="L56" s="10">
        <f>'26-09'!$K56+('26-09'!$J56/90)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2466</v>
      </c>
      <c r="J57" s="112"/>
      <c r="K57" s="107">
        <v>30</v>
      </c>
      <c r="L57" s="10">
        <f>'26-09'!$K57+('26-09'!$J57/90)</f>
        <v>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1932</v>
      </c>
      <c r="J58" s="112">
        <v>100</v>
      </c>
      <c r="K58" s="107"/>
      <c r="L58" s="10">
        <f>'26-09'!$K58+('26-09'!$J58/90)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1513</v>
      </c>
      <c r="J59" s="112"/>
      <c r="K59" s="107">
        <v>20</v>
      </c>
      <c r="L59" s="10">
        <f>'26-09'!$K59+('26-09'!$J59/90)</f>
        <v>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232</v>
      </c>
      <c r="J60" s="112">
        <v>-330</v>
      </c>
      <c r="K60" s="107">
        <v>5</v>
      </c>
      <c r="L60" s="10">
        <f>'26-09'!$K60+('26-09'!$J60/90)</f>
        <v>1.3333333333333335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7</v>
      </c>
      <c r="L61" s="10">
        <f>'26-09'!$K61+('26-09'!$J61/90)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600</v>
      </c>
      <c r="K62" s="107"/>
      <c r="L62" s="10">
        <f>'26-09'!$K62+('26-09'!$J62/90)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</v>
      </c>
      <c r="K63" s="107"/>
      <c r="L63" s="10">
        <f>'26-09'!$K63+('26-09'!$J63/90)</f>
        <v>0.55555555555555558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/>
      <c r="J64" s="112">
        <v>250</v>
      </c>
      <c r="K64" s="107"/>
      <c r="L64" s="10">
        <f>'26-09'!$K64+('26-09'!$J64/90)</f>
        <v>2.7777777777777777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2748</v>
      </c>
      <c r="J65" s="113">
        <v>-250</v>
      </c>
      <c r="K65" s="108"/>
      <c r="L65" s="37">
        <f>'26-09'!$K65+('26-09'!$J65/90)</f>
        <v>-2.7777777777777777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'26-09'!$K66+('26-09'!$J66/90)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'26-09'!$K67+('26-09'!$J67/90)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'26-09'!$K68+('26-09'!$J68/90)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'26-09'!$K69+('26-09'!$J69/90)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'26-09'!$K70+('26-09'!$J70/90)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'26-09'!$K71+('26-09'!$J71/90)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'26-09'!$K72+('26-09'!$J72/90)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'26-09'!$K73+('26-09'!$J73/90)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'26-09'!$K74+('26-09'!$J74/90)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'26-09'!$K75+('26-09'!$J75/90)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'26-09'!$K76+('26-09'!$J76/90)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'26-09'!$K77+('26-09'!$J77/90)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'26-09'!$K78+('26-09'!$J78/90)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'26-09'!$K79+('26-09'!$J79/90)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'26-09'!$K80+('26-09'!$J80/90)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'26-09'!$K81+('26-09'!$J81/90)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'26-09'!$K82+('26-09'!$J82/90)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'26-09'!$K83+('26-09'!$J83/90)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'26-09'!$K84+('26-09'!$J84/90)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'26-09'!$K85+('26-09'!$J85/90)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'26-09'!$K86+('26-09'!$J86/90)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'26-09'!$K87+('26-09'!$J87/90)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'26-09'!$K88+('26-09'!$J88/90)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'26-09'!$K89+('26-09'!$J89/90)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'26-09'!$K90+('26-09'!$J90/90)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'26-09'!$K91+('26-09'!$J91/90)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'26-09'!$K92+('26-09'!$J92/90)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'26-09'!$K93+('26-09'!$J93/90)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'26-09'!$K94+('26-09'!$J94/90)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'26-09'!$K95+('26-09'!$J95/90)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'26-09'!$K96+('26-09'!$J96/90)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'26-09'!$K97+('26-09'!$J97/90)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'26-09'!$K98+('26-09'!$J98/90)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'26-09'!$K99+('26-09'!$J99/90)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'26-09'!$K100+('26-09'!$J100/90)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'26-09'!$K101+('26-09'!$J101/90)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'26-09'!$K102+('26-09'!$J102/90)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'26-09'!$K103+('26-09'!$J103/90)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'26-09'!$K104+('26-09'!$J104/90)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'26-09'!$K105+('26-09'!$J105/90)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'26-09'!$K106+('26-09'!$J106/90)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'26-09'!$K107+('26-09'!$J107/90)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'26-09'!$K108+('26-09'!$J108/90)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'26-09'!$K109+('26-09'!$J109/90)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'26-09'!$K110+('26-09'!$J110/90)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'26-09'!$K111+('26-09'!$J111/90)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'26-09'!$K112+('26-09'!$J112/90)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'26-09'!$K113+('26-09'!$J113/90)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'26-09'!$K114+('26-09'!$J114/90)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'26-09'!$K115+('26-09'!$J115/90)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'26-09'!$K116+('26-09'!$J116/90)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'26-09'!$K117+('26-09'!$J117/90)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'26-09'!$K118+('26-09'!$J118/90)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'26-09'!$K119+('26-09'!$J119/90)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'26-09'!$K120+('26-09'!$J120/90)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'26-09'!$K121+('26-09'!$J121/90)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'26-09'!$K122+('26-09'!$J122/90)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'26-09'!$K123+('26-09'!$J123/90)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'26-09'!$K124+('26-09'!$J124/90)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'26-09'!$K125+('26-09'!$J125/90)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'26-09'!$K126+('26-09'!$J126/90)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'26-09'!$K127+('26-09'!$J127/90)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'26-09'!$K128+('26-09'!$J128/90)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'26-09'!$K129+('26-09'!$J129/90)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'26-09'!$K130+('26-09'!$J130/90)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'26-09'!$K131+('26-09'!$J131/90)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'26-09'!$K132+('26-09'!$J132/90)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'26-09'!$K133+('26-09'!$J133/90)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'26-09'!$K134+('26-09'!$J134/90)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'26-09'!$K135+('26-09'!$J135/90)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'26-09'!$K136+('26-09'!$J136/90)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'26-09'!$K137+('26-09'!$J137/90)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'26-09'!$K138+('26-09'!$J138/90)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'26-09'!$K139+('26-09'!$J139/90)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'26-09'!$K140+('26-09'!$J140/90)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'26-09'!$K141+('26-09'!$J141/90)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'26-09'!$K142+('26-09'!$J142/90)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'26-09'!$K143+('26-09'!$J143/90)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'26-09'!$K144+('26-09'!$J144/90)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'26-09'!$K145+('26-09'!$J145/90)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'26-09'!$K146+('26-09'!$J146/90)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'26-09'!$K147+('26-09'!$J147/90)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'26-09'!$K148+('26-09'!$J148/90)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'26-09'!$K149+('26-09'!$J149/90)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'26-09'!$K150+('26-09'!$J150/90)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'26-09'!$K151+('26-09'!$J151/90)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'26-09'!$K152+('26-09'!$J152/90)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'26-09'!$K153+('26-09'!$J153/90)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'26-09'!$K154+('26-09'!$J154/90)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'26-09'!$K155+('26-09'!$J155/90)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'26-09'!$K156+('26-09'!$J156/90)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'26-09'!$K157+('26-09'!$J157/90)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'26-09'!$K158+('26-09'!$J158/90)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'26-09'!$K159+('26-09'!$J159/90)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'26-09'!$K160+('26-09'!$J160/90)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'26-09'!$K161+('26-09'!$J161/90)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'26-09'!$K162+('26-09'!$J162/90)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'26-09'!$K163+('26-09'!$J163/90)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'26-09'!$K164+('26-09'!$J164/90)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'26-09'!$K165+('26-09'!$J165/90)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'26-09'!$K166+('26-09'!$J166/90)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'26-09'!$K167+('26-09'!$J167/90)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'26-09'!$K168+('26-09'!$J168/90)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'26-09'!$K169+('26-09'!$J169/90)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'26-09'!$K170+('26-09'!$J170/90)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'26-09'!$K171+('26-09'!$J171/90)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'26-09'!$K172+('26-09'!$J172/90)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'26-09'!$K173+('26-09'!$J173/90)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'26-09'!$K174+('26-09'!$J174/90)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'26-09'!$K175+('26-09'!$J175/90)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'26-09'!$K176+('26-09'!$J176/90)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'26-09'!$K177+('26-09'!$J177/90)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'26-09'!$K178+('26-09'!$J178/90)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'26-09'!$K179+('26-09'!$J179/90)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'26-09'!$K180+('26-09'!$J180/90)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'26-09'!$K181+('26-09'!$J181/90)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'26-09'!$K182+('26-09'!$J182/90)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'26-09'!$K183+('26-09'!$J183/90)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'26-09'!$K184+('26-09'!$J184/90)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'26-09'!$K185+('26-09'!$J185/90)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'26-09'!$K186+('26-09'!$J186/90)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'26-09'!$K187+('26-09'!$J187/90)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'26-09'!$K188+('26-09'!$J188/90)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'26-09'!$K189+('26-09'!$J189/90)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'26-09'!$K190+('26-09'!$J190/90)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'26-09'!$K191+('26-09'!$J191/90)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'26-09'!$K192+('26-09'!$J192/90)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'26-09'!$K193+('26-09'!$J193/90)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'26-09'!$K194+('26-09'!$J194/90)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'26-09'!$K195+('26-09'!$J195/90)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'26-09'!$K196+('26-09'!$J196/90)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'26-09'!$K197+('26-09'!$J197/90)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'26-09'!$K198+('26-09'!$J198/90)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'26-09'!$K199+('26-09'!$J199/90)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'26-09'!$K200+('26-09'!$J200/90)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'26-09'!$K201+('26-09'!$J201/90)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'26-09'!$K202+('26-09'!$J202/90)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'26-09'!$K203+('26-09'!$J203/90)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'26-09'!$K204+('26-09'!$J204/90)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'26-09'!$K205+('26-09'!$J205/90)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'26-09'!$K206+('26-09'!$J206/90)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'26-09'!$K207+('26-09'!$J207/90)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'26-09'!$K208+('26-09'!$J208/90)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'26-09'!$K209+('26-09'!$J209/90)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'26-09'!$K210+('26-09'!$J210/90)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'26-09'!$K211+('26-09'!$J211/90)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'26-09'!$K212+('26-09'!$J212/90)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'26-09'!$K213+('26-09'!$J213/90)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'26-09'!$K214+('26-09'!$J214/90)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'26-09'!$K215+('26-09'!$J215/90)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'26-09'!$K216+('26-09'!$J216/90)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'26-09'!$K217+('26-09'!$J217/90)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'26-09'!$K218+('26-09'!$J218/90)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'26-09'!$K219+('26-09'!$J219/90)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'26-09'!$K220+('26-09'!$J220/90)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'26-09'!$K221+('26-09'!$J221/90)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'26-09'!$K222+('26-09'!$J222/90)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'26-09'!$K223+('26-09'!$J223/90)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'26-09'!$K224+('26-09'!$J224/90)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'26-09'!$K225+('26-09'!$J225/90)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'26-09'!$K226+('26-09'!$J226/90)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'26-09'!$K227+('26-09'!$J227/90)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'26-09'!$K228+('26-09'!$J228/90)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'26-09'!$K229+('26-09'!$J229/90)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'26-09'!$K230+('26-09'!$J230/90)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'26-09'!$K231+('26-09'!$J231/90)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'26-09'!$K232+('26-09'!$J232/90)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'26-09'!$K233+('26-09'!$J233/90)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'26-09'!$K234+('26-09'!$J234/90)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'26-09'!$K235+('26-09'!$J235/90)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'26-09'!$K236+('26-09'!$J236/90)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'26-09'!$K237+('26-09'!$J237/90)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'26-09'!$K238+('26-09'!$J238/90)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'26-09'!$K239+('26-09'!$J239/90)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'26-09'!$K240+('26-09'!$J240/90)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'26-09'!$K241+('26-09'!$J241/90)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'26-09'!$K242+('26-09'!$J242/90)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'26-09'!$K243+('26-09'!$J243/90)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'26-09'!$K244+('26-09'!$J244/90)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'26-09'!$K245+('26-09'!$J245/90)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'26-09'!$K246+('26-09'!$J246/90)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'26-09'!$K247+('26-09'!$J247/90)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'26-09'!$K248+('26-09'!$J248/90)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'26-09'!$K249+('26-09'!$J249/90)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'26-09'!$K250+('26-09'!$J250/90)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'26-09'!$K251+('26-09'!$J251/90)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'26-09'!$K252+('26-09'!$J252/90)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'26-09'!$K253+('26-09'!$J253/90)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'26-09'!$K254+('26-09'!$J254/90)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'26-09'!$K255+('26-09'!$J255/90)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'26-09'!$K256+('26-09'!$J256/90)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'26-09'!$K257+('26-09'!$J257/90)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'26-09'!$K258+('26-09'!$J258/90)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'26-09'!$K259+('26-09'!$J259/90)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'26-09'!$K260+('26-09'!$J260/90)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'26-09'!$K261+('26-09'!$J261/90)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'26-09'!$K262+('26-09'!$J262/90)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'26-09'!$K263+('26-09'!$J263/90)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'26-09'!$K264+('26-09'!$J264/90)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'26-09'!$K265+('26-09'!$J265/90)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'26-09'!$K266+('26-09'!$J266/90)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'26-09'!$K267+('26-09'!$J267/90)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'26-09'!$K268+('26-09'!$J268/90)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'26-09'!$K269+('26-09'!$J269/90)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'26-09'!$K270+('26-09'!$J270/90)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'26-09'!$K271+('26-09'!$J271/90)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'26-09'!$K272+('26-09'!$J272/90)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'26-09'!$K273+('26-09'!$J273/90)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'26-09'!$K274+('26-09'!$J274/90)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'26-09'!$K275+('26-09'!$J275/90)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'26-09'!$K276+('26-09'!$J276/90)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'26-09'!$K277+('26-09'!$J277/90)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'26-09'!$K278+('26-09'!$J278/90)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'26-09'!$K279+('26-09'!$J279/90)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'26-09'!$K280+('26-09'!$J280/90)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'26-09'!$K281+('26-09'!$J281/90)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'26-09'!$K282+('26-09'!$J282/90)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'26-09'!$K283+('26-09'!$J283/90)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'26-09'!$K284+('26-09'!$J284/90)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'26-09'!$K285+('26-09'!$J285/90)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'26-09'!$K286+('26-09'!$J286/90)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'26-09'!$K287+('26-09'!$J287/90)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'26-09'!$K288+('26-09'!$J288/90)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'26-09'!$K289+('26-09'!$J289/90)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'26-09'!$K290+('26-09'!$J290/90)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'26-09'!$K291+('26-09'!$J291/90)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'26-09'!$K292+('26-09'!$J292/90)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'26-09'!$K293+('26-09'!$J293/90)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'26-09'!$K294+('26-09'!$J294/90)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'26-09'!$K295+('26-09'!$J295/90)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'26-09'!$K296+('26-09'!$J296/90)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'26-09'!$K297+('26-09'!$J297/90)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'26-09'!$K298+('26-09'!$J298/90)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'26-09'!$K299+('26-09'!$J299/90)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'26-09'!$K300+('26-09'!$J300/90)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'26-09'!$K301+('26-09'!$J301/90)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'26-09'!$K302+('26-09'!$J302/90)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'26-09'!$K303+('26-09'!$J303/90)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'26-09'!$K304+('26-09'!$J304/90)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'26-09'!$K305+('26-09'!$J305/90)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'26-09'!$K306+('26-09'!$J306/90)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'26-09'!$K307+('26-09'!$J307/90)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'26-09'!$K308+('26-09'!$J308/90)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'26-09'!$K309+('26-09'!$J309/90)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'26-09'!$K310+('26-09'!$J310/90)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'26-09'!$K311+('26-09'!$J311/90)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'26-09'!$K312+('26-09'!$J312/90)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'26-09'!$K313+('26-09'!$J313/90)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'26-09'!$K314+('26-09'!$J314/90)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'26-09'!$K315+('26-09'!$J315/90)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'26-09'!$K316+('26-09'!$J316/90)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'26-09'!$K317+('26-09'!$J317/90)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'26-09'!$K318+('26-09'!$J318/90)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'26-09'!$K319+('26-09'!$J319/90)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'26-09'!$K320+('26-09'!$J320/90)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'26-09'!$K321+('26-09'!$J321/90)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'26-09'!$K322+('26-09'!$J322/90)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'26-09'!$K323+('26-09'!$J323/90)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'26-09'!$K324+('26-09'!$J324/90)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'26-09'!$K325+('26-09'!$J325/90)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'26-09'!$K326+('26-09'!$J326/90)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'26-09'!$K327+('26-09'!$J327/90)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'26-09'!$K328+('26-09'!$J328/90)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'26-09'!$K329+('26-09'!$J329/90)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'26-09'!$K330+('26-09'!$J330/90)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'26-09'!$K331+('26-09'!$J331/90)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'26-09'!$K332+('26-09'!$J332/90)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'26-09'!$K333+('26-09'!$J333/90)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'26-09'!$K334+('26-09'!$J334/90)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'26-09'!$K335+('26-09'!$J335/90)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'26-09'!$K336+('26-09'!$J336/90)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'26-09'!$K337+('26-09'!$J337/90)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'26-09'!$K338+('26-09'!$J338/90)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'26-09'!$K339+('26-09'!$J339/90)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'26-09'!$K340+('26-09'!$J340/90)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'26-09'!$K341+('26-09'!$J341/90)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'26-09'!$K342+('26-09'!$J342/90)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'26-09'!$K343+('26-09'!$J343/90)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'26-09'!$K344+('26-09'!$J344/90)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'26-09'!$K345+('26-09'!$J345/90)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'26-09'!$K346+('26-09'!$J346/90)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'26-09'!$K347+('26-09'!$J347/90)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'26-09'!$K348+('26-09'!$J348/90)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'26-09'!$K349+('26-09'!$J349/90)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'26-09'!$K350+('26-09'!$J350/90)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'26-09'!$K351+('26-09'!$J351/90)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'26-09'!$K352+('26-09'!$J352/90)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'26-09'!$K353+('26-09'!$J353/90)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'26-09'!$K354+('26-09'!$J354/90)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'26-09'!$K355+('26-09'!$J355/90)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'26-09'!$K356+('26-09'!$J356/90)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'26-09'!$K357+('26-09'!$J357/90)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'26-09'!$K358+('26-09'!$J358/90)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'26-09'!$K359+('26-09'!$J359/90)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'26-09'!$K360+('26-09'!$J360/90)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'26-09'!$K361+('26-09'!$J361/90)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0018273F-E2C3-4C22-96E5-9C910A6024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3187C-5EAC-4A05-A807-4165407A972E}">
  <sheetPr>
    <pageSetUpPr fitToPage="1"/>
  </sheetPr>
  <dimension ref="A1:Z1000"/>
  <sheetViews>
    <sheetView rightToLeft="1" topLeftCell="A10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SUM('28-09'!$J$22:$J$361)</f>
        <v>0</v>
      </c>
      <c r="K20" s="116">
        <f>SUM('28-09'!$K$22:$K$361)</f>
        <v>0</v>
      </c>
      <c r="L20" s="3">
        <f>SUM('28-09'!$L$22:$L$361)</f>
        <v>0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112"/>
      <c r="K22" s="107"/>
      <c r="L22" s="10">
        <f>'28-09'!$K22+('28-09'!$J22/90)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112"/>
      <c r="K23" s="107"/>
      <c r="L23" s="10">
        <f>'28-09'!$K23+('28-09'!$J23/90)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/>
      <c r="K24" s="107"/>
      <c r="L24" s="10">
        <f>'28-09'!$K24+('28-09'!$J24/90)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/>
      <c r="L25" s="10">
        <f>'28-09'!$K25+('28-09'!$J25/90)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112"/>
      <c r="K26" s="107"/>
      <c r="L26" s="10">
        <f>'28-09'!$K26+('28-09'!$J26/90)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112"/>
      <c r="K27" s="107"/>
      <c r="L27" s="10">
        <f>'28-09'!$K27+('28-09'!$J27/90)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112"/>
      <c r="K28" s="107"/>
      <c r="L28" s="10">
        <f>'28-09'!$K28+('28-09'!$J28/90)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3430</v>
      </c>
      <c r="G29" s="1"/>
      <c r="H29" s="7" t="s">
        <v>6</v>
      </c>
      <c r="I29" s="2"/>
      <c r="J29" s="112"/>
      <c r="K29" s="107"/>
      <c r="L29" s="10">
        <f>'28-09'!$K29+('28-09'!$J29/90)</f>
        <v>0</v>
      </c>
      <c r="M29" s="3"/>
      <c r="N29" s="1"/>
      <c r="O29" s="1"/>
      <c r="P29" s="18"/>
      <c r="Q29" s="146" t="s">
        <v>21</v>
      </c>
      <c r="R29" s="147"/>
      <c r="S29" s="17">
        <f>SUM('28-09'!$J$22:$J$361)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4202</v>
      </c>
      <c r="D30" s="1"/>
      <c r="E30" s="1"/>
      <c r="F30" s="8"/>
      <c r="G30" s="1"/>
      <c r="H30" s="7" t="s">
        <v>6</v>
      </c>
      <c r="I30" s="2"/>
      <c r="J30" s="112"/>
      <c r="K30" s="107"/>
      <c r="L30" s="10">
        <f>'28-09'!$K30+('28-09'!$J30/90)</f>
        <v>0</v>
      </c>
      <c r="M30" s="3"/>
      <c r="N30" s="146" t="s">
        <v>23</v>
      </c>
      <c r="O30" s="147"/>
      <c r="P30" s="6">
        <f>SUM('28-09'!$K$22:$K$361)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-6065</v>
      </c>
      <c r="G31" s="1"/>
      <c r="H31" s="7" t="s">
        <v>6</v>
      </c>
      <c r="I31" s="2"/>
      <c r="J31" s="112"/>
      <c r="K31" s="107"/>
      <c r="L31" s="10">
        <f>'28-09'!$K31+('28-09'!$J31/90)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-7082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'28-09'!$K32+('28-09'!$J32/90)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/>
      <c r="L33" s="10">
        <f>'28-09'!$K33+('28-09'!$J33/90)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/>
      <c r="L34" s="10">
        <f>'28-09'!$K34+('28-09'!$J34/90)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/>
      <c r="L35" s="10">
        <f>'28-09'!$K35+('28-09'!$J35/90)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/>
      <c r="L36" s="10">
        <f>'28-09'!$K36+('28-09'!$J36/90)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/>
      <c r="L37" s="10">
        <f>'28-09'!$K37+('28-09'!$J37/90)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/>
      <c r="L38" s="10">
        <f>'28-09'!$K38+('28-09'!$J38/90)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/>
      <c r="L39" s="10">
        <f>'28-09'!$K39+('28-09'!$J39/90)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/>
      <c r="L40" s="10">
        <f>'28-09'!$K40+('28-09'!$J40/90)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'28-09'!$K41+('28-09'!$J41/90)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'28-09'!$K42+('28-09'!$J42/90)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/>
      <c r="L43" s="10">
        <f>'28-09'!$K43+('28-09'!$J43/90)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/>
      <c r="L44" s="10">
        <f>'28-09'!$K44+('28-09'!$J44/90)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/>
      <c r="L45" s="10">
        <f>'28-09'!$K45+('28-09'!$J45/90)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/>
      <c r="L46" s="10">
        <f>'28-09'!$K46+('28-09'!$J46/90)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/>
      <c r="L47" s="10">
        <f>'28-09'!$K47+('28-09'!$J47/90)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/>
      <c r="L48" s="10">
        <f>'28-09'!$K48+('28-09'!$J48/90)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/>
      <c r="L49" s="10">
        <f>'28-09'!$K49+('28-09'!$J49/90)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/>
      <c r="L50" s="10">
        <f>'28-09'!$K50+('28-09'!$J50/90)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/>
      <c r="L51" s="10">
        <f>'28-09'!$K51+('28-09'!$J51/90)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/>
      <c r="L52" s="10">
        <f>'28-09'!$K52+('28-09'!$J52/90)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/>
      <c r="L53" s="10">
        <f>'28-09'!$K53+('28-09'!$J53/90)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/>
      <c r="L54" s="10">
        <f>'28-09'!$K54+('28-09'!$J54/90)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/>
      <c r="L55" s="10">
        <f>'28-09'!$K55+('28-09'!$J55/90)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/>
      <c r="L56" s="10">
        <f>'28-09'!$K56+('28-09'!$J56/90)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/>
      <c r="L57" s="10">
        <f>'28-09'!$K57+('28-09'!$J57/90)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/>
      <c r="L58" s="10">
        <f>'28-09'!$K58+('28-09'!$J58/90)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'28-09'!$K59+('28-09'!$J59/90)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/>
      <c r="L60" s="10">
        <f>'28-09'!$K60+('28-09'!$J60/90)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/>
      <c r="L61" s="10">
        <f>'28-09'!$K61+('28-09'!$J61/90)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/>
      <c r="L62" s="10">
        <f>'28-09'!$K62+('28-09'!$J62/90)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/>
      <c r="L63" s="10">
        <f>'28-09'!$K63+('28-09'!$J63/90)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'28-09'!$K64+('28-09'!$J64/90)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/>
      <c r="L65" s="37">
        <f>'28-09'!$K65+('28-09'!$J65/90)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'28-09'!$K66+('28-09'!$J66/90)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'28-09'!$K67+('28-09'!$J67/90)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'28-09'!$K68+('28-09'!$J68/90)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'28-09'!$K69+('28-09'!$J69/90)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'28-09'!$K70+('28-09'!$J70/90)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'28-09'!$K71+('28-09'!$J71/90)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'28-09'!$K72+('28-09'!$J72/90)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'28-09'!$K73+('28-09'!$J73/90)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'28-09'!$K74+('28-09'!$J74/90)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'28-09'!$K75+('28-09'!$J75/90)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'28-09'!$K76+('28-09'!$J76/90)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'28-09'!$K77+('28-09'!$J77/90)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'28-09'!$K78+('28-09'!$J78/90)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'28-09'!$K79+('28-09'!$J79/90)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'28-09'!$K80+('28-09'!$J80/90)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'28-09'!$K81+('28-09'!$J81/90)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'28-09'!$K82+('28-09'!$J82/90)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'28-09'!$K83+('28-09'!$J83/90)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'28-09'!$K84+('28-09'!$J84/90)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'28-09'!$K85+('28-09'!$J85/90)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'28-09'!$K86+('28-09'!$J86/90)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'28-09'!$K87+('28-09'!$J87/90)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'28-09'!$K88+('28-09'!$J88/90)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'28-09'!$K89+('28-09'!$J89/90)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'28-09'!$K90+('28-09'!$J90/90)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'28-09'!$K91+('28-09'!$J91/90)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'28-09'!$K92+('28-09'!$J92/90)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'28-09'!$K93+('28-09'!$J93/90)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'28-09'!$K94+('28-09'!$J94/90)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'28-09'!$K95+('28-09'!$J95/90)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'28-09'!$K96+('28-09'!$J96/90)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'28-09'!$K97+('28-09'!$J97/90)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'28-09'!$K98+('28-09'!$J98/90)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'28-09'!$K99+('28-09'!$J99/90)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'28-09'!$K100+('28-09'!$J100/90)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'28-09'!$K101+('28-09'!$J101/90)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'28-09'!$K102+('28-09'!$J102/90)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'28-09'!$K103+('28-09'!$J103/90)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'28-09'!$K104+('28-09'!$J104/90)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'28-09'!$K105+('28-09'!$J105/90)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'28-09'!$K106+('28-09'!$J106/90)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'28-09'!$K107+('28-09'!$J107/90)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'28-09'!$K108+('28-09'!$J108/90)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'28-09'!$K109+('28-09'!$J109/90)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'28-09'!$K110+('28-09'!$J110/90)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'28-09'!$K111+('28-09'!$J111/90)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'28-09'!$K112+('28-09'!$J112/90)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'28-09'!$K113+('28-09'!$J113/90)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'28-09'!$K114+('28-09'!$J114/90)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'28-09'!$K115+('28-09'!$J115/90)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'28-09'!$K116+('28-09'!$J116/90)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'28-09'!$K117+('28-09'!$J117/90)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'28-09'!$K118+('28-09'!$J118/90)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'28-09'!$K119+('28-09'!$J119/90)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'28-09'!$K120+('28-09'!$J120/90)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'28-09'!$K121+('28-09'!$J121/90)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'28-09'!$K122+('28-09'!$J122/90)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'28-09'!$K123+('28-09'!$J123/90)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'28-09'!$K124+('28-09'!$J124/90)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'28-09'!$K125+('28-09'!$J125/90)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'28-09'!$K126+('28-09'!$J126/90)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'28-09'!$K127+('28-09'!$J127/90)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'28-09'!$K128+('28-09'!$J128/90)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'28-09'!$K129+('28-09'!$J129/90)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'28-09'!$K130+('28-09'!$J130/90)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'28-09'!$K131+('28-09'!$J131/90)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'28-09'!$K132+('28-09'!$J132/90)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'28-09'!$K133+('28-09'!$J133/90)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'28-09'!$K134+('28-09'!$J134/90)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'28-09'!$K135+('28-09'!$J135/90)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'28-09'!$K136+('28-09'!$J136/90)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'28-09'!$K137+('28-09'!$J137/90)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'28-09'!$K138+('28-09'!$J138/90)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'28-09'!$K139+('28-09'!$J139/90)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'28-09'!$K140+('28-09'!$J140/90)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'28-09'!$K141+('28-09'!$J141/90)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'28-09'!$K142+('28-09'!$J142/90)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'28-09'!$K143+('28-09'!$J143/90)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'28-09'!$K144+('28-09'!$J144/90)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'28-09'!$K145+('28-09'!$J145/90)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'28-09'!$K146+('28-09'!$J146/90)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'28-09'!$K147+('28-09'!$J147/90)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'28-09'!$K148+('28-09'!$J148/90)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'28-09'!$K149+('28-09'!$J149/90)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'28-09'!$K150+('28-09'!$J150/90)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'28-09'!$K151+('28-09'!$J151/90)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'28-09'!$K152+('28-09'!$J152/90)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'28-09'!$K153+('28-09'!$J153/90)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'28-09'!$K154+('28-09'!$J154/90)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'28-09'!$K155+('28-09'!$J155/90)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'28-09'!$K156+('28-09'!$J156/90)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'28-09'!$K157+('28-09'!$J157/90)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'28-09'!$K158+('28-09'!$J158/90)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'28-09'!$K159+('28-09'!$J159/90)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'28-09'!$K160+('28-09'!$J160/90)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'28-09'!$K161+('28-09'!$J161/90)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'28-09'!$K162+('28-09'!$J162/90)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'28-09'!$K163+('28-09'!$J163/90)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'28-09'!$K164+('28-09'!$J164/90)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'28-09'!$K165+('28-09'!$J165/90)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'28-09'!$K166+('28-09'!$J166/90)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'28-09'!$K167+('28-09'!$J167/90)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'28-09'!$K168+('28-09'!$J168/90)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'28-09'!$K169+('28-09'!$J169/90)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'28-09'!$K170+('28-09'!$J170/90)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'28-09'!$K171+('28-09'!$J171/90)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'28-09'!$K172+('28-09'!$J172/90)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'28-09'!$K173+('28-09'!$J173/90)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'28-09'!$K174+('28-09'!$J174/90)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'28-09'!$K175+('28-09'!$J175/90)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'28-09'!$K176+('28-09'!$J176/90)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'28-09'!$K177+('28-09'!$J177/90)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'28-09'!$K178+('28-09'!$J178/90)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'28-09'!$K179+('28-09'!$J179/90)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'28-09'!$K180+('28-09'!$J180/90)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'28-09'!$K181+('28-09'!$J181/90)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'28-09'!$K182+('28-09'!$J182/90)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'28-09'!$K183+('28-09'!$J183/90)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'28-09'!$K184+('28-09'!$J184/90)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'28-09'!$K185+('28-09'!$J185/90)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'28-09'!$K186+('28-09'!$J186/90)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'28-09'!$K187+('28-09'!$J187/90)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'28-09'!$K188+('28-09'!$J188/90)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'28-09'!$K189+('28-09'!$J189/90)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'28-09'!$K190+('28-09'!$J190/90)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'28-09'!$K191+('28-09'!$J191/90)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'28-09'!$K192+('28-09'!$J192/90)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'28-09'!$K193+('28-09'!$J193/90)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'28-09'!$K194+('28-09'!$J194/90)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'28-09'!$K195+('28-09'!$J195/90)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'28-09'!$K196+('28-09'!$J196/90)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'28-09'!$K197+('28-09'!$J197/90)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'28-09'!$K198+('28-09'!$J198/90)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'28-09'!$K199+('28-09'!$J199/90)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'28-09'!$K200+('28-09'!$J200/90)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'28-09'!$K201+('28-09'!$J201/90)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'28-09'!$K202+('28-09'!$J202/90)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'28-09'!$K203+('28-09'!$J203/90)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'28-09'!$K204+('28-09'!$J204/90)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'28-09'!$K205+('28-09'!$J205/90)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'28-09'!$K206+('28-09'!$J206/90)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'28-09'!$K207+('28-09'!$J207/90)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'28-09'!$K208+('28-09'!$J208/90)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'28-09'!$K209+('28-09'!$J209/90)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'28-09'!$K210+('28-09'!$J210/90)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'28-09'!$K211+('28-09'!$J211/90)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'28-09'!$K212+('28-09'!$J212/90)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'28-09'!$K213+('28-09'!$J213/90)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'28-09'!$K214+('28-09'!$J214/90)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'28-09'!$K215+('28-09'!$J215/90)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'28-09'!$K216+('28-09'!$J216/90)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'28-09'!$K217+('28-09'!$J217/90)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'28-09'!$K218+('28-09'!$J218/90)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'28-09'!$K219+('28-09'!$J219/90)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'28-09'!$K220+('28-09'!$J220/90)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'28-09'!$K221+('28-09'!$J221/90)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'28-09'!$K222+('28-09'!$J222/90)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'28-09'!$K223+('28-09'!$J223/90)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'28-09'!$K224+('28-09'!$J224/90)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'28-09'!$K225+('28-09'!$J225/90)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'28-09'!$K226+('28-09'!$J226/90)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'28-09'!$K227+('28-09'!$J227/90)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'28-09'!$K228+('28-09'!$J228/90)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'28-09'!$K229+('28-09'!$J229/90)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'28-09'!$K230+('28-09'!$J230/90)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'28-09'!$K231+('28-09'!$J231/90)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'28-09'!$K232+('28-09'!$J232/90)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'28-09'!$K233+('28-09'!$J233/90)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'28-09'!$K234+('28-09'!$J234/90)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'28-09'!$K235+('28-09'!$J235/90)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'28-09'!$K236+('28-09'!$J236/90)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'28-09'!$K237+('28-09'!$J237/90)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'28-09'!$K238+('28-09'!$J238/90)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'28-09'!$K239+('28-09'!$J239/90)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'28-09'!$K240+('28-09'!$J240/90)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'28-09'!$K241+('28-09'!$J241/90)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'28-09'!$K242+('28-09'!$J242/90)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'28-09'!$K243+('28-09'!$J243/90)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'28-09'!$K244+('28-09'!$J244/90)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'28-09'!$K245+('28-09'!$J245/90)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'28-09'!$K246+('28-09'!$J246/90)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'28-09'!$K247+('28-09'!$J247/90)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'28-09'!$K248+('28-09'!$J248/90)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'28-09'!$K249+('28-09'!$J249/90)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'28-09'!$K250+('28-09'!$J250/90)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'28-09'!$K251+('28-09'!$J251/90)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'28-09'!$K252+('28-09'!$J252/90)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'28-09'!$K253+('28-09'!$J253/90)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'28-09'!$K254+('28-09'!$J254/90)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'28-09'!$K255+('28-09'!$J255/90)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'28-09'!$K256+('28-09'!$J256/90)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'28-09'!$K257+('28-09'!$J257/90)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'28-09'!$K258+('28-09'!$J258/90)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'28-09'!$K259+('28-09'!$J259/90)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'28-09'!$K260+('28-09'!$J260/90)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'28-09'!$K261+('28-09'!$J261/90)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'28-09'!$K262+('28-09'!$J262/90)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'28-09'!$K263+('28-09'!$J263/90)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'28-09'!$K264+('28-09'!$J264/90)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'28-09'!$K265+('28-09'!$J265/90)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'28-09'!$K266+('28-09'!$J266/90)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'28-09'!$K267+('28-09'!$J267/90)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'28-09'!$K268+('28-09'!$J268/90)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'28-09'!$K269+('28-09'!$J269/90)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'28-09'!$K270+('28-09'!$J270/90)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'28-09'!$K271+('28-09'!$J271/90)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'28-09'!$K272+('28-09'!$J272/90)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'28-09'!$K273+('28-09'!$J273/90)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'28-09'!$K274+('28-09'!$J274/90)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'28-09'!$K275+('28-09'!$J275/90)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'28-09'!$K276+('28-09'!$J276/90)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'28-09'!$K277+('28-09'!$J277/90)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'28-09'!$K278+('28-09'!$J278/90)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'28-09'!$K279+('28-09'!$J279/90)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'28-09'!$K280+('28-09'!$J280/90)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'28-09'!$K281+('28-09'!$J281/90)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'28-09'!$K282+('28-09'!$J282/90)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'28-09'!$K283+('28-09'!$J283/90)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'28-09'!$K284+('28-09'!$J284/90)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'28-09'!$K285+('28-09'!$J285/90)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'28-09'!$K286+('28-09'!$J286/90)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'28-09'!$K287+('28-09'!$J287/90)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'28-09'!$K288+('28-09'!$J288/90)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'28-09'!$K289+('28-09'!$J289/90)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'28-09'!$K290+('28-09'!$J290/90)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'28-09'!$K291+('28-09'!$J291/90)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'28-09'!$K292+('28-09'!$J292/90)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'28-09'!$K293+('28-09'!$J293/90)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'28-09'!$K294+('28-09'!$J294/90)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'28-09'!$K295+('28-09'!$J295/90)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'28-09'!$K296+('28-09'!$J296/90)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'28-09'!$K297+('28-09'!$J297/90)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'28-09'!$K298+('28-09'!$J298/90)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'28-09'!$K299+('28-09'!$J299/90)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'28-09'!$K300+('28-09'!$J300/90)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'28-09'!$K301+('28-09'!$J301/90)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'28-09'!$K302+('28-09'!$J302/90)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'28-09'!$K303+('28-09'!$J303/90)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'28-09'!$K304+('28-09'!$J304/90)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'28-09'!$K305+('28-09'!$J305/90)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'28-09'!$K306+('28-09'!$J306/90)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'28-09'!$K307+('28-09'!$J307/90)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'28-09'!$K308+('28-09'!$J308/90)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'28-09'!$K309+('28-09'!$J309/90)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'28-09'!$K310+('28-09'!$J310/90)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'28-09'!$K311+('28-09'!$J311/90)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'28-09'!$K312+('28-09'!$J312/90)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'28-09'!$K313+('28-09'!$J313/90)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'28-09'!$K314+('28-09'!$J314/90)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'28-09'!$K315+('28-09'!$J315/90)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'28-09'!$K316+('28-09'!$J316/90)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'28-09'!$K317+('28-09'!$J317/90)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'28-09'!$K318+('28-09'!$J318/90)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'28-09'!$K319+('28-09'!$J319/90)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'28-09'!$K320+('28-09'!$J320/90)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'28-09'!$K321+('28-09'!$J321/90)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'28-09'!$K322+('28-09'!$J322/90)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'28-09'!$K323+('28-09'!$J323/90)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'28-09'!$K324+('28-09'!$J324/90)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'28-09'!$K325+('28-09'!$J325/90)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'28-09'!$K326+('28-09'!$J326/90)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'28-09'!$K327+('28-09'!$J327/90)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'28-09'!$K328+('28-09'!$J328/90)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'28-09'!$K329+('28-09'!$J329/90)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'28-09'!$K330+('28-09'!$J330/90)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'28-09'!$K331+('28-09'!$J331/90)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'28-09'!$K332+('28-09'!$J332/90)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'28-09'!$K333+('28-09'!$J333/90)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'28-09'!$K334+('28-09'!$J334/90)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'28-09'!$K335+('28-09'!$J335/90)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'28-09'!$K336+('28-09'!$J336/90)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'28-09'!$K337+('28-09'!$J337/90)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'28-09'!$K338+('28-09'!$J338/90)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'28-09'!$K339+('28-09'!$J339/90)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'28-09'!$K340+('28-09'!$J340/90)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'28-09'!$K341+('28-09'!$J341/90)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'28-09'!$K342+('28-09'!$J342/90)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'28-09'!$K343+('28-09'!$J343/90)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'28-09'!$K344+('28-09'!$J344/90)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'28-09'!$K345+('28-09'!$J345/90)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'28-09'!$K346+('28-09'!$J346/90)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'28-09'!$K347+('28-09'!$J347/90)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'28-09'!$K348+('28-09'!$J348/90)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'28-09'!$K349+('28-09'!$J349/90)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'28-09'!$K350+('28-09'!$J350/90)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'28-09'!$K351+('28-09'!$J351/90)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'28-09'!$K352+('28-09'!$J352/90)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'28-09'!$K353+('28-09'!$J353/90)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'28-09'!$K354+('28-09'!$J354/90)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'28-09'!$K355+('28-09'!$J355/90)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'28-09'!$K356+('28-09'!$J356/90)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'28-09'!$K357+('28-09'!$J357/90)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'28-09'!$K358+('28-09'!$J358/90)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'28-09'!$K359+('28-09'!$J359/90)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'28-09'!$K360+('28-09'!$J360/90)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'28-09'!$K361+('28-09'!$J361/90)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53DEFD16-7230-40A7-97F4-D27DFFE979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72" activePane="bottomLeft" state="frozen"/>
      <selection pane="bottomLeft" activeCell="L216" sqref="L216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630089.50000000012</v>
      </c>
      <c r="C1" s="55">
        <f ca="1">SUM(C3:C427)</f>
        <v>-57402.68222222224</v>
      </c>
      <c r="D1" s="55">
        <f ca="1">SUM(D3:D427)</f>
        <v>128928.58333333333</v>
      </c>
      <c r="E1" s="27">
        <f ca="1">IF(B1=0,"",C1/B1)*-1</f>
        <v>9.1102426277889462E-2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1795.6111111111122</v>
      </c>
      <c r="C163" s="57">
        <f t="shared" ca="1" si="57"/>
        <v>-54.44444444444445</v>
      </c>
      <c r="D163" s="57">
        <f t="shared" ca="1" si="58"/>
        <v>705</v>
      </c>
      <c r="E163" s="27">
        <f t="shared" ca="1" si="65"/>
        <v>3.0320844033291033E-2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2131.9444444444448</v>
      </c>
      <c r="C164" s="57">
        <f t="shared" ca="1" si="57"/>
        <v>-70</v>
      </c>
      <c r="D164" s="57">
        <f t="shared" ca="1" si="58"/>
        <v>616.88888888888891</v>
      </c>
      <c r="E164" s="27">
        <f t="shared" ca="1" si="65"/>
        <v>3.2833876221498366E-2</v>
      </c>
      <c r="O164">
        <f t="shared" si="60"/>
        <v>37</v>
      </c>
    </row>
    <row r="165" spans="1:15" ht="14.25" customHeight="1" x14ac:dyDescent="0.3">
      <c r="A165" s="63">
        <v>46275</v>
      </c>
      <c r="B165" s="57">
        <f t="shared" ca="1" si="56"/>
        <v>4311.8888888888905</v>
      </c>
      <c r="C165" s="57">
        <f t="shared" ca="1" si="57"/>
        <v>-57.444444444444443</v>
      </c>
      <c r="D165" s="57">
        <f t="shared" ca="1" si="58"/>
        <v>848</v>
      </c>
      <c r="E165" s="27">
        <f t="shared" ca="1" si="65"/>
        <v>1.3322338753317694E-2</v>
      </c>
      <c r="O165">
        <f t="shared" si="60"/>
        <v>37</v>
      </c>
    </row>
    <row r="166" spans="1:15" ht="14.25" customHeight="1" x14ac:dyDescent="0.3">
      <c r="A166" s="63">
        <v>46276</v>
      </c>
      <c r="B166" s="57">
        <f t="shared" ca="1" si="56"/>
        <v>2312.833333333333</v>
      </c>
      <c r="C166" s="57">
        <f t="shared" ca="1" si="57"/>
        <v>-202.22222222222223</v>
      </c>
      <c r="D166" s="57">
        <f t="shared" ca="1" si="58"/>
        <v>1832.3333333333333</v>
      </c>
      <c r="E166" s="27">
        <f t="shared" ca="1" si="65"/>
        <v>8.7434844226658037E-2</v>
      </c>
      <c r="O166">
        <f t="shared" si="60"/>
        <v>37</v>
      </c>
    </row>
    <row r="167" spans="1:15" ht="14.25" customHeight="1" x14ac:dyDescent="0.3">
      <c r="A167" s="63">
        <v>46277</v>
      </c>
      <c r="B167" s="57">
        <f t="shared" ca="1" si="56"/>
        <v>5636.8888888888878</v>
      </c>
      <c r="C167" s="57">
        <f t="shared" ca="1" si="57"/>
        <v>-140</v>
      </c>
      <c r="D167" s="57">
        <f t="shared" ca="1" si="58"/>
        <v>444</v>
      </c>
      <c r="E167" s="27">
        <f t="shared" ca="1" si="65"/>
        <v>2.4836395174643228E-2</v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18726.611111111113</v>
      </c>
      <c r="G168" s="30">
        <f t="shared" ref="G168" ca="1" si="73">SUM(C162:C168)</f>
        <v>-590.73</v>
      </c>
      <c r="H168" s="33">
        <f ca="1">IF(F168=0,"",G168/F168)*-1</f>
        <v>3.1544949403552278E-2</v>
      </c>
      <c r="O168">
        <f t="shared" si="60"/>
        <v>37</v>
      </c>
    </row>
    <row r="169" spans="1:15" ht="14.25" customHeight="1" x14ac:dyDescent="0.3">
      <c r="A169" s="63">
        <v>46279</v>
      </c>
      <c r="B169" s="57">
        <f t="shared" ca="1" si="56"/>
        <v>5519.1111111111086</v>
      </c>
      <c r="C169" s="57">
        <f t="shared" ca="1" si="57"/>
        <v>-196.11111111111111</v>
      </c>
      <c r="D169" s="57">
        <f t="shared" ca="1" si="58"/>
        <v>1886.7777777777778</v>
      </c>
      <c r="E169" s="27">
        <f t="shared" ca="1" si="65"/>
        <v>3.5533097117088117E-2</v>
      </c>
      <c r="O169">
        <f t="shared" si="60"/>
        <v>38</v>
      </c>
    </row>
    <row r="170" spans="1:15" ht="14.25" customHeight="1" x14ac:dyDescent="0.3">
      <c r="A170" s="63">
        <v>46280</v>
      </c>
      <c r="B170" s="57">
        <f t="shared" ca="1" si="56"/>
        <v>2524.2222222222226</v>
      </c>
      <c r="C170" s="57">
        <f t="shared" ca="1" si="57"/>
        <v>-593.66666666666674</v>
      </c>
      <c r="D170" s="57">
        <f t="shared" ca="1" si="58"/>
        <v>1283.3333333333335</v>
      </c>
      <c r="E170" s="27">
        <f t="shared" ca="1" si="65"/>
        <v>0.23518795668632803</v>
      </c>
      <c r="O170">
        <f t="shared" si="60"/>
        <v>38</v>
      </c>
    </row>
    <row r="171" spans="1:15" ht="14.25" customHeight="1" x14ac:dyDescent="0.3">
      <c r="A171" s="63">
        <v>46281</v>
      </c>
      <c r="B171" s="57">
        <f t="shared" ca="1" si="56"/>
        <v>2813.6666666666665</v>
      </c>
      <c r="C171" s="57">
        <f t="shared" ca="1" si="57"/>
        <v>-417.77777777777777</v>
      </c>
      <c r="D171" s="57">
        <f t="shared" ca="1" si="58"/>
        <v>1349</v>
      </c>
      <c r="E171" s="27">
        <f t="shared" ca="1" si="65"/>
        <v>0.14848161750187577</v>
      </c>
      <c r="O171">
        <f t="shared" si="60"/>
        <v>38</v>
      </c>
    </row>
    <row r="172" spans="1:15" ht="14.25" customHeight="1" x14ac:dyDescent="0.3">
      <c r="A172" s="63">
        <v>46282</v>
      </c>
      <c r="B172" s="57">
        <f t="shared" ca="1" si="56"/>
        <v>5342.9444444444407</v>
      </c>
      <c r="C172" s="57">
        <f t="shared" ca="1" si="57"/>
        <v>-50</v>
      </c>
      <c r="D172" s="57">
        <f t="shared" ca="1" si="58"/>
        <v>1868.6666666666665</v>
      </c>
      <c r="E172" s="27">
        <f t="shared" ca="1" si="65"/>
        <v>9.3581358593368275E-3</v>
      </c>
      <c r="O172">
        <f t="shared" si="60"/>
        <v>38</v>
      </c>
    </row>
    <row r="173" spans="1:15" ht="14.25" customHeight="1" x14ac:dyDescent="0.3">
      <c r="A173" s="63">
        <v>46283</v>
      </c>
      <c r="B173" s="57">
        <f t="shared" ca="1" si="56"/>
        <v>7189.0000000000009</v>
      </c>
      <c r="C173" s="57">
        <f t="shared" ca="1" si="57"/>
        <v>-350.8888888888888</v>
      </c>
      <c r="D173" s="57">
        <f t="shared" ca="1" si="58"/>
        <v>985</v>
      </c>
      <c r="E173" s="27">
        <f t="shared" ca="1" si="65"/>
        <v>4.8809137416732332E-2</v>
      </c>
      <c r="O173">
        <f t="shared" si="60"/>
        <v>38</v>
      </c>
    </row>
    <row r="174" spans="1:15" ht="14.25" customHeight="1" x14ac:dyDescent="0.3">
      <c r="A174" s="63">
        <v>46284</v>
      </c>
      <c r="B174" s="57">
        <f t="shared" ca="1" si="56"/>
        <v>4401.2222222222235</v>
      </c>
      <c r="C174" s="57">
        <f t="shared" ca="1" si="57"/>
        <v>-577.33333333333337</v>
      </c>
      <c r="D174" s="57">
        <f t="shared" ca="1" si="58"/>
        <v>530</v>
      </c>
      <c r="E174" s="27">
        <f t="shared" ca="1" si="65"/>
        <v>0.13117568352225389</v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27790.166666666661</v>
      </c>
      <c r="G175" s="30">
        <f t="shared" ref="G175" ca="1" si="75">SUM(C169:C175)</f>
        <v>-2185.7777777777778</v>
      </c>
      <c r="H175" s="33">
        <f ca="1">IF(F175=0,"",G175/F175)*-1</f>
        <v>7.8652920797324416E-2</v>
      </c>
      <c r="O175">
        <f t="shared" si="60"/>
        <v>38</v>
      </c>
    </row>
    <row r="176" spans="1:15" ht="14.25" customHeight="1" x14ac:dyDescent="0.3">
      <c r="A176" s="63">
        <v>46286</v>
      </c>
      <c r="B176" s="57">
        <f t="shared" ca="1" si="56"/>
        <v>3204.4444444444448</v>
      </c>
      <c r="C176" s="57">
        <f t="shared" ca="1" si="57"/>
        <v>-37.111111111111114</v>
      </c>
      <c r="D176" s="57">
        <f t="shared" ca="1" si="58"/>
        <v>1717.7777777777778</v>
      </c>
      <c r="E176" s="27">
        <f t="shared" ca="1" si="65"/>
        <v>1.1581137309292649E-2</v>
      </c>
      <c r="O176">
        <f t="shared" si="60"/>
        <v>39</v>
      </c>
    </row>
    <row r="177" spans="1:15" ht="14.25" customHeight="1" x14ac:dyDescent="0.3">
      <c r="A177" s="63">
        <v>46287</v>
      </c>
      <c r="B177" s="57">
        <f t="shared" ca="1" si="56"/>
        <v>2425.1666666666661</v>
      </c>
      <c r="C177" s="57">
        <f t="shared" ca="1" si="57"/>
        <v>-290.55555555555554</v>
      </c>
      <c r="D177" s="57">
        <f t="shared" ca="1" si="58"/>
        <v>1656</v>
      </c>
      <c r="E177" s="27">
        <f t="shared" ca="1" si="65"/>
        <v>0.1198084896799762</v>
      </c>
      <c r="O177">
        <f t="shared" si="60"/>
        <v>39</v>
      </c>
    </row>
    <row r="178" spans="1:15" ht="14.25" customHeight="1" x14ac:dyDescent="0.3">
      <c r="A178" s="63">
        <v>46288</v>
      </c>
      <c r="B178" s="57">
        <f t="shared" ca="1" si="56"/>
        <v>3611.3333333333339</v>
      </c>
      <c r="C178" s="57">
        <f t="shared" ca="1" si="57"/>
        <v>-198.33333333333334</v>
      </c>
      <c r="D178" s="57">
        <f t="shared" ca="1" si="58"/>
        <v>957</v>
      </c>
      <c r="E178" s="27">
        <f t="shared" ca="1" si="65"/>
        <v>5.4919697249400032E-2</v>
      </c>
      <c r="O178">
        <f t="shared" si="60"/>
        <v>39</v>
      </c>
    </row>
    <row r="179" spans="1:15" ht="14.25" customHeight="1" x14ac:dyDescent="0.3">
      <c r="A179" s="63">
        <v>46289</v>
      </c>
      <c r="B179" s="57">
        <f t="shared" ca="1" si="56"/>
        <v>3079.8888888888891</v>
      </c>
      <c r="C179" s="57">
        <f t="shared" ca="1" si="57"/>
        <v>-242.66666666666666</v>
      </c>
      <c r="D179" s="57">
        <f t="shared" ca="1" si="58"/>
        <v>1427.2222222222222</v>
      </c>
      <c r="E179" s="27">
        <f t="shared" ca="1" si="65"/>
        <v>7.8790721165987218E-2</v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>
        <f t="shared" ca="1" si="57"/>
        <v>-130.33333333333331</v>
      </c>
      <c r="D180" s="57">
        <f t="shared" ca="1" si="58"/>
        <v>127</v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>
        <f t="shared" ca="1" si="56"/>
        <v>4679.8888888888896</v>
      </c>
      <c r="C181" s="57">
        <f t="shared" ca="1" si="57"/>
        <v>-12.777777777777779</v>
      </c>
      <c r="D181" s="57">
        <f t="shared" ca="1" si="58"/>
        <v>988.11111111111109</v>
      </c>
      <c r="E181" s="27">
        <f t="shared" ca="1" si="65"/>
        <v>2.7303592203043753E-3</v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17000.722222222223</v>
      </c>
      <c r="G182" s="30">
        <f t="shared" ref="G182" ca="1" si="77">SUM(C176:C182)</f>
        <v>-911.77777777777783</v>
      </c>
      <c r="H182" s="33">
        <f ca="1">IF(F182=0,"",G182/F182)*-1</f>
        <v>5.3631708456830268E-2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>
        <f t="shared" ca="1" si="56"/>
        <v>0</v>
      </c>
      <c r="C183" s="57">
        <f t="shared" ca="1" si="57"/>
        <v>0</v>
      </c>
      <c r="D183" s="57">
        <f t="shared" ca="1" si="58"/>
        <v>0</v>
      </c>
      <c r="E183" s="27" t="str">
        <f t="shared" ca="1" si="65"/>
        <v/>
      </c>
      <c r="I183" s="48">
        <f ca="1">SUM(D156:D185)</f>
        <v>27164.444444444445</v>
      </c>
      <c r="J183" s="48">
        <f ca="1">I183*J182</f>
        <v>2716.4444444444448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89082.611111111109</v>
      </c>
      <c r="J185" s="48">
        <f ca="1">SUM(C156:C185)</f>
        <v>-5622.1744444444448</v>
      </c>
      <c r="K185" s="50">
        <f ca="1">IF(I185=0,"",J185/I185)*-1</f>
        <v>6.3111917963787678E-2</v>
      </c>
      <c r="L185" s="51">
        <f ca="1">I185*L184</f>
        <v>35633.044444444444</v>
      </c>
      <c r="M185" s="51">
        <f ca="1">I185*M184</f>
        <v>53449.566666666666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14253.217777777778</v>
      </c>
      <c r="M186" s="53">
        <f ca="1">M185*M183</f>
        <v>4275.9653333333335</v>
      </c>
      <c r="N186" s="53">
        <f ca="1">M186+L186+J183</f>
        <v>21245.627555555555</v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15623.45311111111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I213" s="47" t="s">
        <v>2745</v>
      </c>
      <c r="J213" s="49">
        <v>0.1</v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I214" s="48">
        <f ca="1">SUM(D186:D216)</f>
        <v>0</v>
      </c>
      <c r="J214" s="48">
        <f ca="1">I214*J213</f>
        <v>0</v>
      </c>
      <c r="L214" s="49">
        <v>0.4</v>
      </c>
      <c r="M214" s="49">
        <v>0.08</v>
      </c>
      <c r="N214" s="54" t="s">
        <v>1261</v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I215" s="47" t="s">
        <v>2746</v>
      </c>
      <c r="J215" s="47" t="s">
        <v>2747</v>
      </c>
      <c r="K215" s="47" t="s">
        <v>435</v>
      </c>
      <c r="L215" s="49">
        <v>0.4</v>
      </c>
      <c r="M215" s="49">
        <v>0.6</v>
      </c>
      <c r="N215" s="54" t="s">
        <v>1260</v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I216" s="48">
        <f ca="1">SUM(B186:B216)</f>
        <v>0</v>
      </c>
      <c r="J216" s="48">
        <f ca="1">SUM(C186:C216)</f>
        <v>0</v>
      </c>
      <c r="K216" s="50" t="e">
        <f ca="1">IF(I216=0,"",J216/I216)*-1</f>
        <v>#VALUE!</v>
      </c>
      <c r="L216" s="51">
        <f ca="1">I216*L215</f>
        <v>0</v>
      </c>
      <c r="M216" s="51">
        <f ca="1">I216*M215</f>
        <v>0</v>
      </c>
      <c r="N216" t="s">
        <v>1265</v>
      </c>
      <c r="O216">
        <f t="shared" si="86"/>
        <v>44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L217" s="53">
        <f ca="1">L216*L214</f>
        <v>0</v>
      </c>
      <c r="M217" s="53">
        <f ca="1">M216*M214</f>
        <v>0</v>
      </c>
      <c r="N217" s="53">
        <f ca="1">M217+L217+J214</f>
        <v>0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N219" s="54" t="s">
        <v>1963</v>
      </c>
      <c r="O219">
        <f t="shared" si="86"/>
        <v>1</v>
      </c>
    </row>
    <row r="220" spans="1:15" ht="14.25" customHeight="1" x14ac:dyDescent="0.35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N220" s="73">
        <f ca="1">N217+J216</f>
        <v>0</v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7" priority="66" operator="lessThan">
      <formula>0</formula>
    </cfRule>
  </conditionalFormatting>
  <conditionalFormatting sqref="H6:H7">
    <cfRule type="cellIs" dxfId="66" priority="67" operator="lessThan">
      <formula>0</formula>
    </cfRule>
  </conditionalFormatting>
  <conditionalFormatting sqref="H13:H14">
    <cfRule type="cellIs" dxfId="65" priority="68" operator="lessThan">
      <formula>0</formula>
    </cfRule>
  </conditionalFormatting>
  <conditionalFormatting sqref="H21">
    <cfRule type="cellIs" dxfId="64" priority="65" operator="lessThan">
      <formula>0</formula>
    </cfRule>
  </conditionalFormatting>
  <conditionalFormatting sqref="H28">
    <cfRule type="cellIs" dxfId="63" priority="64" operator="lessThan">
      <formula>0</formula>
    </cfRule>
  </conditionalFormatting>
  <conditionalFormatting sqref="H35">
    <cfRule type="cellIs" dxfId="62" priority="63" operator="lessThan">
      <formula>0</formula>
    </cfRule>
  </conditionalFormatting>
  <conditionalFormatting sqref="H42">
    <cfRule type="cellIs" dxfId="61" priority="62" operator="lessThan">
      <formula>0</formula>
    </cfRule>
  </conditionalFormatting>
  <conditionalFormatting sqref="H49">
    <cfRule type="cellIs" dxfId="60" priority="61" operator="lessThan">
      <formula>0</formula>
    </cfRule>
  </conditionalFormatting>
  <conditionalFormatting sqref="H56">
    <cfRule type="cellIs" dxfId="59" priority="60" operator="lessThan">
      <formula>0</formula>
    </cfRule>
  </conditionalFormatting>
  <conditionalFormatting sqref="H63">
    <cfRule type="cellIs" dxfId="58" priority="59" operator="lessThan">
      <formula>0</formula>
    </cfRule>
  </conditionalFormatting>
  <conditionalFormatting sqref="H70">
    <cfRule type="cellIs" dxfId="57" priority="58" operator="lessThan">
      <formula>0</formula>
    </cfRule>
  </conditionalFormatting>
  <conditionalFormatting sqref="H77">
    <cfRule type="cellIs" dxfId="56" priority="57" operator="lessThan">
      <formula>0</formula>
    </cfRule>
  </conditionalFormatting>
  <conditionalFormatting sqref="H84">
    <cfRule type="cellIs" dxfId="55" priority="56" operator="lessThan">
      <formula>0</formula>
    </cfRule>
  </conditionalFormatting>
  <conditionalFormatting sqref="H91">
    <cfRule type="cellIs" dxfId="54" priority="55" operator="lessThan">
      <formula>0</formula>
    </cfRule>
  </conditionalFormatting>
  <conditionalFormatting sqref="H98">
    <cfRule type="cellIs" dxfId="53" priority="54" operator="lessThan">
      <formula>0</formula>
    </cfRule>
  </conditionalFormatting>
  <conditionalFormatting sqref="H105">
    <cfRule type="cellIs" dxfId="52" priority="53" operator="lessThan">
      <formula>0</formula>
    </cfRule>
  </conditionalFormatting>
  <conditionalFormatting sqref="H112">
    <cfRule type="cellIs" dxfId="51" priority="52" operator="lessThan">
      <formula>0</formula>
    </cfRule>
  </conditionalFormatting>
  <conditionalFormatting sqref="H119">
    <cfRule type="cellIs" dxfId="50" priority="51" operator="lessThan">
      <formula>0</formula>
    </cfRule>
  </conditionalFormatting>
  <conditionalFormatting sqref="H126">
    <cfRule type="cellIs" dxfId="49" priority="50" operator="lessThan">
      <formula>0</formula>
    </cfRule>
  </conditionalFormatting>
  <conditionalFormatting sqref="H133">
    <cfRule type="cellIs" dxfId="48" priority="45" operator="lessThan">
      <formula>0</formula>
    </cfRule>
  </conditionalFormatting>
  <conditionalFormatting sqref="H140">
    <cfRule type="cellIs" dxfId="47" priority="44" operator="lessThan">
      <formula>0</formula>
    </cfRule>
  </conditionalFormatting>
  <conditionalFormatting sqref="H147">
    <cfRule type="cellIs" dxfId="46" priority="43" operator="lessThan">
      <formula>0</formula>
    </cfRule>
  </conditionalFormatting>
  <conditionalFormatting sqref="H154">
    <cfRule type="cellIs" dxfId="45" priority="42" operator="lessThan">
      <formula>0</formula>
    </cfRule>
  </conditionalFormatting>
  <conditionalFormatting sqref="H161">
    <cfRule type="cellIs" dxfId="44" priority="41" operator="lessThan">
      <formula>0</formula>
    </cfRule>
  </conditionalFormatting>
  <conditionalFormatting sqref="H168">
    <cfRule type="cellIs" dxfId="43" priority="40" operator="lessThan">
      <formula>0</formula>
    </cfRule>
  </conditionalFormatting>
  <conditionalFormatting sqref="H175">
    <cfRule type="cellIs" dxfId="42" priority="39" operator="lessThan">
      <formula>0</formula>
    </cfRule>
  </conditionalFormatting>
  <conditionalFormatting sqref="H182">
    <cfRule type="cellIs" dxfId="41" priority="38" operator="lessThan">
      <formula>0</formula>
    </cfRule>
  </conditionalFormatting>
  <conditionalFormatting sqref="H189">
    <cfRule type="cellIs" dxfId="40" priority="37" operator="lessThan">
      <formula>0</formula>
    </cfRule>
  </conditionalFormatting>
  <conditionalFormatting sqref="H196">
    <cfRule type="cellIs" dxfId="39" priority="36" operator="lessThan">
      <formula>0</formula>
    </cfRule>
  </conditionalFormatting>
  <conditionalFormatting sqref="H203">
    <cfRule type="cellIs" dxfId="38" priority="35" operator="lessThan">
      <formula>0</formula>
    </cfRule>
  </conditionalFormatting>
  <conditionalFormatting sqref="H210">
    <cfRule type="cellIs" dxfId="37" priority="34" operator="lessThan">
      <formula>0</formula>
    </cfRule>
  </conditionalFormatting>
  <conditionalFormatting sqref="H217">
    <cfRule type="cellIs" dxfId="36" priority="33" operator="lessThan">
      <formula>0</formula>
    </cfRule>
  </conditionalFormatting>
  <conditionalFormatting sqref="H224">
    <cfRule type="cellIs" dxfId="35" priority="32" operator="lessThan">
      <formula>0</formula>
    </cfRule>
  </conditionalFormatting>
  <conditionalFormatting sqref="H231">
    <cfRule type="cellIs" dxfId="34" priority="31" operator="lessThan">
      <formula>0</formula>
    </cfRule>
  </conditionalFormatting>
  <conditionalFormatting sqref="H238">
    <cfRule type="cellIs" dxfId="33" priority="30" operator="lessThan">
      <formula>0</formula>
    </cfRule>
  </conditionalFormatting>
  <conditionalFormatting sqref="H245">
    <cfRule type="cellIs" dxfId="32" priority="29" operator="lessThan">
      <formula>0</formula>
    </cfRule>
  </conditionalFormatting>
  <conditionalFormatting sqref="H252">
    <cfRule type="cellIs" dxfId="31" priority="28" operator="lessThan">
      <formula>0</formula>
    </cfRule>
  </conditionalFormatting>
  <conditionalFormatting sqref="H259">
    <cfRule type="cellIs" dxfId="30" priority="27" operator="lessThan">
      <formula>0</formula>
    </cfRule>
  </conditionalFormatting>
  <conditionalFormatting sqref="H266">
    <cfRule type="cellIs" dxfId="29" priority="26" operator="lessThan">
      <formula>0</formula>
    </cfRule>
  </conditionalFormatting>
  <conditionalFormatting sqref="H273">
    <cfRule type="cellIs" dxfId="28" priority="25" operator="lessThan">
      <formula>0</formula>
    </cfRule>
  </conditionalFormatting>
  <conditionalFormatting sqref="I29">
    <cfRule type="cellIs" dxfId="27" priority="19" operator="lessThan">
      <formula>0</formula>
    </cfRule>
  </conditionalFormatting>
  <conditionalFormatting sqref="I60">
    <cfRule type="cellIs" dxfId="26" priority="24" operator="lessThan">
      <formula>0</formula>
    </cfRule>
  </conditionalFormatting>
  <conditionalFormatting sqref="I90">
    <cfRule type="cellIs" dxfId="25" priority="21" operator="lessThan">
      <formula>0</formula>
    </cfRule>
  </conditionalFormatting>
  <conditionalFormatting sqref="I121">
    <cfRule type="cellIs" dxfId="24" priority="14" operator="lessThan">
      <formula>0</formula>
    </cfRule>
  </conditionalFormatting>
  <conditionalFormatting sqref="I152">
    <cfRule type="cellIs" dxfId="23" priority="10" operator="lessThan">
      <formula>0</formula>
    </cfRule>
  </conditionalFormatting>
  <conditionalFormatting sqref="I182">
    <cfRule type="cellIs" dxfId="22" priority="6" operator="lessThan">
      <formula>0</formula>
    </cfRule>
  </conditionalFormatting>
  <conditionalFormatting sqref="K32">
    <cfRule type="cellIs" dxfId="21" priority="48" operator="lessThan">
      <formula>0</formula>
    </cfRule>
  </conditionalFormatting>
  <conditionalFormatting sqref="K63">
    <cfRule type="cellIs" dxfId="20" priority="46" operator="lessThan">
      <formula>0</formula>
    </cfRule>
  </conditionalFormatting>
  <conditionalFormatting sqref="K93">
    <cfRule type="cellIs" dxfId="19" priority="22" operator="lessThan">
      <formula>0</formula>
    </cfRule>
  </conditionalFormatting>
  <conditionalFormatting sqref="K124">
    <cfRule type="cellIs" dxfId="18" priority="15" operator="lessThan">
      <formula>0</formula>
    </cfRule>
  </conditionalFormatting>
  <conditionalFormatting sqref="K155">
    <cfRule type="cellIs" dxfId="17" priority="11" operator="lessThan">
      <formula>0</formula>
    </cfRule>
  </conditionalFormatting>
  <conditionalFormatting sqref="K185">
    <cfRule type="cellIs" dxfId="16" priority="7" operator="lessThan">
      <formula>0</formula>
    </cfRule>
  </conditionalFormatting>
  <conditionalFormatting sqref="N30:N31 I31:K31">
    <cfRule type="cellIs" dxfId="15" priority="49" operator="lessThan">
      <formula>0</formula>
    </cfRule>
  </conditionalFormatting>
  <conditionalFormatting sqref="N35">
    <cfRule type="cellIs" dxfId="14" priority="18" operator="lessThan">
      <formula>0</formula>
    </cfRule>
  </conditionalFormatting>
  <conditionalFormatting sqref="N61:N62 I62:K62">
    <cfRule type="cellIs" dxfId="13" priority="47" operator="lessThan">
      <formula>0</formula>
    </cfRule>
  </conditionalFormatting>
  <conditionalFormatting sqref="N66">
    <cfRule type="cellIs" dxfId="12" priority="20" operator="lessThan">
      <formula>0</formula>
    </cfRule>
  </conditionalFormatting>
  <conditionalFormatting sqref="N91:N92 I92:K92">
    <cfRule type="cellIs" dxfId="11" priority="23" operator="lessThan">
      <formula>0</formula>
    </cfRule>
  </conditionalFormatting>
  <conditionalFormatting sqref="N96">
    <cfRule type="cellIs" dxfId="10" priority="17" operator="lessThan">
      <formula>0</formula>
    </cfRule>
  </conditionalFormatting>
  <conditionalFormatting sqref="N122:N123 I123:K123">
    <cfRule type="cellIs" dxfId="9" priority="16" operator="lessThan">
      <formula>0</formula>
    </cfRule>
  </conditionalFormatting>
  <conditionalFormatting sqref="N127">
    <cfRule type="cellIs" dxfId="8" priority="13" operator="lessThan">
      <formula>0</formula>
    </cfRule>
  </conditionalFormatting>
  <conditionalFormatting sqref="N153:N154 I154:K154">
    <cfRule type="cellIs" dxfId="7" priority="12" operator="lessThan">
      <formula>0</formula>
    </cfRule>
  </conditionalFormatting>
  <conditionalFormatting sqref="N158">
    <cfRule type="cellIs" dxfId="6" priority="9" operator="lessThan">
      <formula>0</formula>
    </cfRule>
  </conditionalFormatting>
  <conditionalFormatting sqref="N183:N184 I184:K184">
    <cfRule type="cellIs" dxfId="5" priority="8" operator="lessThan">
      <formula>0</formula>
    </cfRule>
  </conditionalFormatting>
  <conditionalFormatting sqref="N188">
    <cfRule type="cellIs" dxfId="4" priority="5" operator="lessThan">
      <formula>0</formula>
    </cfRule>
  </conditionalFormatting>
  <conditionalFormatting sqref="I213">
    <cfRule type="cellIs" dxfId="3" priority="2" operator="lessThan">
      <formula>0</formula>
    </cfRule>
  </conditionalFormatting>
  <conditionalFormatting sqref="K216">
    <cfRule type="cellIs" dxfId="2" priority="3" operator="lessThan">
      <formula>0</formula>
    </cfRule>
  </conditionalFormatting>
  <conditionalFormatting sqref="N214:N215 I215:K215">
    <cfRule type="cellIs" dxfId="1" priority="4" operator="lessThan">
      <formula>0</formula>
    </cfRule>
  </conditionalFormatting>
  <conditionalFormatting sqref="N219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sheetPr codeName="Sheet145"/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2" sqref="G2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89082.611111111109</v>
      </c>
      <c r="H2" s="74"/>
      <c r="I2" s="74"/>
      <c r="J2" s="74"/>
      <c r="K2" s="77">
        <f ca="1">SUM(B2:J2)</f>
        <v>630089.49999999988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27164.444444444445</v>
      </c>
      <c r="H3" s="74"/>
      <c r="I3" s="74"/>
      <c r="J3" s="74"/>
      <c r="K3" s="77">
        <f ca="1">SUM(B3:J3)</f>
        <v>128928.58333333334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21245.627555555555</v>
      </c>
      <c r="H4" s="78"/>
      <c r="I4" s="78"/>
      <c r="J4" s="78"/>
      <c r="K4" s="77">
        <f ca="1">SUM(B4:J4)</f>
        <v>143951.47433333332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-5622.1744444444448</v>
      </c>
      <c r="H5" s="74"/>
      <c r="I5" s="74"/>
      <c r="J5" s="74"/>
      <c r="K5" s="77">
        <f ca="1">SUM(B5:J5)</f>
        <v>-57402.682222222225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15623.45311111111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86548.792111111121</v>
      </c>
    </row>
  </sheetData>
  <phoneticPr fontId="13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6" sqref="A6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157</vt:i4>
      </vt:variant>
      <vt:variant>
        <vt:lpstr>Named Ranges</vt:lpstr>
      </vt:variant>
      <vt:variant>
        <vt:i4>1</vt:i4>
      </vt:variant>
    </vt:vector>
  </HeadingPairs>
  <TitlesOfParts>
    <vt:vector size="158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10-09</vt:lpstr>
      <vt:lpstr>11-09</vt:lpstr>
      <vt:lpstr>12-09</vt:lpstr>
      <vt:lpstr>14-09</vt:lpstr>
      <vt:lpstr>15-09</vt:lpstr>
      <vt:lpstr>16-09</vt:lpstr>
      <vt:lpstr>17-09</vt:lpstr>
      <vt:lpstr>18-09</vt:lpstr>
      <vt:lpstr>19-09</vt:lpstr>
      <vt:lpstr>21-09</vt:lpstr>
      <vt:lpstr>22-09</vt:lpstr>
      <vt:lpstr>23-09</vt:lpstr>
      <vt:lpstr>24-09</vt:lpstr>
      <vt:lpstr>25-09</vt:lpstr>
      <vt:lpstr>26-09</vt:lpstr>
      <vt:lpstr>28-09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2026-09-26T08:37:25Z</dcterms:modified>
</cp:coreProperties>
</file>