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ThisWorkbook"/>
  <mc:AlternateContent xmlns:mc="http://schemas.openxmlformats.org/markup-compatibility/2006">
    <mc:Choice Requires="x15">
      <x15ac:absPath xmlns:x15ac="http://schemas.microsoft.com/office/spreadsheetml/2010/11/ac" url="G:\My Drive\sales\"/>
    </mc:Choice>
  </mc:AlternateContent>
  <xr:revisionPtr revIDLastSave="0" documentId="13_ncr:1_{4213879B-049A-479D-B5A8-031851C83452}" xr6:coauthVersionLast="47" xr6:coauthVersionMax="47" xr10:uidLastSave="{00000000-0000-0000-0000-000000000000}"/>
  <bookViews>
    <workbookView xWindow="-108" yWindow="-108" windowWidth="23256" windowHeight="12456" firstSheet="19" activeTab="27" xr2:uid="{00000000-000D-0000-FFFF-FFFF00000000}"/>
  </bookViews>
  <sheets>
    <sheet name="العملية" sheetId="27" r:id="rId1"/>
    <sheet name="01-04" sheetId="1" r:id="rId2"/>
    <sheet name="02-04" sheetId="2" r:id="rId3"/>
    <sheet name="03-04" sheetId="3" r:id="rId4"/>
    <sheet name="04-04" sheetId="4" r:id="rId5"/>
    <sheet name="05-04" sheetId="5" r:id="rId6"/>
    <sheet name="06-04" sheetId="6" r:id="rId7"/>
    <sheet name="07-04" sheetId="7" r:id="rId8"/>
    <sheet name="08-04" sheetId="8" r:id="rId9"/>
    <sheet name="09-04" sheetId="9" r:id="rId10"/>
    <sheet name="10-04" sheetId="10" r:id="rId11"/>
    <sheet name="11-04" sheetId="11" r:id="rId12"/>
    <sheet name="13-04" sheetId="12" r:id="rId13"/>
    <sheet name="14-04" sheetId="14" r:id="rId14"/>
    <sheet name="15-04" sheetId="15" r:id="rId15"/>
    <sheet name="16-04" sheetId="16" r:id="rId16"/>
    <sheet name="17-04" sheetId="17" r:id="rId17"/>
    <sheet name="18-04" sheetId="18" r:id="rId18"/>
    <sheet name="20-04" sheetId="19" r:id="rId19"/>
    <sheet name="21-04" sheetId="20" r:id="rId20"/>
    <sheet name="22-04" sheetId="21" r:id="rId21"/>
    <sheet name="23-04" sheetId="22" r:id="rId22"/>
    <sheet name="24-04" sheetId="23" r:id="rId23"/>
    <sheet name="25-04" sheetId="24" r:id="rId24"/>
    <sheet name="27-04" sheetId="25" r:id="rId25"/>
    <sheet name="28-04" sheetId="26" r:id="rId26"/>
    <sheet name="29-04" sheetId="28" r:id="rId27"/>
    <sheet name="30-04" sheetId="29" r:id="rId28"/>
    <sheet name="01-05" sheetId="30" r:id="rId29"/>
    <sheet name="ملخص" sheetId="13" r:id="rId30"/>
  </sheets>
  <definedNames>
    <definedName name="العملية">العملية!$A$1:$A$25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31" roundtripDataChecksum="cej0frGFoLDmi+KJHfXLOuT3qr5Vha0faIUU1CkSDJ8="/>
    </ext>
  </extLst>
</workbook>
</file>

<file path=xl/calcChain.xml><?xml version="1.0" encoding="utf-8"?>
<calcChain xmlns="http://schemas.openxmlformats.org/spreadsheetml/2006/main">
  <c r="L361" i="30" l="1"/>
  <c r="L360" i="30"/>
  <c r="L359" i="30"/>
  <c r="L358" i="30"/>
  <c r="L357" i="30"/>
  <c r="L356" i="30"/>
  <c r="L355" i="30"/>
  <c r="L354" i="30"/>
  <c r="L353" i="30"/>
  <c r="L352" i="30"/>
  <c r="L351" i="30"/>
  <c r="L350" i="30"/>
  <c r="L349" i="30"/>
  <c r="L348" i="30"/>
  <c r="L347" i="30"/>
  <c r="L346" i="30"/>
  <c r="L345" i="30"/>
  <c r="L344" i="30"/>
  <c r="L343" i="30"/>
  <c r="L342" i="30"/>
  <c r="L341" i="30"/>
  <c r="L340" i="30"/>
  <c r="L339" i="30"/>
  <c r="L338" i="30"/>
  <c r="L337" i="30"/>
  <c r="L336" i="30"/>
  <c r="L335" i="30"/>
  <c r="L334" i="30"/>
  <c r="L333" i="30"/>
  <c r="L332" i="30"/>
  <c r="L331" i="30"/>
  <c r="L330" i="30"/>
  <c r="L329" i="30"/>
  <c r="L328" i="30"/>
  <c r="L327" i="30"/>
  <c r="L326" i="30"/>
  <c r="L325" i="30"/>
  <c r="L324" i="30"/>
  <c r="L323" i="30"/>
  <c r="L322" i="30"/>
  <c r="L321" i="30"/>
  <c r="L320" i="30"/>
  <c r="L319" i="30"/>
  <c r="L318" i="30"/>
  <c r="L317" i="30"/>
  <c r="L316" i="30"/>
  <c r="L315" i="30"/>
  <c r="L314" i="30"/>
  <c r="L313" i="30"/>
  <c r="L312" i="30"/>
  <c r="L311" i="30"/>
  <c r="L310" i="30"/>
  <c r="L309" i="30"/>
  <c r="L308" i="30"/>
  <c r="L307" i="30"/>
  <c r="L306" i="30"/>
  <c r="L305" i="30"/>
  <c r="L304" i="30"/>
  <c r="L303" i="30"/>
  <c r="L302" i="30"/>
  <c r="L301" i="30"/>
  <c r="L300" i="30"/>
  <c r="L299" i="30"/>
  <c r="L298" i="30"/>
  <c r="L297" i="30"/>
  <c r="L296" i="30"/>
  <c r="L295" i="30"/>
  <c r="L294" i="30"/>
  <c r="L293" i="30"/>
  <c r="L292" i="30"/>
  <c r="L291" i="30"/>
  <c r="L290" i="30"/>
  <c r="L289" i="30"/>
  <c r="L288" i="30"/>
  <c r="L287" i="30"/>
  <c r="L286" i="30"/>
  <c r="L285" i="30"/>
  <c r="L284" i="30"/>
  <c r="L283" i="30"/>
  <c r="L282" i="30"/>
  <c r="L281" i="30"/>
  <c r="L280" i="30"/>
  <c r="L279" i="30"/>
  <c r="L278" i="30"/>
  <c r="L277" i="30"/>
  <c r="L276" i="30"/>
  <c r="L275" i="30"/>
  <c r="L274" i="30"/>
  <c r="L273" i="30"/>
  <c r="L272" i="30"/>
  <c r="L271" i="30"/>
  <c r="L270" i="30"/>
  <c r="L269" i="30"/>
  <c r="L268" i="30"/>
  <c r="L267" i="30"/>
  <c r="L266" i="30"/>
  <c r="L265" i="30"/>
  <c r="L264" i="30"/>
  <c r="L263" i="30"/>
  <c r="L262" i="30"/>
  <c r="L261" i="30"/>
  <c r="L260" i="30"/>
  <c r="L259" i="30"/>
  <c r="L258" i="30"/>
  <c r="L257" i="30"/>
  <c r="L256" i="30"/>
  <c r="L255" i="30"/>
  <c r="L254" i="30"/>
  <c r="L253" i="30"/>
  <c r="L252" i="30"/>
  <c r="L251" i="30"/>
  <c r="L250" i="30"/>
  <c r="L249" i="30"/>
  <c r="L248" i="30"/>
  <c r="L247" i="30"/>
  <c r="L246" i="30"/>
  <c r="L245" i="30"/>
  <c r="L244" i="30"/>
  <c r="L243" i="30"/>
  <c r="L242" i="30"/>
  <c r="L241" i="30"/>
  <c r="L240" i="30"/>
  <c r="L239" i="30"/>
  <c r="L238" i="30"/>
  <c r="L237" i="30"/>
  <c r="L236" i="30"/>
  <c r="L235" i="30"/>
  <c r="L234" i="30"/>
  <c r="L233" i="30"/>
  <c r="L232" i="30"/>
  <c r="L231" i="30"/>
  <c r="L230" i="30"/>
  <c r="L229" i="30"/>
  <c r="L228" i="30"/>
  <c r="L227" i="30"/>
  <c r="L226" i="30"/>
  <c r="L225" i="30"/>
  <c r="L224" i="30"/>
  <c r="L223" i="30"/>
  <c r="L222" i="30"/>
  <c r="L221" i="30"/>
  <c r="L220" i="30"/>
  <c r="L219" i="30"/>
  <c r="L218" i="30"/>
  <c r="L217" i="30"/>
  <c r="L216" i="30"/>
  <c r="L215" i="30"/>
  <c r="L214" i="30"/>
  <c r="L213" i="30"/>
  <c r="L212" i="30"/>
  <c r="L211" i="30"/>
  <c r="L210" i="30"/>
  <c r="L209" i="30"/>
  <c r="L208" i="30"/>
  <c r="L207" i="30"/>
  <c r="L206" i="30"/>
  <c r="L205" i="30"/>
  <c r="L204" i="30"/>
  <c r="L203" i="30"/>
  <c r="L202" i="30"/>
  <c r="L201" i="30"/>
  <c r="L200" i="30"/>
  <c r="L199" i="30"/>
  <c r="L198" i="30"/>
  <c r="L197" i="30"/>
  <c r="L196" i="30"/>
  <c r="L195" i="30"/>
  <c r="L194" i="30"/>
  <c r="L193" i="30"/>
  <c r="L192" i="30"/>
  <c r="L191" i="30"/>
  <c r="L190" i="30"/>
  <c r="L189" i="30"/>
  <c r="L188" i="30"/>
  <c r="L187" i="30"/>
  <c r="L186" i="30"/>
  <c r="L185" i="30"/>
  <c r="L184" i="30"/>
  <c r="L183" i="30"/>
  <c r="L182" i="30"/>
  <c r="L181" i="30"/>
  <c r="L180" i="30"/>
  <c r="L179" i="30"/>
  <c r="L178" i="30"/>
  <c r="L177" i="30"/>
  <c r="L176" i="30"/>
  <c r="L175" i="30"/>
  <c r="L174" i="30"/>
  <c r="L173" i="30"/>
  <c r="L172" i="30"/>
  <c r="L171" i="30"/>
  <c r="L170" i="30"/>
  <c r="L169" i="30"/>
  <c r="L168" i="30"/>
  <c r="L167" i="30"/>
  <c r="L166" i="30"/>
  <c r="L165" i="30"/>
  <c r="L164" i="30"/>
  <c r="L163" i="30"/>
  <c r="L162" i="30"/>
  <c r="L161" i="30"/>
  <c r="L160" i="30"/>
  <c r="L159" i="30"/>
  <c r="L158" i="30"/>
  <c r="L157" i="30"/>
  <c r="L156" i="30"/>
  <c r="L155" i="30"/>
  <c r="L154" i="30"/>
  <c r="L153" i="30"/>
  <c r="L152" i="30"/>
  <c r="L151" i="30"/>
  <c r="L150" i="30"/>
  <c r="L149" i="30"/>
  <c r="L148" i="30"/>
  <c r="L147" i="30"/>
  <c r="L146" i="30"/>
  <c r="L145" i="30"/>
  <c r="L144" i="30"/>
  <c r="L143" i="30"/>
  <c r="L142" i="30"/>
  <c r="L141" i="30"/>
  <c r="L140" i="30"/>
  <c r="L139" i="30"/>
  <c r="L138" i="30"/>
  <c r="L137" i="30"/>
  <c r="L136" i="30"/>
  <c r="L135" i="30"/>
  <c r="L134" i="30"/>
  <c r="L133" i="30"/>
  <c r="L132" i="30"/>
  <c r="L131" i="30"/>
  <c r="L130" i="30"/>
  <c r="L129" i="30"/>
  <c r="L128" i="30"/>
  <c r="L127" i="30"/>
  <c r="L126" i="30"/>
  <c r="L125" i="30"/>
  <c r="L124" i="30"/>
  <c r="L123" i="30"/>
  <c r="L122" i="30"/>
  <c r="L121" i="30"/>
  <c r="L120" i="30"/>
  <c r="L119" i="30"/>
  <c r="L118" i="30"/>
  <c r="L117" i="30"/>
  <c r="L116" i="30"/>
  <c r="L115" i="30"/>
  <c r="L114" i="30"/>
  <c r="L113" i="30"/>
  <c r="L112" i="30"/>
  <c r="L111" i="30"/>
  <c r="L110" i="30"/>
  <c r="L109" i="30"/>
  <c r="L108" i="30"/>
  <c r="L107" i="30"/>
  <c r="L106" i="30"/>
  <c r="L105" i="30"/>
  <c r="L104" i="30"/>
  <c r="L103" i="30"/>
  <c r="L102" i="30"/>
  <c r="L101" i="30"/>
  <c r="L100" i="30"/>
  <c r="L99" i="30"/>
  <c r="L98" i="30"/>
  <c r="L97" i="30"/>
  <c r="L96" i="30"/>
  <c r="L95" i="30"/>
  <c r="L94" i="30"/>
  <c r="L93" i="30"/>
  <c r="L92" i="30"/>
  <c r="L91" i="30"/>
  <c r="L90" i="30"/>
  <c r="L89" i="30"/>
  <c r="L88" i="30"/>
  <c r="L87" i="30"/>
  <c r="L86" i="30"/>
  <c r="L85" i="30"/>
  <c r="L84" i="30"/>
  <c r="L83" i="30"/>
  <c r="L82" i="30"/>
  <c r="L81" i="30"/>
  <c r="L80" i="30"/>
  <c r="L79" i="30"/>
  <c r="L78" i="30"/>
  <c r="L77" i="30"/>
  <c r="L76" i="30"/>
  <c r="L75" i="30"/>
  <c r="L74" i="30"/>
  <c r="L73" i="30"/>
  <c r="L72" i="30"/>
  <c r="L71" i="30"/>
  <c r="L70" i="30"/>
  <c r="L69" i="30"/>
  <c r="L68" i="30"/>
  <c r="L67" i="30"/>
  <c r="L66" i="30"/>
  <c r="L65" i="30"/>
  <c r="L64" i="30"/>
  <c r="L63" i="30"/>
  <c r="L62" i="30"/>
  <c r="L61" i="30"/>
  <c r="L60" i="30"/>
  <c r="L59" i="30"/>
  <c r="L58" i="30"/>
  <c r="L57" i="30"/>
  <c r="L56" i="30"/>
  <c r="L55" i="30"/>
  <c r="L54" i="30"/>
  <c r="L53" i="30"/>
  <c r="L52" i="30"/>
  <c r="L51" i="30"/>
  <c r="L50" i="30"/>
  <c r="L49" i="30"/>
  <c r="L48" i="30"/>
  <c r="L47" i="30"/>
  <c r="L46" i="30"/>
  <c r="L45" i="30"/>
  <c r="L44" i="30"/>
  <c r="L43" i="30"/>
  <c r="L42" i="30"/>
  <c r="L41" i="30"/>
  <c r="L40" i="30"/>
  <c r="L39" i="30"/>
  <c r="L38" i="30"/>
  <c r="L37" i="30"/>
  <c r="L36" i="30"/>
  <c r="L35" i="30"/>
  <c r="L34" i="30"/>
  <c r="L33" i="30"/>
  <c r="L32" i="30"/>
  <c r="L31" i="30"/>
  <c r="P30" i="30"/>
  <c r="L30" i="30"/>
  <c r="S29" i="30"/>
  <c r="L29" i="30"/>
  <c r="L28" i="30"/>
  <c r="C28" i="30"/>
  <c r="P27" i="30"/>
  <c r="L27" i="30"/>
  <c r="C27" i="30"/>
  <c r="S26" i="30"/>
  <c r="P26" i="30"/>
  <c r="L26" i="30"/>
  <c r="F26" i="30"/>
  <c r="C26" i="30"/>
  <c r="S25" i="30"/>
  <c r="P25" i="30"/>
  <c r="L25" i="30"/>
  <c r="F25" i="30"/>
  <c r="C25" i="30"/>
  <c r="S24" i="30"/>
  <c r="P24" i="30"/>
  <c r="L24" i="30"/>
  <c r="F24" i="30"/>
  <c r="C24" i="30"/>
  <c r="S23" i="30"/>
  <c r="P23" i="30"/>
  <c r="P28" i="30" s="1"/>
  <c r="P32" i="30" s="1"/>
  <c r="L23" i="30"/>
  <c r="F23" i="30"/>
  <c r="C23" i="30"/>
  <c r="S22" i="30"/>
  <c r="S27" i="30" s="1"/>
  <c r="P22" i="30"/>
  <c r="L22" i="30"/>
  <c r="F22" i="30"/>
  <c r="F27" i="30" s="1"/>
  <c r="C22" i="30"/>
  <c r="L20" i="30"/>
  <c r="K20" i="30"/>
  <c r="J20" i="30"/>
  <c r="L18" i="30"/>
  <c r="L17" i="30"/>
  <c r="L16" i="30"/>
  <c r="L15" i="30"/>
  <c r="L14" i="30"/>
  <c r="L13" i="30"/>
  <c r="L12" i="30"/>
  <c r="L11" i="30"/>
  <c r="L10" i="30"/>
  <c r="L9" i="30"/>
  <c r="L8" i="30"/>
  <c r="L7" i="30"/>
  <c r="L6" i="30"/>
  <c r="L5" i="30"/>
  <c r="L4" i="30"/>
  <c r="L1" i="30" s="1"/>
  <c r="L3" i="30"/>
  <c r="K1" i="30"/>
  <c r="J1" i="30"/>
  <c r="L75" i="28"/>
  <c r="L361" i="29"/>
  <c r="L360" i="29"/>
  <c r="L359" i="29"/>
  <c r="L358" i="29"/>
  <c r="L357" i="29"/>
  <c r="L356" i="29"/>
  <c r="L355" i="29"/>
  <c r="L354" i="29"/>
  <c r="L353" i="29"/>
  <c r="L352" i="29"/>
  <c r="L351" i="29"/>
  <c r="L350" i="29"/>
  <c r="L349" i="29"/>
  <c r="L348" i="29"/>
  <c r="L347" i="29"/>
  <c r="L346" i="29"/>
  <c r="L345" i="29"/>
  <c r="L344" i="29"/>
  <c r="L343" i="29"/>
  <c r="L342" i="29"/>
  <c r="L341" i="29"/>
  <c r="L340" i="29"/>
  <c r="L339" i="29"/>
  <c r="L338" i="29"/>
  <c r="L337" i="29"/>
  <c r="L336" i="29"/>
  <c r="L335" i="29"/>
  <c r="L334" i="29"/>
  <c r="L333" i="29"/>
  <c r="L332" i="29"/>
  <c r="L331" i="29"/>
  <c r="L330" i="29"/>
  <c r="L329" i="29"/>
  <c r="L328" i="29"/>
  <c r="L327" i="29"/>
  <c r="L326" i="29"/>
  <c r="L325" i="29"/>
  <c r="L324" i="29"/>
  <c r="L323" i="29"/>
  <c r="L322" i="29"/>
  <c r="L321" i="29"/>
  <c r="L320" i="29"/>
  <c r="L319" i="29"/>
  <c r="L318" i="29"/>
  <c r="L317" i="29"/>
  <c r="L316" i="29"/>
  <c r="L315" i="29"/>
  <c r="L314" i="29"/>
  <c r="L313" i="29"/>
  <c r="L312" i="29"/>
  <c r="L311" i="29"/>
  <c r="L310" i="29"/>
  <c r="L309" i="29"/>
  <c r="L308" i="29"/>
  <c r="L307" i="29"/>
  <c r="L306" i="29"/>
  <c r="L305" i="29"/>
  <c r="L304" i="29"/>
  <c r="L303" i="29"/>
  <c r="L302" i="29"/>
  <c r="L301" i="29"/>
  <c r="L300" i="29"/>
  <c r="L299" i="29"/>
  <c r="L298" i="29"/>
  <c r="L297" i="29"/>
  <c r="L296" i="29"/>
  <c r="L295" i="29"/>
  <c r="L294" i="29"/>
  <c r="L293" i="29"/>
  <c r="L292" i="29"/>
  <c r="L291" i="29"/>
  <c r="L290" i="29"/>
  <c r="L289" i="29"/>
  <c r="L288" i="29"/>
  <c r="L287" i="29"/>
  <c r="L286" i="29"/>
  <c r="L285" i="29"/>
  <c r="L284" i="29"/>
  <c r="L283" i="29"/>
  <c r="L282" i="29"/>
  <c r="L281" i="29"/>
  <c r="L280" i="29"/>
  <c r="L279" i="29"/>
  <c r="L278" i="29"/>
  <c r="L277" i="29"/>
  <c r="L276" i="29"/>
  <c r="L275" i="29"/>
  <c r="L274" i="29"/>
  <c r="L273" i="29"/>
  <c r="L272" i="29"/>
  <c r="L271" i="29"/>
  <c r="L270" i="29"/>
  <c r="L269" i="29"/>
  <c r="L268" i="29"/>
  <c r="L267" i="29"/>
  <c r="L266" i="29"/>
  <c r="L265" i="29"/>
  <c r="L264" i="29"/>
  <c r="L263" i="29"/>
  <c r="L262" i="29"/>
  <c r="L261" i="29"/>
  <c r="L260" i="29"/>
  <c r="L259" i="29"/>
  <c r="L258" i="29"/>
  <c r="L257" i="29"/>
  <c r="L256" i="29"/>
  <c r="L255" i="29"/>
  <c r="L254" i="29"/>
  <c r="L253" i="29"/>
  <c r="L252" i="29"/>
  <c r="L251" i="29"/>
  <c r="L250" i="29"/>
  <c r="L249" i="29"/>
  <c r="L248" i="29"/>
  <c r="L247" i="29"/>
  <c r="L246" i="29"/>
  <c r="L245" i="29"/>
  <c r="L244" i="29"/>
  <c r="L243" i="29"/>
  <c r="L242" i="29"/>
  <c r="L241" i="29"/>
  <c r="L240" i="29"/>
  <c r="L239" i="29"/>
  <c r="L238" i="29"/>
  <c r="L237" i="29"/>
  <c r="L236" i="29"/>
  <c r="L235" i="29"/>
  <c r="L234" i="29"/>
  <c r="L233" i="29"/>
  <c r="L232" i="29"/>
  <c r="L231" i="29"/>
  <c r="L230" i="29"/>
  <c r="L229" i="29"/>
  <c r="L228" i="29"/>
  <c r="L227" i="29"/>
  <c r="L226" i="29"/>
  <c r="L225" i="29"/>
  <c r="L224" i="29"/>
  <c r="L223" i="29"/>
  <c r="L222" i="29"/>
  <c r="L221" i="29"/>
  <c r="L220" i="29"/>
  <c r="L219" i="29"/>
  <c r="L218" i="29"/>
  <c r="L217" i="29"/>
  <c r="L216" i="29"/>
  <c r="L215" i="29"/>
  <c r="L214" i="29"/>
  <c r="L213" i="29"/>
  <c r="L212" i="29"/>
  <c r="L211" i="29"/>
  <c r="L210" i="29"/>
  <c r="L209" i="29"/>
  <c r="L208" i="29"/>
  <c r="L207" i="29"/>
  <c r="L206" i="29"/>
  <c r="L205" i="29"/>
  <c r="L204" i="29"/>
  <c r="L203" i="29"/>
  <c r="L202" i="29"/>
  <c r="L201" i="29"/>
  <c r="L200" i="29"/>
  <c r="L199" i="29"/>
  <c r="L198" i="29"/>
  <c r="L197" i="29"/>
  <c r="L196" i="29"/>
  <c r="L195" i="29"/>
  <c r="L194" i="29"/>
  <c r="L193" i="29"/>
  <c r="L192" i="29"/>
  <c r="L191" i="29"/>
  <c r="L190" i="29"/>
  <c r="L189" i="29"/>
  <c r="L188" i="29"/>
  <c r="L187" i="29"/>
  <c r="L186" i="29"/>
  <c r="L185" i="29"/>
  <c r="L184" i="29"/>
  <c r="L183" i="29"/>
  <c r="L182" i="29"/>
  <c r="L181" i="29"/>
  <c r="L180" i="29"/>
  <c r="L179" i="29"/>
  <c r="L178" i="29"/>
  <c r="L177" i="29"/>
  <c r="L176" i="29"/>
  <c r="L175" i="29"/>
  <c r="L174" i="29"/>
  <c r="L173" i="29"/>
  <c r="L172" i="29"/>
  <c r="L171" i="29"/>
  <c r="L170" i="29"/>
  <c r="L169" i="29"/>
  <c r="L168" i="29"/>
  <c r="L167" i="29"/>
  <c r="L166" i="29"/>
  <c r="L165" i="29"/>
  <c r="L164" i="29"/>
  <c r="L163" i="29"/>
  <c r="L162" i="29"/>
  <c r="L161" i="29"/>
  <c r="L160" i="29"/>
  <c r="L159" i="29"/>
  <c r="L158" i="29"/>
  <c r="L157" i="29"/>
  <c r="L156" i="29"/>
  <c r="L155" i="29"/>
  <c r="L154" i="29"/>
  <c r="L153" i="29"/>
  <c r="L152" i="29"/>
  <c r="L151" i="29"/>
  <c r="L150" i="29"/>
  <c r="L149" i="29"/>
  <c r="L148" i="29"/>
  <c r="L147" i="29"/>
  <c r="L146" i="29"/>
  <c r="L145" i="29"/>
  <c r="L144" i="29"/>
  <c r="L143" i="29"/>
  <c r="L142" i="29"/>
  <c r="L141" i="29"/>
  <c r="L140" i="29"/>
  <c r="L139" i="29"/>
  <c r="L138" i="29"/>
  <c r="L137" i="29"/>
  <c r="L136" i="29"/>
  <c r="L135" i="29"/>
  <c r="L134" i="29"/>
  <c r="L133" i="29"/>
  <c r="L132" i="29"/>
  <c r="L131" i="29"/>
  <c r="L130" i="29"/>
  <c r="L129" i="29"/>
  <c r="L128" i="29"/>
  <c r="L127" i="29"/>
  <c r="L126" i="29"/>
  <c r="L125" i="29"/>
  <c r="L124" i="29"/>
  <c r="L123" i="29"/>
  <c r="L122" i="29"/>
  <c r="L121" i="29"/>
  <c r="L120" i="29"/>
  <c r="L119" i="29"/>
  <c r="L118" i="29"/>
  <c r="L117" i="29"/>
  <c r="L116" i="29"/>
  <c r="L115" i="29"/>
  <c r="L114" i="29"/>
  <c r="L113" i="29"/>
  <c r="L112" i="29"/>
  <c r="L111" i="29"/>
  <c r="L110" i="29"/>
  <c r="L109" i="29"/>
  <c r="L108" i="29"/>
  <c r="L107" i="29"/>
  <c r="L106" i="29"/>
  <c r="L105" i="29"/>
  <c r="L104" i="29"/>
  <c r="L103" i="29"/>
  <c r="L102" i="29"/>
  <c r="L101" i="29"/>
  <c r="L100" i="29"/>
  <c r="L99" i="29"/>
  <c r="L98" i="29"/>
  <c r="L97" i="29"/>
  <c r="L96" i="29"/>
  <c r="L95" i="29"/>
  <c r="L94" i="29"/>
  <c r="L93" i="29"/>
  <c r="L92" i="29"/>
  <c r="L91" i="29"/>
  <c r="L90" i="29"/>
  <c r="L89" i="29"/>
  <c r="L88" i="29"/>
  <c r="L87" i="29"/>
  <c r="L86" i="29"/>
  <c r="L85" i="29"/>
  <c r="L84" i="29"/>
  <c r="L83" i="29"/>
  <c r="L82" i="29"/>
  <c r="L81" i="29"/>
  <c r="L80" i="29"/>
  <c r="L79" i="29"/>
  <c r="L78" i="29"/>
  <c r="L77" i="29"/>
  <c r="L76" i="29"/>
  <c r="L75" i="29"/>
  <c r="L74" i="29"/>
  <c r="L73" i="29"/>
  <c r="L72" i="29"/>
  <c r="L71" i="29"/>
  <c r="L70" i="29"/>
  <c r="L69" i="29"/>
  <c r="L68" i="29"/>
  <c r="L67" i="29"/>
  <c r="L66" i="29"/>
  <c r="L65" i="29"/>
  <c r="L64" i="29"/>
  <c r="L63" i="29"/>
  <c r="L62" i="29"/>
  <c r="L61" i="29"/>
  <c r="L60" i="29"/>
  <c r="L59" i="29"/>
  <c r="L58" i="29"/>
  <c r="L57" i="29"/>
  <c r="L56" i="29"/>
  <c r="L55" i="29"/>
  <c r="L54" i="29"/>
  <c r="L53" i="29"/>
  <c r="L52" i="29"/>
  <c r="L51" i="29"/>
  <c r="L50" i="29"/>
  <c r="L49" i="29"/>
  <c r="L48" i="29"/>
  <c r="L47" i="29"/>
  <c r="L46" i="29"/>
  <c r="L45" i="29"/>
  <c r="L44" i="29"/>
  <c r="L43" i="29"/>
  <c r="L42" i="29"/>
  <c r="L41" i="29"/>
  <c r="L40" i="29"/>
  <c r="L39" i="29"/>
  <c r="L38" i="29"/>
  <c r="L37" i="29"/>
  <c r="L36" i="29"/>
  <c r="L35" i="29"/>
  <c r="L34" i="29"/>
  <c r="L33" i="29"/>
  <c r="L32" i="29"/>
  <c r="L31" i="29"/>
  <c r="P30" i="29"/>
  <c r="L30" i="29"/>
  <c r="S29" i="29"/>
  <c r="L29" i="29"/>
  <c r="L28" i="29"/>
  <c r="P27" i="29"/>
  <c r="L27" i="29"/>
  <c r="C27" i="29"/>
  <c r="S26" i="29"/>
  <c r="P26" i="29"/>
  <c r="L26" i="29"/>
  <c r="F26" i="29"/>
  <c r="C26" i="29"/>
  <c r="S25" i="29"/>
  <c r="P25" i="29"/>
  <c r="L25" i="29"/>
  <c r="F25" i="29"/>
  <c r="C25" i="29"/>
  <c r="S24" i="29"/>
  <c r="P24" i="29"/>
  <c r="L24" i="29"/>
  <c r="F24" i="29"/>
  <c r="C24" i="29"/>
  <c r="S23" i="29"/>
  <c r="P23" i="29"/>
  <c r="L23" i="29"/>
  <c r="F23" i="29"/>
  <c r="C23" i="29"/>
  <c r="S22" i="29"/>
  <c r="P22" i="29"/>
  <c r="L22" i="29"/>
  <c r="F22" i="29"/>
  <c r="C22" i="29"/>
  <c r="K20" i="29"/>
  <c r="J20" i="29"/>
  <c r="L18" i="29"/>
  <c r="L17" i="29"/>
  <c r="L16" i="29"/>
  <c r="L15" i="29"/>
  <c r="L14" i="29"/>
  <c r="L13" i="29"/>
  <c r="L12" i="29"/>
  <c r="L11" i="29"/>
  <c r="L10" i="29"/>
  <c r="L9" i="29"/>
  <c r="L8" i="29"/>
  <c r="L7" i="29"/>
  <c r="L6" i="29"/>
  <c r="L5" i="29"/>
  <c r="L4" i="29"/>
  <c r="L3" i="29"/>
  <c r="K1" i="29"/>
  <c r="J1" i="29"/>
  <c r="L82" i="26"/>
  <c r="L361" i="28"/>
  <c r="L360" i="28"/>
  <c r="L359" i="28"/>
  <c r="L358" i="28"/>
  <c r="L357" i="28"/>
  <c r="L356" i="28"/>
  <c r="L355" i="28"/>
  <c r="L354" i="28"/>
  <c r="L353" i="28"/>
  <c r="L352" i="28"/>
  <c r="L351" i="28"/>
  <c r="L350" i="28"/>
  <c r="L349" i="28"/>
  <c r="L348" i="28"/>
  <c r="L347" i="28"/>
  <c r="L346" i="28"/>
  <c r="L345" i="28"/>
  <c r="L344" i="28"/>
  <c r="L343" i="28"/>
  <c r="L342" i="28"/>
  <c r="L341" i="28"/>
  <c r="L340" i="28"/>
  <c r="L339" i="28"/>
  <c r="L338" i="28"/>
  <c r="L337" i="28"/>
  <c r="L336" i="28"/>
  <c r="L335" i="28"/>
  <c r="L334" i="28"/>
  <c r="L333" i="28"/>
  <c r="L332" i="28"/>
  <c r="L331" i="28"/>
  <c r="L330" i="28"/>
  <c r="L329" i="28"/>
  <c r="L328" i="28"/>
  <c r="L327" i="28"/>
  <c r="L326" i="28"/>
  <c r="L325" i="28"/>
  <c r="L324" i="28"/>
  <c r="L323" i="28"/>
  <c r="L322" i="28"/>
  <c r="L321" i="28"/>
  <c r="L320" i="28"/>
  <c r="L319" i="28"/>
  <c r="L318" i="28"/>
  <c r="L317" i="28"/>
  <c r="L316" i="28"/>
  <c r="L315" i="28"/>
  <c r="L314" i="28"/>
  <c r="L313" i="28"/>
  <c r="L312" i="28"/>
  <c r="L311" i="28"/>
  <c r="L310" i="28"/>
  <c r="L309" i="28"/>
  <c r="L308" i="28"/>
  <c r="L307" i="28"/>
  <c r="L306" i="28"/>
  <c r="L305" i="28"/>
  <c r="L304" i="28"/>
  <c r="L303" i="28"/>
  <c r="L302" i="28"/>
  <c r="L301" i="28"/>
  <c r="L300" i="28"/>
  <c r="L299" i="28"/>
  <c r="L298" i="28"/>
  <c r="L297" i="28"/>
  <c r="L296" i="28"/>
  <c r="L295" i="28"/>
  <c r="L294" i="28"/>
  <c r="L293" i="28"/>
  <c r="L292" i="28"/>
  <c r="L291" i="28"/>
  <c r="L290" i="28"/>
  <c r="L289" i="28"/>
  <c r="L288" i="28"/>
  <c r="L287" i="28"/>
  <c r="L286" i="28"/>
  <c r="L285" i="28"/>
  <c r="L284" i="28"/>
  <c r="L283" i="28"/>
  <c r="L282" i="28"/>
  <c r="L281" i="28"/>
  <c r="L280" i="28"/>
  <c r="L279" i="28"/>
  <c r="L278" i="28"/>
  <c r="L277" i="28"/>
  <c r="L276" i="28"/>
  <c r="L275" i="28"/>
  <c r="L274" i="28"/>
  <c r="L273" i="28"/>
  <c r="L272" i="28"/>
  <c r="L271" i="28"/>
  <c r="L270" i="28"/>
  <c r="L269" i="28"/>
  <c r="L268" i="28"/>
  <c r="L267" i="28"/>
  <c r="L266" i="28"/>
  <c r="L265" i="28"/>
  <c r="L264" i="28"/>
  <c r="L263" i="28"/>
  <c r="L262" i="28"/>
  <c r="L261" i="28"/>
  <c r="L260" i="28"/>
  <c r="L259" i="28"/>
  <c r="L258" i="28"/>
  <c r="L257" i="28"/>
  <c r="L256" i="28"/>
  <c r="L255" i="28"/>
  <c r="L254" i="28"/>
  <c r="L253" i="28"/>
  <c r="L252" i="28"/>
  <c r="L251" i="28"/>
  <c r="L250" i="28"/>
  <c r="L249" i="28"/>
  <c r="L248" i="28"/>
  <c r="L247" i="28"/>
  <c r="L246" i="28"/>
  <c r="L245" i="28"/>
  <c r="L244" i="28"/>
  <c r="L243" i="28"/>
  <c r="L242" i="28"/>
  <c r="L241" i="28"/>
  <c r="L240" i="28"/>
  <c r="L239" i="28"/>
  <c r="L238" i="28"/>
  <c r="L237" i="28"/>
  <c r="L236" i="28"/>
  <c r="L235" i="28"/>
  <c r="L234" i="28"/>
  <c r="L233" i="28"/>
  <c r="L232" i="28"/>
  <c r="L231" i="28"/>
  <c r="L230" i="28"/>
  <c r="L229" i="28"/>
  <c r="L228" i="28"/>
  <c r="L227" i="28"/>
  <c r="L226" i="28"/>
  <c r="L225" i="28"/>
  <c r="L224" i="28"/>
  <c r="L223" i="28"/>
  <c r="L222" i="28"/>
  <c r="L221" i="28"/>
  <c r="L220" i="28"/>
  <c r="L219" i="28"/>
  <c r="L218" i="28"/>
  <c r="L217" i="28"/>
  <c r="L216" i="28"/>
  <c r="L215" i="28"/>
  <c r="L214" i="28"/>
  <c r="L213" i="28"/>
  <c r="L212" i="28"/>
  <c r="L211" i="28"/>
  <c r="L210" i="28"/>
  <c r="L209" i="28"/>
  <c r="L208" i="28"/>
  <c r="L207" i="28"/>
  <c r="L206" i="28"/>
  <c r="L205" i="28"/>
  <c r="L204" i="28"/>
  <c r="L203" i="28"/>
  <c r="L202" i="28"/>
  <c r="L201" i="28"/>
  <c r="L200" i="28"/>
  <c r="L199" i="28"/>
  <c r="L198" i="28"/>
  <c r="L197" i="28"/>
  <c r="L196" i="28"/>
  <c r="L195" i="28"/>
  <c r="L194" i="28"/>
  <c r="L193" i="28"/>
  <c r="L192" i="28"/>
  <c r="L191" i="28"/>
  <c r="L190" i="28"/>
  <c r="L189" i="28"/>
  <c r="L188" i="28"/>
  <c r="L187" i="28"/>
  <c r="L186" i="28"/>
  <c r="L185" i="28"/>
  <c r="L184" i="28"/>
  <c r="L183" i="28"/>
  <c r="L182" i="28"/>
  <c r="L181" i="28"/>
  <c r="L180" i="28"/>
  <c r="L179" i="28"/>
  <c r="L178" i="28"/>
  <c r="L177" i="28"/>
  <c r="L176" i="28"/>
  <c r="L175" i="28"/>
  <c r="L174" i="28"/>
  <c r="L173" i="28"/>
  <c r="L172" i="28"/>
  <c r="L171" i="28"/>
  <c r="L170" i="28"/>
  <c r="L169" i="28"/>
  <c r="L168" i="28"/>
  <c r="L167" i="28"/>
  <c r="L166" i="28"/>
  <c r="L165" i="28"/>
  <c r="L164" i="28"/>
  <c r="L163" i="28"/>
  <c r="L162" i="28"/>
  <c r="L161" i="28"/>
  <c r="L160" i="28"/>
  <c r="L159" i="28"/>
  <c r="L158" i="28"/>
  <c r="L157" i="28"/>
  <c r="L156" i="28"/>
  <c r="L155" i="28"/>
  <c r="L154" i="28"/>
  <c r="L153" i="28"/>
  <c r="L152" i="28"/>
  <c r="L151" i="28"/>
  <c r="L150" i="28"/>
  <c r="L149" i="28"/>
  <c r="L148" i="28"/>
  <c r="L147" i="28"/>
  <c r="L146" i="28"/>
  <c r="L145" i="28"/>
  <c r="L144" i="28"/>
  <c r="L143" i="28"/>
  <c r="L142" i="28"/>
  <c r="L141" i="28"/>
  <c r="L140" i="28"/>
  <c r="L139" i="28"/>
  <c r="L138" i="28"/>
  <c r="L137" i="28"/>
  <c r="L136" i="28"/>
  <c r="L135" i="28"/>
  <c r="L134" i="28"/>
  <c r="L133" i="28"/>
  <c r="L132" i="28"/>
  <c r="L131" i="28"/>
  <c r="L130" i="28"/>
  <c r="L129" i="28"/>
  <c r="L128" i="28"/>
  <c r="L127" i="28"/>
  <c r="L126" i="28"/>
  <c r="L125" i="28"/>
  <c r="L124" i="28"/>
  <c r="L123" i="28"/>
  <c r="L122" i="28"/>
  <c r="L121" i="28"/>
  <c r="L120" i="28"/>
  <c r="L119" i="28"/>
  <c r="L118" i="28"/>
  <c r="L117" i="28"/>
  <c r="L116" i="28"/>
  <c r="L115" i="28"/>
  <c r="L114" i="28"/>
  <c r="L113" i="28"/>
  <c r="L112" i="28"/>
  <c r="L111" i="28"/>
  <c r="L110" i="28"/>
  <c r="L109" i="28"/>
  <c r="L108" i="28"/>
  <c r="L107" i="28"/>
  <c r="L106" i="28"/>
  <c r="L105" i="28"/>
  <c r="L104" i="28"/>
  <c r="L103" i="28"/>
  <c r="L102" i="28"/>
  <c r="L101" i="28"/>
  <c r="L100" i="28"/>
  <c r="L99" i="28"/>
  <c r="L98" i="28"/>
  <c r="L97" i="28"/>
  <c r="L96" i="28"/>
  <c r="L95" i="28"/>
  <c r="L94" i="28"/>
  <c r="L93" i="28"/>
  <c r="L92" i="28"/>
  <c r="L91" i="28"/>
  <c r="L90" i="28"/>
  <c r="L89" i="28"/>
  <c r="L88" i="28"/>
  <c r="L87" i="28"/>
  <c r="L86" i="28"/>
  <c r="L85" i="28"/>
  <c r="L84" i="28"/>
  <c r="L83" i="28"/>
  <c r="L82" i="28"/>
  <c r="L81" i="28"/>
  <c r="L80" i="28"/>
  <c r="L79" i="28"/>
  <c r="L78" i="28"/>
  <c r="L77" i="28"/>
  <c r="L76" i="28"/>
  <c r="L74" i="28"/>
  <c r="L73" i="28"/>
  <c r="L72" i="28"/>
  <c r="L71" i="28"/>
  <c r="L70" i="28"/>
  <c r="L69" i="28"/>
  <c r="L68" i="28"/>
  <c r="L67" i="28"/>
  <c r="L66" i="28"/>
  <c r="L65" i="28"/>
  <c r="L64" i="28"/>
  <c r="L63" i="28"/>
  <c r="L62" i="28"/>
  <c r="L61" i="28"/>
  <c r="L60" i="28"/>
  <c r="L59" i="28"/>
  <c r="L58" i="28"/>
  <c r="L57" i="28"/>
  <c r="L56" i="28"/>
  <c r="L55" i="28"/>
  <c r="L54" i="28"/>
  <c r="L53" i="28"/>
  <c r="L52" i="28"/>
  <c r="L51" i="28"/>
  <c r="L50" i="28"/>
  <c r="L49" i="28"/>
  <c r="L48" i="28"/>
  <c r="L47" i="28"/>
  <c r="L46" i="28"/>
  <c r="L45" i="28"/>
  <c r="L44" i="28"/>
  <c r="L43" i="28"/>
  <c r="L42" i="28"/>
  <c r="L41" i="28"/>
  <c r="L40" i="28"/>
  <c r="L39" i="28"/>
  <c r="L38" i="28"/>
  <c r="L37" i="28"/>
  <c r="L36" i="28"/>
  <c r="L35" i="28"/>
  <c r="L34" i="28"/>
  <c r="L33" i="28"/>
  <c r="L32" i="28"/>
  <c r="L31" i="28"/>
  <c r="P30" i="28"/>
  <c r="L30" i="28"/>
  <c r="S29" i="28"/>
  <c r="L29" i="28"/>
  <c r="L28" i="28"/>
  <c r="P27" i="28"/>
  <c r="L27" i="28"/>
  <c r="C27" i="28"/>
  <c r="S26" i="28"/>
  <c r="P26" i="28"/>
  <c r="L26" i="28"/>
  <c r="F26" i="28"/>
  <c r="C26" i="28"/>
  <c r="S25" i="28"/>
  <c r="P25" i="28"/>
  <c r="L25" i="28"/>
  <c r="F25" i="28"/>
  <c r="C25" i="28"/>
  <c r="S24" i="28"/>
  <c r="P24" i="28"/>
  <c r="L24" i="28"/>
  <c r="F24" i="28"/>
  <c r="C24" i="28"/>
  <c r="S23" i="28"/>
  <c r="P23" i="28"/>
  <c r="L23" i="28"/>
  <c r="F23" i="28"/>
  <c r="C23" i="28"/>
  <c r="S22" i="28"/>
  <c r="P22" i="28"/>
  <c r="L22" i="28"/>
  <c r="F22" i="28"/>
  <c r="C22" i="28"/>
  <c r="K20" i="28"/>
  <c r="J20" i="28"/>
  <c r="L18" i="28"/>
  <c r="L17" i="28"/>
  <c r="L16" i="28"/>
  <c r="L15" i="28"/>
  <c r="L14" i="28"/>
  <c r="L13" i="28"/>
  <c r="L12" i="28"/>
  <c r="L11" i="28"/>
  <c r="L10" i="28"/>
  <c r="L9" i="28"/>
  <c r="L8" i="28"/>
  <c r="L7" i="28"/>
  <c r="L6" i="28"/>
  <c r="L5" i="28"/>
  <c r="L4" i="28"/>
  <c r="L3" i="28"/>
  <c r="K1" i="28"/>
  <c r="J1" i="28"/>
  <c r="L362" i="26"/>
  <c r="L361" i="26"/>
  <c r="L360" i="26"/>
  <c r="L359" i="26"/>
  <c r="L358" i="26"/>
  <c r="L357" i="26"/>
  <c r="L356" i="26"/>
  <c r="L355" i="26"/>
  <c r="L354" i="26"/>
  <c r="L353" i="26"/>
  <c r="L352" i="26"/>
  <c r="L351" i="26"/>
  <c r="L350" i="26"/>
  <c r="L349" i="26"/>
  <c r="L348" i="26"/>
  <c r="L347" i="26"/>
  <c r="L346" i="26"/>
  <c r="L345" i="26"/>
  <c r="L344" i="26"/>
  <c r="L343" i="26"/>
  <c r="L342" i="26"/>
  <c r="L341" i="26"/>
  <c r="L340" i="26"/>
  <c r="L339" i="26"/>
  <c r="L338" i="26"/>
  <c r="L337" i="26"/>
  <c r="L336" i="26"/>
  <c r="L335" i="26"/>
  <c r="L334" i="26"/>
  <c r="L333" i="26"/>
  <c r="L332" i="26"/>
  <c r="L331" i="26"/>
  <c r="L330" i="26"/>
  <c r="L329" i="26"/>
  <c r="L328" i="26"/>
  <c r="L327" i="26"/>
  <c r="L326" i="26"/>
  <c r="L325" i="26"/>
  <c r="L324" i="26"/>
  <c r="L323" i="26"/>
  <c r="L322" i="26"/>
  <c r="L321" i="26"/>
  <c r="L320" i="26"/>
  <c r="L319" i="26"/>
  <c r="L318" i="26"/>
  <c r="L317" i="26"/>
  <c r="L316" i="26"/>
  <c r="L315" i="26"/>
  <c r="L314" i="26"/>
  <c r="L313" i="26"/>
  <c r="L312" i="26"/>
  <c r="L311" i="26"/>
  <c r="L310" i="26"/>
  <c r="L309" i="26"/>
  <c r="L308" i="26"/>
  <c r="L307" i="26"/>
  <c r="L306" i="26"/>
  <c r="L305" i="26"/>
  <c r="L304" i="26"/>
  <c r="L303" i="26"/>
  <c r="L302" i="26"/>
  <c r="L301" i="26"/>
  <c r="L300" i="26"/>
  <c r="L299" i="26"/>
  <c r="L298" i="26"/>
  <c r="L297" i="26"/>
  <c r="L296" i="26"/>
  <c r="L295" i="26"/>
  <c r="L294" i="26"/>
  <c r="L293" i="26"/>
  <c r="L292" i="26"/>
  <c r="L291" i="26"/>
  <c r="L290" i="26"/>
  <c r="L289" i="26"/>
  <c r="L288" i="26"/>
  <c r="L287" i="26"/>
  <c r="L286" i="26"/>
  <c r="L285" i="26"/>
  <c r="L284" i="26"/>
  <c r="L283" i="26"/>
  <c r="L282" i="26"/>
  <c r="L281" i="26"/>
  <c r="L280" i="26"/>
  <c r="L279" i="26"/>
  <c r="L278" i="26"/>
  <c r="L277" i="26"/>
  <c r="L276" i="26"/>
  <c r="L275" i="26"/>
  <c r="L274" i="26"/>
  <c r="L273" i="26"/>
  <c r="L272" i="26"/>
  <c r="L271" i="26"/>
  <c r="L270" i="26"/>
  <c r="L269" i="26"/>
  <c r="L268" i="26"/>
  <c r="L267" i="26"/>
  <c r="L266" i="26"/>
  <c r="L265" i="26"/>
  <c r="L264" i="26"/>
  <c r="L263" i="26"/>
  <c r="L262" i="26"/>
  <c r="L261" i="26"/>
  <c r="L260" i="26"/>
  <c r="L259" i="26"/>
  <c r="L258" i="26"/>
  <c r="L257" i="26"/>
  <c r="L256" i="26"/>
  <c r="L255" i="26"/>
  <c r="L254" i="26"/>
  <c r="L253" i="26"/>
  <c r="L252" i="26"/>
  <c r="L251" i="26"/>
  <c r="L250" i="26"/>
  <c r="L249" i="26"/>
  <c r="L248" i="26"/>
  <c r="L247" i="26"/>
  <c r="L246" i="26"/>
  <c r="L245" i="26"/>
  <c r="L244" i="26"/>
  <c r="L243" i="26"/>
  <c r="L242" i="26"/>
  <c r="L241" i="26"/>
  <c r="L240" i="26"/>
  <c r="L239" i="26"/>
  <c r="L238" i="26"/>
  <c r="L237" i="26"/>
  <c r="L236" i="26"/>
  <c r="L235" i="26"/>
  <c r="L234" i="26"/>
  <c r="L233" i="26"/>
  <c r="L232" i="26"/>
  <c r="L231" i="26"/>
  <c r="L230" i="26"/>
  <c r="L229" i="26"/>
  <c r="L228" i="26"/>
  <c r="L227" i="26"/>
  <c r="L226" i="26"/>
  <c r="L225" i="26"/>
  <c r="L224" i="26"/>
  <c r="L223" i="26"/>
  <c r="L222" i="26"/>
  <c r="L221" i="26"/>
  <c r="L220" i="26"/>
  <c r="L219" i="26"/>
  <c r="L218" i="26"/>
  <c r="L217" i="26"/>
  <c r="L216" i="26"/>
  <c r="L215" i="26"/>
  <c r="L214" i="26"/>
  <c r="L213" i="26"/>
  <c r="L212" i="26"/>
  <c r="L211" i="26"/>
  <c r="L210" i="26"/>
  <c r="L209" i="26"/>
  <c r="L208" i="26"/>
  <c r="L207" i="26"/>
  <c r="L206" i="26"/>
  <c r="L205" i="26"/>
  <c r="L204" i="26"/>
  <c r="L203" i="26"/>
  <c r="L202" i="26"/>
  <c r="L201" i="26"/>
  <c r="L200" i="26"/>
  <c r="L199" i="26"/>
  <c r="L198" i="26"/>
  <c r="L197" i="26"/>
  <c r="L196" i="26"/>
  <c r="L195" i="26"/>
  <c r="L194" i="26"/>
  <c r="L193" i="26"/>
  <c r="L192" i="26"/>
  <c r="L191" i="26"/>
  <c r="L190" i="26"/>
  <c r="L189" i="26"/>
  <c r="L188" i="26"/>
  <c r="L187" i="26"/>
  <c r="L186" i="26"/>
  <c r="L185" i="26"/>
  <c r="L184" i="26"/>
  <c r="L183" i="26"/>
  <c r="L182" i="26"/>
  <c r="L181" i="26"/>
  <c r="L180" i="26"/>
  <c r="L179" i="26"/>
  <c r="L178" i="26"/>
  <c r="L177" i="26"/>
  <c r="L176" i="26"/>
  <c r="L175" i="26"/>
  <c r="L174" i="26"/>
  <c r="L173" i="26"/>
  <c r="L172" i="26"/>
  <c r="L171" i="26"/>
  <c r="L170" i="26"/>
  <c r="L169" i="26"/>
  <c r="L168" i="26"/>
  <c r="L167" i="26"/>
  <c r="L166" i="26"/>
  <c r="L165" i="26"/>
  <c r="L164" i="26"/>
  <c r="L163" i="26"/>
  <c r="L162" i="26"/>
  <c r="L161" i="26"/>
  <c r="L160" i="26"/>
  <c r="L159" i="26"/>
  <c r="L158" i="26"/>
  <c r="L157" i="26"/>
  <c r="L156" i="26"/>
  <c r="L155" i="26"/>
  <c r="L154" i="26"/>
  <c r="L153" i="26"/>
  <c r="L152" i="26"/>
  <c r="L151" i="26"/>
  <c r="L150" i="26"/>
  <c r="L149" i="26"/>
  <c r="L148" i="26"/>
  <c r="L147" i="26"/>
  <c r="L146" i="26"/>
  <c r="L145" i="26"/>
  <c r="L144" i="26"/>
  <c r="L143" i="26"/>
  <c r="L142" i="26"/>
  <c r="L141" i="26"/>
  <c r="L140" i="26"/>
  <c r="L139" i="26"/>
  <c r="L138" i="26"/>
  <c r="L137" i="26"/>
  <c r="L136" i="26"/>
  <c r="L135" i="26"/>
  <c r="L134" i="26"/>
  <c r="L133" i="26"/>
  <c r="L132" i="26"/>
  <c r="L131" i="26"/>
  <c r="L130" i="26"/>
  <c r="L129" i="26"/>
  <c r="L128" i="26"/>
  <c r="L127" i="26"/>
  <c r="L126" i="26"/>
  <c r="L125" i="26"/>
  <c r="L124" i="26"/>
  <c r="L123" i="26"/>
  <c r="L122" i="26"/>
  <c r="L121" i="26"/>
  <c r="L120" i="26"/>
  <c r="L119" i="26"/>
  <c r="L118" i="26"/>
  <c r="L117" i="26"/>
  <c r="L116" i="26"/>
  <c r="L115" i="26"/>
  <c r="L114" i="26"/>
  <c r="L113" i="26"/>
  <c r="L112" i="26"/>
  <c r="L111" i="26"/>
  <c r="L110" i="26"/>
  <c r="L109" i="26"/>
  <c r="L108" i="26"/>
  <c r="L107" i="26"/>
  <c r="L106" i="26"/>
  <c r="L105" i="26"/>
  <c r="L104" i="26"/>
  <c r="L103" i="26"/>
  <c r="L102" i="26"/>
  <c r="L101" i="26"/>
  <c r="L100" i="26"/>
  <c r="L99" i="26"/>
  <c r="L98" i="26"/>
  <c r="L97" i="26"/>
  <c r="L96" i="26"/>
  <c r="L95" i="26"/>
  <c r="L94" i="26"/>
  <c r="L93" i="26"/>
  <c r="L92" i="26"/>
  <c r="L91" i="26"/>
  <c r="L90" i="26"/>
  <c r="L89" i="26"/>
  <c r="L88" i="26"/>
  <c r="L87" i="26"/>
  <c r="L86" i="26"/>
  <c r="L85" i="26"/>
  <c r="L84" i="26"/>
  <c r="L83" i="26"/>
  <c r="L81" i="26"/>
  <c r="L80" i="26"/>
  <c r="L79" i="26"/>
  <c r="L78" i="26"/>
  <c r="L77" i="26"/>
  <c r="L76" i="26"/>
  <c r="L75" i="26"/>
  <c r="L74" i="26"/>
  <c r="L73" i="26"/>
  <c r="L72" i="26"/>
  <c r="L71" i="26"/>
  <c r="L70" i="26"/>
  <c r="L69" i="26"/>
  <c r="L68" i="26"/>
  <c r="L67" i="26"/>
  <c r="L66" i="26"/>
  <c r="L65" i="26"/>
  <c r="L64" i="26"/>
  <c r="L63" i="26"/>
  <c r="L62" i="26"/>
  <c r="L61" i="26"/>
  <c r="L60" i="26"/>
  <c r="L59" i="26"/>
  <c r="L58" i="26"/>
  <c r="L57" i="26"/>
  <c r="L56" i="26"/>
  <c r="L55" i="26"/>
  <c r="L54" i="26"/>
  <c r="L53" i="26"/>
  <c r="L52" i="26"/>
  <c r="L51" i="26"/>
  <c r="L50" i="26"/>
  <c r="L49" i="26"/>
  <c r="L48" i="26"/>
  <c r="L47" i="26"/>
  <c r="L46" i="26"/>
  <c r="L45" i="26"/>
  <c r="L44" i="26"/>
  <c r="L43" i="26"/>
  <c r="L42" i="26"/>
  <c r="L41" i="26"/>
  <c r="L40" i="26"/>
  <c r="L39" i="26"/>
  <c r="L38" i="26"/>
  <c r="L37" i="26"/>
  <c r="L36" i="26"/>
  <c r="L35" i="26"/>
  <c r="L34" i="26"/>
  <c r="L33" i="26"/>
  <c r="L32" i="26"/>
  <c r="L31" i="26"/>
  <c r="P30" i="26"/>
  <c r="L30" i="26"/>
  <c r="S29" i="26"/>
  <c r="L29" i="26"/>
  <c r="L28" i="26"/>
  <c r="P27" i="26"/>
  <c r="L27" i="26"/>
  <c r="C27" i="26"/>
  <c r="S26" i="26"/>
  <c r="P26" i="26"/>
  <c r="L26" i="26"/>
  <c r="F26" i="26"/>
  <c r="C26" i="26"/>
  <c r="S25" i="26"/>
  <c r="P25" i="26"/>
  <c r="L25" i="26"/>
  <c r="F25" i="26"/>
  <c r="C25" i="26"/>
  <c r="S24" i="26"/>
  <c r="P24" i="26"/>
  <c r="L24" i="26"/>
  <c r="F24" i="26"/>
  <c r="C24" i="26"/>
  <c r="S23" i="26"/>
  <c r="P23" i="26"/>
  <c r="L23" i="26"/>
  <c r="F23" i="26"/>
  <c r="C23" i="26"/>
  <c r="S22" i="26"/>
  <c r="P22" i="26"/>
  <c r="L22" i="26"/>
  <c r="F22" i="26"/>
  <c r="C22" i="26"/>
  <c r="K20" i="26"/>
  <c r="J20" i="26"/>
  <c r="L18" i="26"/>
  <c r="L17" i="26"/>
  <c r="L16" i="26"/>
  <c r="L15" i="26"/>
  <c r="L14" i="26"/>
  <c r="L13" i="26"/>
  <c r="L12" i="26"/>
  <c r="L11" i="26"/>
  <c r="L10" i="26"/>
  <c r="L9" i="26"/>
  <c r="L8" i="26"/>
  <c r="L7" i="26"/>
  <c r="L6" i="26"/>
  <c r="L5" i="26"/>
  <c r="L4" i="26"/>
  <c r="L3" i="26"/>
  <c r="K1" i="26"/>
  <c r="J1" i="26"/>
  <c r="L361" i="25"/>
  <c r="L360" i="25"/>
  <c r="L359" i="25"/>
  <c r="L358" i="25"/>
  <c r="L357" i="25"/>
  <c r="L356" i="25"/>
  <c r="L355" i="25"/>
  <c r="L354" i="25"/>
  <c r="L353" i="25"/>
  <c r="L352" i="25"/>
  <c r="L351" i="25"/>
  <c r="L350" i="25"/>
  <c r="L349" i="25"/>
  <c r="L348" i="25"/>
  <c r="L347" i="25"/>
  <c r="L346" i="25"/>
  <c r="L345" i="25"/>
  <c r="L344" i="25"/>
  <c r="L343" i="25"/>
  <c r="L342" i="25"/>
  <c r="L341" i="25"/>
  <c r="L340" i="25"/>
  <c r="L339" i="25"/>
  <c r="L338" i="25"/>
  <c r="L337" i="25"/>
  <c r="L336" i="25"/>
  <c r="L335" i="25"/>
  <c r="L334" i="25"/>
  <c r="L333" i="25"/>
  <c r="L332" i="25"/>
  <c r="L331" i="25"/>
  <c r="L330" i="25"/>
  <c r="L329" i="25"/>
  <c r="L328" i="25"/>
  <c r="L327" i="25"/>
  <c r="L326" i="25"/>
  <c r="L325" i="25"/>
  <c r="L324" i="25"/>
  <c r="L323" i="25"/>
  <c r="L322" i="25"/>
  <c r="L321" i="25"/>
  <c r="L320" i="25"/>
  <c r="L319" i="25"/>
  <c r="L318" i="25"/>
  <c r="L317" i="25"/>
  <c r="L316" i="25"/>
  <c r="L315" i="25"/>
  <c r="L314" i="25"/>
  <c r="L313" i="25"/>
  <c r="L312" i="25"/>
  <c r="L311" i="25"/>
  <c r="L310" i="25"/>
  <c r="L309" i="25"/>
  <c r="L308" i="25"/>
  <c r="L307" i="25"/>
  <c r="L306" i="25"/>
  <c r="L305" i="25"/>
  <c r="L304" i="25"/>
  <c r="L303" i="25"/>
  <c r="L302" i="25"/>
  <c r="L301" i="25"/>
  <c r="L300" i="25"/>
  <c r="L299" i="25"/>
  <c r="L298" i="25"/>
  <c r="L297" i="25"/>
  <c r="L296" i="25"/>
  <c r="L295" i="25"/>
  <c r="L294" i="25"/>
  <c r="L293" i="25"/>
  <c r="L292" i="25"/>
  <c r="L291" i="25"/>
  <c r="L290" i="25"/>
  <c r="L289" i="25"/>
  <c r="L288" i="25"/>
  <c r="L287" i="25"/>
  <c r="L286" i="25"/>
  <c r="L285" i="25"/>
  <c r="L284" i="25"/>
  <c r="L283" i="25"/>
  <c r="L282" i="25"/>
  <c r="L281" i="25"/>
  <c r="L280" i="25"/>
  <c r="L279" i="25"/>
  <c r="L278" i="25"/>
  <c r="L277" i="25"/>
  <c r="L276" i="25"/>
  <c r="L275" i="25"/>
  <c r="L274" i="25"/>
  <c r="L273" i="25"/>
  <c r="L272" i="25"/>
  <c r="L271" i="25"/>
  <c r="L270" i="25"/>
  <c r="L269" i="25"/>
  <c r="L268" i="25"/>
  <c r="L267" i="25"/>
  <c r="L266" i="25"/>
  <c r="L265" i="25"/>
  <c r="L264" i="25"/>
  <c r="L263" i="25"/>
  <c r="L262" i="25"/>
  <c r="L261" i="25"/>
  <c r="L260" i="25"/>
  <c r="L259" i="25"/>
  <c r="L258" i="25"/>
  <c r="L257" i="25"/>
  <c r="L256" i="25"/>
  <c r="L255" i="25"/>
  <c r="L254" i="25"/>
  <c r="L253" i="25"/>
  <c r="L252" i="25"/>
  <c r="L251" i="25"/>
  <c r="L250" i="25"/>
  <c r="L249" i="25"/>
  <c r="L248" i="25"/>
  <c r="L247" i="25"/>
  <c r="L246" i="25"/>
  <c r="L245" i="25"/>
  <c r="L244" i="25"/>
  <c r="L243" i="25"/>
  <c r="L242" i="25"/>
  <c r="L241" i="25"/>
  <c r="L240" i="25"/>
  <c r="L239" i="25"/>
  <c r="L238" i="25"/>
  <c r="L237" i="25"/>
  <c r="L236" i="25"/>
  <c r="L235" i="25"/>
  <c r="L234" i="25"/>
  <c r="L233" i="25"/>
  <c r="L232" i="25"/>
  <c r="L231" i="25"/>
  <c r="L230" i="25"/>
  <c r="L229" i="25"/>
  <c r="L228" i="25"/>
  <c r="L227" i="25"/>
  <c r="L226" i="25"/>
  <c r="L225" i="25"/>
  <c r="L224" i="25"/>
  <c r="L223" i="25"/>
  <c r="L222" i="25"/>
  <c r="L221" i="25"/>
  <c r="L220" i="25"/>
  <c r="L219" i="25"/>
  <c r="L218" i="25"/>
  <c r="L217" i="25"/>
  <c r="L216" i="25"/>
  <c r="L215" i="25"/>
  <c r="L214" i="25"/>
  <c r="L213" i="25"/>
  <c r="L212" i="25"/>
  <c r="L211" i="25"/>
  <c r="L210" i="25"/>
  <c r="L209" i="25"/>
  <c r="L208" i="25"/>
  <c r="L207" i="25"/>
  <c r="L206" i="25"/>
  <c r="L205" i="25"/>
  <c r="L204" i="25"/>
  <c r="L203" i="25"/>
  <c r="L202" i="25"/>
  <c r="L201" i="25"/>
  <c r="L200" i="25"/>
  <c r="L199" i="25"/>
  <c r="L198" i="25"/>
  <c r="L197" i="25"/>
  <c r="L196" i="25"/>
  <c r="L195" i="25"/>
  <c r="L194" i="25"/>
  <c r="L193" i="25"/>
  <c r="L192" i="25"/>
  <c r="L191" i="25"/>
  <c r="L190" i="25"/>
  <c r="L189" i="25"/>
  <c r="L188" i="25"/>
  <c r="L187" i="25"/>
  <c r="L186" i="25"/>
  <c r="L185" i="25"/>
  <c r="L184" i="25"/>
  <c r="L183" i="25"/>
  <c r="L182" i="25"/>
  <c r="L181" i="25"/>
  <c r="L180" i="25"/>
  <c r="L179" i="25"/>
  <c r="L178" i="25"/>
  <c r="L177" i="25"/>
  <c r="L176" i="25"/>
  <c r="L175" i="25"/>
  <c r="L174" i="25"/>
  <c r="L173" i="25"/>
  <c r="L172" i="25"/>
  <c r="L171" i="25"/>
  <c r="L170" i="25"/>
  <c r="L169" i="25"/>
  <c r="L168" i="25"/>
  <c r="L167" i="25"/>
  <c r="L166" i="25"/>
  <c r="L165" i="25"/>
  <c r="L164" i="25"/>
  <c r="L163" i="25"/>
  <c r="L162" i="25"/>
  <c r="L161" i="25"/>
  <c r="L160" i="25"/>
  <c r="L159" i="25"/>
  <c r="L158" i="25"/>
  <c r="L157" i="25"/>
  <c r="L156" i="25"/>
  <c r="L155" i="25"/>
  <c r="L154" i="25"/>
  <c r="L153" i="25"/>
  <c r="L152" i="25"/>
  <c r="L151" i="25"/>
  <c r="L150" i="25"/>
  <c r="L149" i="25"/>
  <c r="L148" i="25"/>
  <c r="L147" i="25"/>
  <c r="L146" i="25"/>
  <c r="L145" i="25"/>
  <c r="L144" i="25"/>
  <c r="L143" i="25"/>
  <c r="L142" i="25"/>
  <c r="L141" i="25"/>
  <c r="L140" i="25"/>
  <c r="L139" i="25"/>
  <c r="L138" i="25"/>
  <c r="L137" i="25"/>
  <c r="L136" i="25"/>
  <c r="L135" i="25"/>
  <c r="L134" i="25"/>
  <c r="L133" i="25"/>
  <c r="L132" i="25"/>
  <c r="L131" i="25"/>
  <c r="L130" i="25"/>
  <c r="L129" i="25"/>
  <c r="L128" i="25"/>
  <c r="L127" i="25"/>
  <c r="L126" i="25"/>
  <c r="L125" i="25"/>
  <c r="L124" i="25"/>
  <c r="L123" i="25"/>
  <c r="L122" i="25"/>
  <c r="L121" i="25"/>
  <c r="L120" i="25"/>
  <c r="L119" i="25"/>
  <c r="L118" i="25"/>
  <c r="L117" i="25"/>
  <c r="L116" i="25"/>
  <c r="L115" i="25"/>
  <c r="L114" i="25"/>
  <c r="L113" i="25"/>
  <c r="L112" i="25"/>
  <c r="L111" i="25"/>
  <c r="L110" i="25"/>
  <c r="L109" i="25"/>
  <c r="L108" i="25"/>
  <c r="L107" i="25"/>
  <c r="L106" i="25"/>
  <c r="L105" i="25"/>
  <c r="L104" i="25"/>
  <c r="L103" i="25"/>
  <c r="L102" i="25"/>
  <c r="L101" i="25"/>
  <c r="L100" i="25"/>
  <c r="L99" i="25"/>
  <c r="L98" i="25"/>
  <c r="L97" i="25"/>
  <c r="L96" i="25"/>
  <c r="L95" i="25"/>
  <c r="L94" i="25"/>
  <c r="L93" i="25"/>
  <c r="L92" i="25"/>
  <c r="L91" i="25"/>
  <c r="L90" i="25"/>
  <c r="L89" i="25"/>
  <c r="L88" i="25"/>
  <c r="L87" i="25"/>
  <c r="L86" i="25"/>
  <c r="L85" i="25"/>
  <c r="L84" i="25"/>
  <c r="L83" i="25"/>
  <c r="L82" i="25"/>
  <c r="L81" i="25"/>
  <c r="L80" i="25"/>
  <c r="L79" i="25"/>
  <c r="L78" i="25"/>
  <c r="L77" i="25"/>
  <c r="L76" i="25"/>
  <c r="L75" i="25"/>
  <c r="L74" i="25"/>
  <c r="L73" i="25"/>
  <c r="L72" i="25"/>
  <c r="L71" i="25"/>
  <c r="L70" i="25"/>
  <c r="L69" i="25"/>
  <c r="L68" i="25"/>
  <c r="L67" i="25"/>
  <c r="L66" i="25"/>
  <c r="L65" i="25"/>
  <c r="L64" i="25"/>
  <c r="L63" i="25"/>
  <c r="L62" i="25"/>
  <c r="L61" i="25"/>
  <c r="L60" i="25"/>
  <c r="L59" i="25"/>
  <c r="L58" i="25"/>
  <c r="L57" i="25"/>
  <c r="L56" i="25"/>
  <c r="L55" i="25"/>
  <c r="L54" i="25"/>
  <c r="L53" i="25"/>
  <c r="L52" i="25"/>
  <c r="L51" i="25"/>
  <c r="L50" i="25"/>
  <c r="L49" i="25"/>
  <c r="L48" i="25"/>
  <c r="L47" i="25"/>
  <c r="L46" i="25"/>
  <c r="L45" i="25"/>
  <c r="L44" i="25"/>
  <c r="L43" i="25"/>
  <c r="L42" i="25"/>
  <c r="L41" i="25"/>
  <c r="L40" i="25"/>
  <c r="L39" i="25"/>
  <c r="L38" i="25"/>
  <c r="L37" i="25"/>
  <c r="L36" i="25"/>
  <c r="L35" i="25"/>
  <c r="L34" i="25"/>
  <c r="L33" i="25"/>
  <c r="L32" i="25"/>
  <c r="L31" i="25"/>
  <c r="P30" i="25"/>
  <c r="L30" i="25"/>
  <c r="S29" i="25"/>
  <c r="L29" i="25"/>
  <c r="L28" i="25"/>
  <c r="P27" i="25"/>
  <c r="L27" i="25"/>
  <c r="C27" i="25"/>
  <c r="S26" i="25"/>
  <c r="P26" i="25"/>
  <c r="L26" i="25"/>
  <c r="F26" i="25"/>
  <c r="C26" i="25"/>
  <c r="S25" i="25"/>
  <c r="P25" i="25"/>
  <c r="L25" i="25"/>
  <c r="F25" i="25"/>
  <c r="C25" i="25"/>
  <c r="S24" i="25"/>
  <c r="P24" i="25"/>
  <c r="L24" i="25"/>
  <c r="F24" i="25"/>
  <c r="C24" i="25"/>
  <c r="S23" i="25"/>
  <c r="P23" i="25"/>
  <c r="L23" i="25"/>
  <c r="F23" i="25"/>
  <c r="C23" i="25"/>
  <c r="S22" i="25"/>
  <c r="P22" i="25"/>
  <c r="L22" i="25"/>
  <c r="F22" i="25"/>
  <c r="C22" i="25"/>
  <c r="K20" i="25"/>
  <c r="J20" i="25"/>
  <c r="L18" i="25"/>
  <c r="L17" i="25"/>
  <c r="L16" i="25"/>
  <c r="L15" i="25"/>
  <c r="L14" i="25"/>
  <c r="L13" i="25"/>
  <c r="L12" i="25"/>
  <c r="L11" i="25"/>
  <c r="L10" i="25"/>
  <c r="L9" i="25"/>
  <c r="L8" i="25"/>
  <c r="L7" i="25"/>
  <c r="L6" i="25"/>
  <c r="L5" i="25"/>
  <c r="L4" i="25"/>
  <c r="L1" i="25" s="1"/>
  <c r="L3" i="25"/>
  <c r="K1" i="25"/>
  <c r="J1" i="25"/>
  <c r="L361" i="24"/>
  <c r="L360" i="24"/>
  <c r="L359" i="24"/>
  <c r="L358" i="24"/>
  <c r="L357" i="24"/>
  <c r="L356" i="24"/>
  <c r="L355" i="24"/>
  <c r="L354" i="24"/>
  <c r="L353" i="24"/>
  <c r="L352" i="24"/>
  <c r="L351" i="24"/>
  <c r="L350" i="24"/>
  <c r="L349" i="24"/>
  <c r="L348" i="24"/>
  <c r="L347" i="24"/>
  <c r="L346" i="24"/>
  <c r="L345" i="24"/>
  <c r="L344" i="24"/>
  <c r="L343" i="24"/>
  <c r="L342" i="24"/>
  <c r="L341" i="24"/>
  <c r="L340" i="24"/>
  <c r="L339" i="24"/>
  <c r="L338" i="24"/>
  <c r="L337" i="24"/>
  <c r="L336" i="24"/>
  <c r="L335" i="24"/>
  <c r="L334" i="24"/>
  <c r="L333" i="24"/>
  <c r="L332" i="24"/>
  <c r="L331" i="24"/>
  <c r="L330" i="24"/>
  <c r="L329" i="24"/>
  <c r="L328" i="24"/>
  <c r="L327" i="24"/>
  <c r="L326" i="24"/>
  <c r="L325" i="24"/>
  <c r="L324" i="24"/>
  <c r="L323" i="24"/>
  <c r="L322" i="24"/>
  <c r="L321" i="24"/>
  <c r="L320" i="24"/>
  <c r="L319" i="24"/>
  <c r="L318" i="24"/>
  <c r="L317" i="24"/>
  <c r="L316" i="24"/>
  <c r="L315" i="24"/>
  <c r="L314" i="24"/>
  <c r="L313" i="24"/>
  <c r="L312" i="24"/>
  <c r="L311" i="24"/>
  <c r="L310" i="24"/>
  <c r="L309" i="24"/>
  <c r="L308" i="24"/>
  <c r="L307" i="24"/>
  <c r="L306" i="24"/>
  <c r="L305" i="24"/>
  <c r="L304" i="24"/>
  <c r="L303" i="24"/>
  <c r="L302" i="24"/>
  <c r="L301" i="24"/>
  <c r="L300" i="24"/>
  <c r="L299" i="24"/>
  <c r="L298" i="24"/>
  <c r="L297" i="24"/>
  <c r="L296" i="24"/>
  <c r="L295" i="24"/>
  <c r="L294" i="24"/>
  <c r="L293" i="24"/>
  <c r="L292" i="24"/>
  <c r="L291" i="24"/>
  <c r="L290" i="24"/>
  <c r="L289" i="24"/>
  <c r="L288" i="24"/>
  <c r="L287" i="24"/>
  <c r="L286" i="24"/>
  <c r="L285" i="24"/>
  <c r="L284" i="24"/>
  <c r="L283" i="24"/>
  <c r="L282" i="24"/>
  <c r="L281" i="24"/>
  <c r="L280" i="24"/>
  <c r="L279" i="24"/>
  <c r="L278" i="24"/>
  <c r="L277" i="24"/>
  <c r="L276" i="24"/>
  <c r="L275" i="24"/>
  <c r="L274" i="24"/>
  <c r="L273" i="24"/>
  <c r="L272" i="24"/>
  <c r="L271" i="24"/>
  <c r="L270" i="24"/>
  <c r="L269" i="24"/>
  <c r="L268" i="24"/>
  <c r="L267" i="24"/>
  <c r="L266" i="24"/>
  <c r="L265" i="24"/>
  <c r="L264" i="24"/>
  <c r="L263" i="24"/>
  <c r="L262" i="24"/>
  <c r="L261" i="24"/>
  <c r="L260" i="24"/>
  <c r="L259" i="24"/>
  <c r="L258" i="24"/>
  <c r="L257" i="24"/>
  <c r="L256" i="24"/>
  <c r="L255" i="24"/>
  <c r="L254" i="24"/>
  <c r="L253" i="24"/>
  <c r="L252" i="24"/>
  <c r="L251" i="24"/>
  <c r="L250" i="24"/>
  <c r="L249" i="24"/>
  <c r="L248" i="24"/>
  <c r="L247" i="24"/>
  <c r="L246" i="24"/>
  <c r="L245" i="24"/>
  <c r="L244" i="24"/>
  <c r="L243" i="24"/>
  <c r="L242" i="24"/>
  <c r="L241" i="24"/>
  <c r="L240" i="24"/>
  <c r="L239" i="24"/>
  <c r="L238" i="24"/>
  <c r="L237" i="24"/>
  <c r="L236" i="24"/>
  <c r="L235" i="24"/>
  <c r="L234" i="24"/>
  <c r="L233" i="24"/>
  <c r="L232" i="24"/>
  <c r="L231" i="24"/>
  <c r="L230" i="24"/>
  <c r="L229" i="24"/>
  <c r="L228" i="24"/>
  <c r="L227" i="24"/>
  <c r="L226" i="24"/>
  <c r="L225" i="24"/>
  <c r="L224" i="24"/>
  <c r="L223" i="24"/>
  <c r="L222" i="24"/>
  <c r="L221" i="24"/>
  <c r="L220" i="24"/>
  <c r="L219" i="24"/>
  <c r="L218" i="24"/>
  <c r="L217" i="24"/>
  <c r="L216" i="24"/>
  <c r="L215" i="24"/>
  <c r="L214" i="24"/>
  <c r="L213" i="24"/>
  <c r="L212" i="24"/>
  <c r="L211" i="24"/>
  <c r="L210" i="24"/>
  <c r="L209" i="24"/>
  <c r="L208" i="24"/>
  <c r="L207" i="24"/>
  <c r="L206" i="24"/>
  <c r="L205" i="24"/>
  <c r="L204" i="24"/>
  <c r="L203" i="24"/>
  <c r="L202" i="24"/>
  <c r="L201" i="24"/>
  <c r="L200" i="24"/>
  <c r="L199" i="24"/>
  <c r="L198" i="24"/>
  <c r="L197" i="24"/>
  <c r="L196" i="24"/>
  <c r="L195" i="24"/>
  <c r="L194" i="24"/>
  <c r="L193" i="24"/>
  <c r="L192" i="24"/>
  <c r="L191" i="24"/>
  <c r="L190" i="24"/>
  <c r="L189" i="24"/>
  <c r="L188" i="24"/>
  <c r="L187" i="24"/>
  <c r="L186" i="24"/>
  <c r="L185" i="24"/>
  <c r="L184" i="24"/>
  <c r="L183" i="24"/>
  <c r="L182" i="24"/>
  <c r="L181" i="24"/>
  <c r="L180" i="24"/>
  <c r="L179" i="24"/>
  <c r="L178" i="24"/>
  <c r="L177" i="24"/>
  <c r="L176" i="24"/>
  <c r="L175" i="24"/>
  <c r="L174" i="24"/>
  <c r="L173" i="24"/>
  <c r="L172" i="24"/>
  <c r="L171" i="24"/>
  <c r="L170" i="24"/>
  <c r="L169" i="24"/>
  <c r="L168" i="24"/>
  <c r="L167" i="24"/>
  <c r="L166" i="24"/>
  <c r="L165" i="24"/>
  <c r="L164" i="24"/>
  <c r="L163" i="24"/>
  <c r="L162" i="24"/>
  <c r="L161" i="24"/>
  <c r="L160" i="24"/>
  <c r="L159" i="24"/>
  <c r="L158" i="24"/>
  <c r="L157" i="24"/>
  <c r="L156" i="24"/>
  <c r="L155" i="24"/>
  <c r="L154" i="24"/>
  <c r="L153" i="24"/>
  <c r="L152" i="24"/>
  <c r="L151" i="24"/>
  <c r="L150" i="24"/>
  <c r="L149" i="24"/>
  <c r="L148" i="24"/>
  <c r="L147" i="24"/>
  <c r="L146" i="24"/>
  <c r="L145" i="24"/>
  <c r="L144" i="24"/>
  <c r="L143" i="24"/>
  <c r="L142" i="24"/>
  <c r="L141" i="24"/>
  <c r="L140" i="24"/>
  <c r="L139" i="24"/>
  <c r="L138" i="24"/>
  <c r="L137" i="24"/>
  <c r="L136" i="24"/>
  <c r="L135" i="24"/>
  <c r="L134" i="24"/>
  <c r="L133" i="24"/>
  <c r="L132" i="24"/>
  <c r="L131" i="24"/>
  <c r="L130" i="24"/>
  <c r="L129" i="24"/>
  <c r="L128" i="24"/>
  <c r="L127" i="24"/>
  <c r="L126" i="24"/>
  <c r="L125" i="24"/>
  <c r="L124" i="24"/>
  <c r="L123" i="24"/>
  <c r="L122" i="24"/>
  <c r="L121" i="24"/>
  <c r="L120" i="24"/>
  <c r="L119" i="24"/>
  <c r="L118" i="24"/>
  <c r="L117" i="24"/>
  <c r="L116" i="24"/>
  <c r="L115" i="24"/>
  <c r="L114" i="24"/>
  <c r="L113" i="24"/>
  <c r="L112" i="24"/>
  <c r="L111" i="24"/>
  <c r="L110" i="24"/>
  <c r="L109" i="24"/>
  <c r="L108" i="24"/>
  <c r="L107" i="24"/>
  <c r="L106" i="24"/>
  <c r="L105" i="24"/>
  <c r="L104" i="24"/>
  <c r="L103" i="24"/>
  <c r="L102" i="24"/>
  <c r="L101" i="24"/>
  <c r="L100" i="24"/>
  <c r="L99" i="24"/>
  <c r="L98" i="24"/>
  <c r="L97" i="24"/>
  <c r="L96" i="24"/>
  <c r="L95" i="24"/>
  <c r="L94" i="24"/>
  <c r="L93" i="24"/>
  <c r="L92" i="24"/>
  <c r="L91" i="24"/>
  <c r="L90" i="24"/>
  <c r="L89" i="24"/>
  <c r="L88" i="24"/>
  <c r="L87" i="24"/>
  <c r="L86" i="24"/>
  <c r="L85" i="24"/>
  <c r="L84" i="24"/>
  <c r="L83" i="24"/>
  <c r="L82" i="24"/>
  <c r="L81" i="24"/>
  <c r="L80" i="24"/>
  <c r="L79" i="24"/>
  <c r="L78" i="24"/>
  <c r="L77" i="24"/>
  <c r="L76" i="24"/>
  <c r="L75" i="24"/>
  <c r="L74" i="24"/>
  <c r="L73" i="24"/>
  <c r="L72" i="24"/>
  <c r="L71" i="24"/>
  <c r="L70" i="24"/>
  <c r="L69" i="24"/>
  <c r="L68" i="24"/>
  <c r="L67" i="24"/>
  <c r="L66" i="24"/>
  <c r="L65" i="24"/>
  <c r="L64" i="24"/>
  <c r="L63" i="24"/>
  <c r="L62" i="24"/>
  <c r="L61" i="24"/>
  <c r="L60" i="24"/>
  <c r="L59" i="24"/>
  <c r="L58" i="24"/>
  <c r="L57" i="24"/>
  <c r="L56" i="24"/>
  <c r="L55" i="24"/>
  <c r="L54" i="24"/>
  <c r="L53" i="24"/>
  <c r="L52" i="24"/>
  <c r="L51" i="24"/>
  <c r="L50" i="24"/>
  <c r="L49" i="24"/>
  <c r="L48" i="24"/>
  <c r="L47" i="24"/>
  <c r="L46" i="24"/>
  <c r="L45" i="24"/>
  <c r="L44" i="24"/>
  <c r="L43" i="24"/>
  <c r="L42" i="24"/>
  <c r="L41" i="24"/>
  <c r="L40" i="24"/>
  <c r="L39" i="24"/>
  <c r="L38" i="24"/>
  <c r="L37" i="24"/>
  <c r="L36" i="24"/>
  <c r="L35" i="24"/>
  <c r="L34" i="24"/>
  <c r="L33" i="24"/>
  <c r="L32" i="24"/>
  <c r="L31" i="24"/>
  <c r="P30" i="24"/>
  <c r="L30" i="24"/>
  <c r="S29" i="24"/>
  <c r="L29" i="24"/>
  <c r="L28" i="24"/>
  <c r="P27" i="24"/>
  <c r="L27" i="24"/>
  <c r="C27" i="24"/>
  <c r="S26" i="24"/>
  <c r="P26" i="24"/>
  <c r="L26" i="24"/>
  <c r="F26" i="24"/>
  <c r="C26" i="24"/>
  <c r="C28" i="24" s="1"/>
  <c r="S25" i="24"/>
  <c r="P25" i="24"/>
  <c r="P28" i="24" s="1"/>
  <c r="L25" i="24"/>
  <c r="F25" i="24"/>
  <c r="C25" i="24"/>
  <c r="S24" i="24"/>
  <c r="P24" i="24"/>
  <c r="L24" i="24"/>
  <c r="F24" i="24"/>
  <c r="C24" i="24"/>
  <c r="S23" i="24"/>
  <c r="P23" i="24"/>
  <c r="L23" i="24"/>
  <c r="F23" i="24"/>
  <c r="C23" i="24"/>
  <c r="S22" i="24"/>
  <c r="P22" i="24"/>
  <c r="L22" i="24"/>
  <c r="F22" i="24"/>
  <c r="C22" i="24"/>
  <c r="K20" i="24"/>
  <c r="J20" i="24"/>
  <c r="L18" i="24"/>
  <c r="L17" i="24"/>
  <c r="L16" i="24"/>
  <c r="L15" i="24"/>
  <c r="L14" i="24"/>
  <c r="L13" i="24"/>
  <c r="L12" i="24"/>
  <c r="L11" i="24"/>
  <c r="L10" i="24"/>
  <c r="L9" i="24"/>
  <c r="L8" i="24"/>
  <c r="L7" i="24"/>
  <c r="L6" i="24"/>
  <c r="L5" i="24"/>
  <c r="L4" i="24"/>
  <c r="L1" i="24" s="1"/>
  <c r="L3" i="24"/>
  <c r="K1" i="24"/>
  <c r="J1" i="24"/>
  <c r="L361" i="23"/>
  <c r="L360" i="23"/>
  <c r="L359" i="23"/>
  <c r="L358" i="23"/>
  <c r="L357" i="23"/>
  <c r="L356" i="23"/>
  <c r="L355" i="23"/>
  <c r="L354" i="23"/>
  <c r="L353" i="23"/>
  <c r="L352" i="23"/>
  <c r="L351" i="23"/>
  <c r="L350" i="23"/>
  <c r="L349" i="23"/>
  <c r="L348" i="23"/>
  <c r="L347" i="23"/>
  <c r="L346" i="23"/>
  <c r="L345" i="23"/>
  <c r="L344" i="23"/>
  <c r="L343" i="23"/>
  <c r="L342" i="23"/>
  <c r="L341" i="23"/>
  <c r="L340" i="23"/>
  <c r="L339" i="23"/>
  <c r="L338" i="23"/>
  <c r="L337" i="23"/>
  <c r="L336" i="23"/>
  <c r="L335" i="23"/>
  <c r="L334" i="23"/>
  <c r="L333" i="23"/>
  <c r="L332" i="23"/>
  <c r="L331" i="23"/>
  <c r="L330" i="23"/>
  <c r="L329" i="23"/>
  <c r="L328" i="23"/>
  <c r="L327" i="23"/>
  <c r="L326" i="23"/>
  <c r="L325" i="23"/>
  <c r="L324" i="23"/>
  <c r="L323" i="23"/>
  <c r="L322" i="23"/>
  <c r="L321" i="23"/>
  <c r="L320" i="23"/>
  <c r="L319" i="23"/>
  <c r="L318" i="23"/>
  <c r="L317" i="23"/>
  <c r="L316" i="23"/>
  <c r="L315" i="23"/>
  <c r="L314" i="23"/>
  <c r="L313" i="23"/>
  <c r="L312" i="23"/>
  <c r="L311" i="23"/>
  <c r="L310" i="23"/>
  <c r="L309" i="23"/>
  <c r="L308" i="23"/>
  <c r="L307" i="23"/>
  <c r="L306" i="23"/>
  <c r="L305" i="23"/>
  <c r="L304" i="23"/>
  <c r="L303" i="23"/>
  <c r="L302" i="23"/>
  <c r="L301" i="23"/>
  <c r="L300" i="23"/>
  <c r="L299" i="23"/>
  <c r="L298" i="23"/>
  <c r="L297" i="23"/>
  <c r="L296" i="23"/>
  <c r="L295" i="23"/>
  <c r="L294" i="23"/>
  <c r="L293" i="23"/>
  <c r="L292" i="23"/>
  <c r="L291" i="23"/>
  <c r="L290" i="23"/>
  <c r="L289" i="23"/>
  <c r="L288" i="23"/>
  <c r="L287" i="23"/>
  <c r="L286" i="23"/>
  <c r="L285" i="23"/>
  <c r="L284" i="23"/>
  <c r="L283" i="23"/>
  <c r="L282" i="23"/>
  <c r="L281" i="23"/>
  <c r="L280" i="23"/>
  <c r="L279" i="23"/>
  <c r="L278" i="23"/>
  <c r="L277" i="23"/>
  <c r="L276" i="23"/>
  <c r="L275" i="23"/>
  <c r="L274" i="23"/>
  <c r="L273" i="23"/>
  <c r="L272" i="23"/>
  <c r="L271" i="23"/>
  <c r="L270" i="23"/>
  <c r="L269" i="23"/>
  <c r="L268" i="23"/>
  <c r="L267" i="23"/>
  <c r="L266" i="23"/>
  <c r="L265" i="23"/>
  <c r="L264" i="23"/>
  <c r="L263" i="23"/>
  <c r="L262" i="23"/>
  <c r="L261" i="23"/>
  <c r="L260" i="23"/>
  <c r="L259" i="23"/>
  <c r="L258" i="23"/>
  <c r="L257" i="23"/>
  <c r="L256" i="23"/>
  <c r="L255" i="23"/>
  <c r="L254" i="23"/>
  <c r="L253" i="23"/>
  <c r="L252" i="23"/>
  <c r="L251" i="23"/>
  <c r="L250" i="23"/>
  <c r="L249" i="23"/>
  <c r="L248" i="23"/>
  <c r="L247" i="23"/>
  <c r="L246" i="23"/>
  <c r="L245" i="23"/>
  <c r="L244" i="23"/>
  <c r="L243" i="23"/>
  <c r="L242" i="23"/>
  <c r="L241" i="23"/>
  <c r="L240" i="23"/>
  <c r="L239" i="23"/>
  <c r="L238" i="23"/>
  <c r="L237" i="23"/>
  <c r="L236" i="23"/>
  <c r="L235" i="23"/>
  <c r="L234" i="23"/>
  <c r="L233" i="23"/>
  <c r="L232" i="23"/>
  <c r="L231" i="23"/>
  <c r="L230" i="23"/>
  <c r="L229" i="23"/>
  <c r="L228" i="23"/>
  <c r="L227" i="23"/>
  <c r="L226" i="23"/>
  <c r="L225" i="23"/>
  <c r="L224" i="23"/>
  <c r="L223" i="23"/>
  <c r="L222" i="23"/>
  <c r="L221" i="23"/>
  <c r="L220" i="23"/>
  <c r="L219" i="23"/>
  <c r="L218" i="23"/>
  <c r="L217" i="23"/>
  <c r="L216" i="23"/>
  <c r="L215" i="23"/>
  <c r="L214" i="23"/>
  <c r="L213" i="23"/>
  <c r="L212" i="23"/>
  <c r="L211" i="23"/>
  <c r="L210" i="23"/>
  <c r="L209" i="23"/>
  <c r="L208" i="23"/>
  <c r="L207" i="23"/>
  <c r="L206" i="23"/>
  <c r="L205" i="23"/>
  <c r="L204" i="23"/>
  <c r="L203" i="23"/>
  <c r="L202" i="23"/>
  <c r="L201" i="23"/>
  <c r="L200" i="23"/>
  <c r="L199" i="23"/>
  <c r="L198" i="23"/>
  <c r="L197" i="23"/>
  <c r="L196" i="23"/>
  <c r="L195" i="23"/>
  <c r="L194" i="23"/>
  <c r="L193" i="23"/>
  <c r="L192" i="23"/>
  <c r="L191" i="23"/>
  <c r="L190" i="23"/>
  <c r="L189" i="23"/>
  <c r="L188" i="23"/>
  <c r="L187" i="23"/>
  <c r="L186" i="23"/>
  <c r="L185" i="23"/>
  <c r="L184" i="23"/>
  <c r="L183" i="23"/>
  <c r="L182" i="23"/>
  <c r="L181" i="23"/>
  <c r="L180" i="23"/>
  <c r="L179" i="23"/>
  <c r="L178" i="23"/>
  <c r="L177" i="23"/>
  <c r="L176" i="23"/>
  <c r="L175" i="23"/>
  <c r="L174" i="23"/>
  <c r="L173" i="23"/>
  <c r="L172" i="23"/>
  <c r="L171" i="23"/>
  <c r="L170" i="23"/>
  <c r="L169" i="23"/>
  <c r="L168" i="23"/>
  <c r="L167" i="23"/>
  <c r="L166" i="23"/>
  <c r="L165" i="23"/>
  <c r="L164" i="23"/>
  <c r="L163" i="23"/>
  <c r="L162" i="23"/>
  <c r="L161" i="23"/>
  <c r="L160" i="23"/>
  <c r="L159" i="23"/>
  <c r="L158" i="23"/>
  <c r="L157" i="23"/>
  <c r="L156" i="23"/>
  <c r="L155" i="23"/>
  <c r="L154" i="23"/>
  <c r="L153" i="23"/>
  <c r="L152" i="23"/>
  <c r="L151" i="23"/>
  <c r="L150" i="23"/>
  <c r="L149" i="23"/>
  <c r="L148" i="23"/>
  <c r="L147" i="23"/>
  <c r="L146" i="23"/>
  <c r="L145" i="23"/>
  <c r="L144" i="23"/>
  <c r="L143" i="23"/>
  <c r="L142" i="23"/>
  <c r="L141" i="23"/>
  <c r="L140" i="23"/>
  <c r="L139" i="23"/>
  <c r="L138" i="23"/>
  <c r="L137" i="23"/>
  <c r="L136" i="23"/>
  <c r="L135" i="23"/>
  <c r="L134" i="23"/>
  <c r="L133" i="23"/>
  <c r="L132" i="23"/>
  <c r="L131" i="23"/>
  <c r="L130" i="23"/>
  <c r="L129" i="23"/>
  <c r="L128" i="23"/>
  <c r="L127" i="23"/>
  <c r="L126" i="23"/>
  <c r="L125" i="23"/>
  <c r="L124" i="23"/>
  <c r="L123" i="23"/>
  <c r="L122" i="23"/>
  <c r="L121" i="23"/>
  <c r="L120" i="23"/>
  <c r="L119" i="23"/>
  <c r="L118" i="23"/>
  <c r="L117" i="23"/>
  <c r="L116" i="23"/>
  <c r="L115" i="23"/>
  <c r="L114" i="23"/>
  <c r="L113" i="23"/>
  <c r="L112" i="23"/>
  <c r="L111" i="23"/>
  <c r="L110" i="23"/>
  <c r="L109" i="23"/>
  <c r="L108" i="23"/>
  <c r="L107" i="23"/>
  <c r="L106" i="23"/>
  <c r="L105" i="23"/>
  <c r="L104" i="23"/>
  <c r="L103" i="23"/>
  <c r="L102" i="23"/>
  <c r="L101" i="23"/>
  <c r="L100" i="23"/>
  <c r="L99" i="23"/>
  <c r="L98" i="23"/>
  <c r="L97" i="23"/>
  <c r="L96" i="23"/>
  <c r="L95" i="23"/>
  <c r="L94" i="23"/>
  <c r="L93" i="23"/>
  <c r="L92" i="23"/>
  <c r="L91" i="23"/>
  <c r="L90" i="23"/>
  <c r="L89" i="23"/>
  <c r="L88" i="23"/>
  <c r="L87" i="23"/>
  <c r="L86" i="23"/>
  <c r="L85" i="23"/>
  <c r="L84" i="23"/>
  <c r="L83" i="23"/>
  <c r="L82" i="23"/>
  <c r="L81" i="23"/>
  <c r="L80" i="23"/>
  <c r="L79" i="23"/>
  <c r="L78" i="23"/>
  <c r="L77" i="23"/>
  <c r="L76" i="23"/>
  <c r="L75" i="23"/>
  <c r="L74" i="23"/>
  <c r="L73" i="23"/>
  <c r="L72" i="23"/>
  <c r="L71" i="23"/>
  <c r="L70" i="23"/>
  <c r="L69" i="23"/>
  <c r="L68" i="23"/>
  <c r="L67" i="23"/>
  <c r="L66" i="23"/>
  <c r="L65" i="23"/>
  <c r="L64" i="23"/>
  <c r="L63" i="23"/>
  <c r="L62" i="23"/>
  <c r="L61" i="23"/>
  <c r="L60" i="23"/>
  <c r="L59" i="23"/>
  <c r="L58" i="23"/>
  <c r="L57" i="23"/>
  <c r="L56" i="23"/>
  <c r="L55" i="23"/>
  <c r="L54" i="23"/>
  <c r="L53" i="23"/>
  <c r="L52" i="23"/>
  <c r="L51" i="23"/>
  <c r="L50" i="23"/>
  <c r="L49" i="23"/>
  <c r="L48" i="23"/>
  <c r="L47" i="23"/>
  <c r="L46" i="23"/>
  <c r="L45" i="23"/>
  <c r="L44" i="23"/>
  <c r="L43" i="23"/>
  <c r="L42" i="23"/>
  <c r="L41" i="23"/>
  <c r="L40" i="23"/>
  <c r="L39" i="23"/>
  <c r="L38" i="23"/>
  <c r="L37" i="23"/>
  <c r="L36" i="23"/>
  <c r="L35" i="23"/>
  <c r="L34" i="23"/>
  <c r="L33" i="23"/>
  <c r="L32" i="23"/>
  <c r="L31" i="23"/>
  <c r="P30" i="23"/>
  <c r="L30" i="23"/>
  <c r="S29" i="23"/>
  <c r="L29" i="23"/>
  <c r="L28" i="23"/>
  <c r="P27" i="23"/>
  <c r="L27" i="23"/>
  <c r="C27" i="23"/>
  <c r="S26" i="23"/>
  <c r="P26" i="23"/>
  <c r="L26" i="23"/>
  <c r="F26" i="23"/>
  <c r="C26" i="23"/>
  <c r="C28" i="23" s="1"/>
  <c r="S25" i="23"/>
  <c r="P25" i="23"/>
  <c r="L25" i="23"/>
  <c r="F25" i="23"/>
  <c r="C25" i="23"/>
  <c r="S24" i="23"/>
  <c r="P24" i="23"/>
  <c r="L24" i="23"/>
  <c r="F24" i="23"/>
  <c r="C24" i="23"/>
  <c r="S23" i="23"/>
  <c r="P23" i="23"/>
  <c r="L23" i="23"/>
  <c r="F23" i="23"/>
  <c r="C23" i="23"/>
  <c r="S22" i="23"/>
  <c r="P22" i="23"/>
  <c r="L22" i="23"/>
  <c r="F22" i="23"/>
  <c r="C22" i="23"/>
  <c r="K20" i="23"/>
  <c r="J20" i="23"/>
  <c r="L18" i="23"/>
  <c r="L17" i="23"/>
  <c r="L16" i="23"/>
  <c r="L15" i="23"/>
  <c r="L14" i="23"/>
  <c r="L13" i="23"/>
  <c r="L12" i="23"/>
  <c r="L11" i="23"/>
  <c r="L10" i="23"/>
  <c r="L9" i="23"/>
  <c r="L8" i="23"/>
  <c r="L7" i="23"/>
  <c r="L6" i="23"/>
  <c r="L5" i="23"/>
  <c r="L4" i="23"/>
  <c r="L3" i="23"/>
  <c r="K1" i="23"/>
  <c r="J1" i="23"/>
  <c r="L361" i="22"/>
  <c r="L360" i="22"/>
  <c r="L359" i="22"/>
  <c r="L358" i="22"/>
  <c r="L357" i="22"/>
  <c r="L356" i="22"/>
  <c r="L355" i="22"/>
  <c r="L354" i="22"/>
  <c r="L353" i="22"/>
  <c r="L352" i="22"/>
  <c r="L351" i="22"/>
  <c r="L350" i="22"/>
  <c r="L349" i="22"/>
  <c r="L348" i="22"/>
  <c r="L347" i="22"/>
  <c r="L346" i="22"/>
  <c r="L345" i="22"/>
  <c r="L344" i="22"/>
  <c r="L343" i="22"/>
  <c r="L342" i="22"/>
  <c r="L341" i="22"/>
  <c r="L340" i="22"/>
  <c r="L339" i="22"/>
  <c r="L338" i="22"/>
  <c r="L337" i="22"/>
  <c r="L336" i="22"/>
  <c r="L335" i="22"/>
  <c r="L334" i="22"/>
  <c r="L333" i="22"/>
  <c r="L332" i="22"/>
  <c r="L331" i="22"/>
  <c r="L330" i="22"/>
  <c r="L329" i="22"/>
  <c r="L328" i="22"/>
  <c r="L327" i="22"/>
  <c r="L326" i="22"/>
  <c r="L325" i="22"/>
  <c r="L324" i="22"/>
  <c r="L323" i="22"/>
  <c r="L322" i="22"/>
  <c r="L321" i="22"/>
  <c r="L320" i="22"/>
  <c r="L319" i="22"/>
  <c r="L318" i="22"/>
  <c r="L317" i="22"/>
  <c r="L316" i="22"/>
  <c r="L315" i="22"/>
  <c r="L314" i="22"/>
  <c r="L313" i="22"/>
  <c r="L312" i="22"/>
  <c r="L311" i="22"/>
  <c r="L310" i="22"/>
  <c r="L309" i="22"/>
  <c r="L308" i="22"/>
  <c r="L307" i="22"/>
  <c r="L306" i="22"/>
  <c r="L305" i="22"/>
  <c r="L304" i="22"/>
  <c r="L303" i="22"/>
  <c r="L302" i="22"/>
  <c r="L301" i="22"/>
  <c r="L300" i="22"/>
  <c r="L299" i="22"/>
  <c r="L298" i="22"/>
  <c r="L297" i="22"/>
  <c r="L296" i="22"/>
  <c r="L295" i="22"/>
  <c r="L294" i="22"/>
  <c r="L293" i="22"/>
  <c r="L292" i="22"/>
  <c r="L291" i="22"/>
  <c r="L290" i="22"/>
  <c r="L289" i="22"/>
  <c r="L288" i="22"/>
  <c r="L287" i="22"/>
  <c r="L286" i="22"/>
  <c r="L285" i="22"/>
  <c r="L284" i="22"/>
  <c r="L283" i="22"/>
  <c r="L282" i="22"/>
  <c r="L281" i="22"/>
  <c r="L280" i="22"/>
  <c r="L279" i="22"/>
  <c r="L278" i="22"/>
  <c r="L277" i="22"/>
  <c r="L276" i="22"/>
  <c r="L275" i="22"/>
  <c r="L274" i="22"/>
  <c r="L273" i="22"/>
  <c r="L272" i="22"/>
  <c r="L271" i="22"/>
  <c r="L270" i="22"/>
  <c r="L269" i="22"/>
  <c r="L268" i="22"/>
  <c r="L267" i="22"/>
  <c r="L266" i="22"/>
  <c r="L265" i="22"/>
  <c r="L264" i="22"/>
  <c r="L263" i="22"/>
  <c r="L262" i="22"/>
  <c r="L261" i="22"/>
  <c r="L260" i="22"/>
  <c r="L259" i="22"/>
  <c r="L258" i="22"/>
  <c r="L257" i="22"/>
  <c r="L256" i="22"/>
  <c r="L255" i="22"/>
  <c r="L254" i="22"/>
  <c r="L253" i="22"/>
  <c r="L252" i="22"/>
  <c r="L251" i="22"/>
  <c r="L250" i="22"/>
  <c r="L249" i="22"/>
  <c r="L248" i="22"/>
  <c r="L247" i="22"/>
  <c r="L246" i="22"/>
  <c r="L245" i="22"/>
  <c r="L244" i="22"/>
  <c r="L243" i="22"/>
  <c r="L242" i="22"/>
  <c r="L241" i="22"/>
  <c r="L240" i="22"/>
  <c r="L239" i="22"/>
  <c r="L238" i="22"/>
  <c r="L237" i="22"/>
  <c r="L236" i="22"/>
  <c r="L235" i="22"/>
  <c r="L234" i="22"/>
  <c r="L233" i="22"/>
  <c r="L232" i="22"/>
  <c r="L231" i="22"/>
  <c r="L230" i="22"/>
  <c r="L229" i="22"/>
  <c r="L228" i="22"/>
  <c r="L227" i="22"/>
  <c r="L226" i="22"/>
  <c r="L225" i="22"/>
  <c r="L224" i="22"/>
  <c r="L223" i="22"/>
  <c r="L222" i="22"/>
  <c r="L221" i="22"/>
  <c r="L220" i="22"/>
  <c r="L219" i="22"/>
  <c r="L218" i="22"/>
  <c r="L217" i="22"/>
  <c r="L216" i="22"/>
  <c r="L215" i="22"/>
  <c r="L214" i="22"/>
  <c r="L213" i="22"/>
  <c r="L212" i="22"/>
  <c r="L211" i="22"/>
  <c r="L210" i="22"/>
  <c r="L209" i="22"/>
  <c r="L208" i="22"/>
  <c r="L207" i="22"/>
  <c r="L206" i="22"/>
  <c r="L205" i="22"/>
  <c r="L204" i="22"/>
  <c r="L203" i="22"/>
  <c r="L202" i="22"/>
  <c r="L201" i="22"/>
  <c r="L200" i="22"/>
  <c r="L199" i="22"/>
  <c r="L198" i="22"/>
  <c r="L197" i="22"/>
  <c r="L196" i="22"/>
  <c r="L195" i="22"/>
  <c r="L194" i="22"/>
  <c r="L193" i="22"/>
  <c r="L192" i="22"/>
  <c r="L191" i="22"/>
  <c r="L190" i="22"/>
  <c r="L189" i="22"/>
  <c r="L188" i="22"/>
  <c r="L187" i="22"/>
  <c r="L186" i="22"/>
  <c r="L185" i="22"/>
  <c r="L184" i="22"/>
  <c r="L183" i="22"/>
  <c r="L182" i="22"/>
  <c r="L181" i="22"/>
  <c r="L180" i="22"/>
  <c r="L179" i="22"/>
  <c r="L178" i="22"/>
  <c r="L177" i="22"/>
  <c r="L176" i="22"/>
  <c r="L175" i="22"/>
  <c r="L174" i="22"/>
  <c r="L173" i="22"/>
  <c r="L172" i="22"/>
  <c r="L171" i="22"/>
  <c r="L170" i="22"/>
  <c r="L169" i="22"/>
  <c r="L168" i="22"/>
  <c r="L167" i="22"/>
  <c r="L166" i="22"/>
  <c r="L165" i="22"/>
  <c r="L164" i="22"/>
  <c r="L163" i="22"/>
  <c r="L162" i="22"/>
  <c r="L161" i="22"/>
  <c r="L160" i="22"/>
  <c r="L159" i="22"/>
  <c r="L158" i="22"/>
  <c r="L157" i="22"/>
  <c r="L156" i="22"/>
  <c r="L155" i="22"/>
  <c r="L154" i="22"/>
  <c r="L153" i="22"/>
  <c r="L152" i="22"/>
  <c r="L151" i="22"/>
  <c r="L150" i="22"/>
  <c r="L149" i="22"/>
  <c r="L148" i="22"/>
  <c r="L147" i="22"/>
  <c r="L146" i="22"/>
  <c r="L145" i="22"/>
  <c r="L144" i="22"/>
  <c r="L143" i="22"/>
  <c r="L142" i="22"/>
  <c r="L141" i="22"/>
  <c r="L140" i="22"/>
  <c r="L139" i="22"/>
  <c r="L138" i="22"/>
  <c r="L137" i="22"/>
  <c r="L136" i="22"/>
  <c r="L135" i="22"/>
  <c r="L134" i="22"/>
  <c r="L133" i="22"/>
  <c r="L132" i="22"/>
  <c r="L131" i="22"/>
  <c r="L130" i="22"/>
  <c r="L129" i="22"/>
  <c r="L128" i="22"/>
  <c r="L127" i="22"/>
  <c r="L126" i="22"/>
  <c r="L125" i="22"/>
  <c r="L124" i="22"/>
  <c r="L123" i="22"/>
  <c r="L122" i="22"/>
  <c r="L121" i="22"/>
  <c r="L120" i="22"/>
  <c r="L119" i="22"/>
  <c r="L118" i="22"/>
  <c r="L117" i="22"/>
  <c r="L116" i="22"/>
  <c r="L115" i="22"/>
  <c r="L114" i="22"/>
  <c r="L113" i="22"/>
  <c r="L112" i="22"/>
  <c r="L111" i="22"/>
  <c r="L110" i="22"/>
  <c r="L109" i="22"/>
  <c r="L108" i="22"/>
  <c r="L107" i="22"/>
  <c r="L106" i="22"/>
  <c r="L105" i="22"/>
  <c r="L104" i="22"/>
  <c r="L103" i="22"/>
  <c r="L102" i="22"/>
  <c r="L101" i="22"/>
  <c r="L100" i="22"/>
  <c r="L99" i="22"/>
  <c r="L98" i="22"/>
  <c r="L97" i="22"/>
  <c r="L96" i="22"/>
  <c r="L95" i="22"/>
  <c r="L94" i="22"/>
  <c r="L93" i="22"/>
  <c r="L92" i="22"/>
  <c r="L91" i="22"/>
  <c r="L90" i="22"/>
  <c r="L89" i="22"/>
  <c r="L88" i="22"/>
  <c r="L87" i="22"/>
  <c r="L86" i="22"/>
  <c r="L85" i="22"/>
  <c r="L84" i="22"/>
  <c r="L83" i="22"/>
  <c r="L82" i="22"/>
  <c r="L81" i="22"/>
  <c r="L80" i="22"/>
  <c r="L79" i="22"/>
  <c r="L78" i="22"/>
  <c r="L77" i="22"/>
  <c r="L76" i="22"/>
  <c r="L75" i="22"/>
  <c r="L74" i="22"/>
  <c r="L73" i="22"/>
  <c r="L72" i="22"/>
  <c r="L71" i="22"/>
  <c r="L70" i="22"/>
  <c r="L69" i="22"/>
  <c r="L68" i="22"/>
  <c r="L67" i="22"/>
  <c r="L66" i="22"/>
  <c r="L65" i="22"/>
  <c r="L64" i="22"/>
  <c r="L63" i="22"/>
  <c r="L62" i="22"/>
  <c r="L61" i="22"/>
  <c r="L60" i="22"/>
  <c r="L59" i="22"/>
  <c r="L58" i="22"/>
  <c r="L57" i="22"/>
  <c r="L56" i="22"/>
  <c r="L55" i="22"/>
  <c r="L54" i="22"/>
  <c r="L53" i="22"/>
  <c r="L52" i="22"/>
  <c r="L51" i="22"/>
  <c r="L50" i="22"/>
  <c r="L49" i="22"/>
  <c r="L48" i="22"/>
  <c r="L47" i="22"/>
  <c r="L46" i="22"/>
  <c r="L45" i="22"/>
  <c r="L44" i="22"/>
  <c r="L43" i="22"/>
  <c r="L42" i="22"/>
  <c r="L41" i="22"/>
  <c r="L40" i="22"/>
  <c r="L39" i="22"/>
  <c r="L38" i="22"/>
  <c r="L37" i="22"/>
  <c r="L36" i="22"/>
  <c r="L35" i="22"/>
  <c r="L34" i="22"/>
  <c r="L33" i="22"/>
  <c r="L32" i="22"/>
  <c r="L31" i="22"/>
  <c r="P30" i="22"/>
  <c r="L30" i="22"/>
  <c r="S29" i="22"/>
  <c r="L29" i="22"/>
  <c r="L28" i="22"/>
  <c r="P27" i="22"/>
  <c r="L27" i="22"/>
  <c r="C27" i="22"/>
  <c r="S26" i="22"/>
  <c r="P26" i="22"/>
  <c r="L26" i="22"/>
  <c r="F26" i="22"/>
  <c r="C26" i="22"/>
  <c r="S25" i="22"/>
  <c r="P25" i="22"/>
  <c r="L25" i="22"/>
  <c r="F25" i="22"/>
  <c r="C25" i="22"/>
  <c r="S24" i="22"/>
  <c r="P24" i="22"/>
  <c r="L24" i="22"/>
  <c r="F24" i="22"/>
  <c r="C24" i="22"/>
  <c r="S23" i="22"/>
  <c r="P23" i="22"/>
  <c r="L23" i="22"/>
  <c r="F23" i="22"/>
  <c r="C23" i="22"/>
  <c r="S22" i="22"/>
  <c r="P22" i="22"/>
  <c r="L22" i="22"/>
  <c r="F22" i="22"/>
  <c r="C22" i="22"/>
  <c r="K20" i="22"/>
  <c r="J20" i="22"/>
  <c r="L18" i="22"/>
  <c r="L17" i="22"/>
  <c r="L16" i="22"/>
  <c r="L15" i="22"/>
  <c r="L14" i="22"/>
  <c r="L13" i="22"/>
  <c r="L12" i="22"/>
  <c r="L11" i="22"/>
  <c r="L10" i="22"/>
  <c r="L9" i="22"/>
  <c r="L8" i="22"/>
  <c r="L7" i="22"/>
  <c r="L6" i="22"/>
  <c r="L5" i="22"/>
  <c r="L4" i="22"/>
  <c r="L3" i="22"/>
  <c r="K1" i="22"/>
  <c r="J1" i="22"/>
  <c r="L361" i="21"/>
  <c r="L360" i="21"/>
  <c r="L359" i="21"/>
  <c r="L358" i="21"/>
  <c r="L357" i="21"/>
  <c r="L356" i="21"/>
  <c r="L355" i="21"/>
  <c r="L354" i="21"/>
  <c r="L353" i="21"/>
  <c r="L352" i="21"/>
  <c r="L351" i="21"/>
  <c r="L350" i="21"/>
  <c r="L349" i="21"/>
  <c r="L348" i="21"/>
  <c r="L347" i="21"/>
  <c r="L346" i="21"/>
  <c r="L345" i="21"/>
  <c r="L344" i="21"/>
  <c r="L343" i="21"/>
  <c r="L342" i="21"/>
  <c r="L341" i="21"/>
  <c r="L340" i="21"/>
  <c r="L339" i="21"/>
  <c r="L338" i="21"/>
  <c r="L337" i="21"/>
  <c r="L336" i="21"/>
  <c r="L335" i="21"/>
  <c r="L334" i="21"/>
  <c r="L333" i="21"/>
  <c r="L332" i="21"/>
  <c r="L331" i="21"/>
  <c r="L330" i="21"/>
  <c r="L329" i="21"/>
  <c r="L328" i="21"/>
  <c r="L327" i="21"/>
  <c r="L326" i="21"/>
  <c r="L325" i="21"/>
  <c r="L324" i="21"/>
  <c r="L323" i="21"/>
  <c r="L322" i="21"/>
  <c r="L321" i="21"/>
  <c r="L320" i="21"/>
  <c r="L319" i="21"/>
  <c r="L318" i="21"/>
  <c r="L317" i="21"/>
  <c r="L316" i="21"/>
  <c r="L315" i="21"/>
  <c r="L314" i="21"/>
  <c r="L313" i="21"/>
  <c r="L312" i="21"/>
  <c r="L311" i="21"/>
  <c r="L310" i="21"/>
  <c r="L309" i="21"/>
  <c r="L308" i="21"/>
  <c r="L307" i="21"/>
  <c r="L306" i="21"/>
  <c r="L305" i="21"/>
  <c r="L304" i="21"/>
  <c r="L303" i="21"/>
  <c r="L302" i="21"/>
  <c r="L301" i="21"/>
  <c r="L300" i="21"/>
  <c r="L299" i="21"/>
  <c r="L298" i="21"/>
  <c r="L297" i="21"/>
  <c r="L296" i="21"/>
  <c r="L295" i="21"/>
  <c r="L294" i="21"/>
  <c r="L293" i="21"/>
  <c r="L292" i="21"/>
  <c r="L291" i="21"/>
  <c r="L290" i="21"/>
  <c r="L289" i="21"/>
  <c r="L288" i="21"/>
  <c r="L287" i="21"/>
  <c r="L286" i="21"/>
  <c r="L285" i="21"/>
  <c r="L284" i="21"/>
  <c r="L283" i="21"/>
  <c r="L282" i="21"/>
  <c r="L281" i="21"/>
  <c r="L280" i="21"/>
  <c r="L279" i="21"/>
  <c r="L278" i="21"/>
  <c r="L277" i="21"/>
  <c r="L276" i="21"/>
  <c r="L275" i="21"/>
  <c r="L274" i="21"/>
  <c r="L273" i="21"/>
  <c r="L272" i="21"/>
  <c r="L271" i="21"/>
  <c r="L270" i="21"/>
  <c r="L269" i="21"/>
  <c r="L268" i="21"/>
  <c r="L267" i="21"/>
  <c r="L266" i="21"/>
  <c r="L265" i="21"/>
  <c r="L264" i="21"/>
  <c r="L263" i="21"/>
  <c r="L262" i="21"/>
  <c r="L261" i="21"/>
  <c r="L260" i="21"/>
  <c r="L259" i="21"/>
  <c r="L258" i="21"/>
  <c r="L257" i="21"/>
  <c r="L256" i="21"/>
  <c r="L255" i="21"/>
  <c r="L254" i="21"/>
  <c r="L253" i="21"/>
  <c r="L252" i="21"/>
  <c r="L251" i="21"/>
  <c r="L250" i="21"/>
  <c r="L249" i="21"/>
  <c r="L248" i="21"/>
  <c r="L247" i="21"/>
  <c r="L246" i="21"/>
  <c r="L245" i="21"/>
  <c r="L244" i="21"/>
  <c r="L243" i="21"/>
  <c r="L242" i="21"/>
  <c r="L241" i="21"/>
  <c r="L240" i="21"/>
  <c r="L239" i="21"/>
  <c r="L238" i="21"/>
  <c r="L237" i="21"/>
  <c r="L236" i="21"/>
  <c r="L235" i="21"/>
  <c r="L234" i="21"/>
  <c r="L233" i="21"/>
  <c r="L232" i="21"/>
  <c r="L231" i="21"/>
  <c r="L230" i="21"/>
  <c r="L229" i="21"/>
  <c r="L228" i="21"/>
  <c r="L227" i="21"/>
  <c r="L226" i="21"/>
  <c r="L225" i="21"/>
  <c r="L224" i="21"/>
  <c r="L223" i="21"/>
  <c r="L222" i="21"/>
  <c r="L221" i="21"/>
  <c r="L220" i="21"/>
  <c r="L219" i="21"/>
  <c r="L218" i="21"/>
  <c r="L217" i="21"/>
  <c r="L216" i="21"/>
  <c r="L215" i="21"/>
  <c r="L214" i="21"/>
  <c r="L213" i="21"/>
  <c r="L212" i="21"/>
  <c r="L211" i="21"/>
  <c r="L210" i="21"/>
  <c r="L209" i="21"/>
  <c r="L208" i="21"/>
  <c r="L207" i="21"/>
  <c r="L206" i="21"/>
  <c r="L205" i="21"/>
  <c r="L204" i="21"/>
  <c r="L203" i="21"/>
  <c r="L202" i="21"/>
  <c r="L201" i="21"/>
  <c r="L200" i="21"/>
  <c r="L199" i="21"/>
  <c r="L198" i="21"/>
  <c r="L197" i="21"/>
  <c r="L196" i="21"/>
  <c r="L195" i="21"/>
  <c r="L194" i="21"/>
  <c r="L193" i="21"/>
  <c r="L192" i="21"/>
  <c r="L191" i="21"/>
  <c r="L190" i="21"/>
  <c r="L189" i="21"/>
  <c r="L188" i="21"/>
  <c r="L187" i="21"/>
  <c r="L186" i="21"/>
  <c r="L185" i="21"/>
  <c r="L184" i="21"/>
  <c r="L183" i="21"/>
  <c r="L182" i="21"/>
  <c r="L181" i="21"/>
  <c r="L180" i="21"/>
  <c r="L179" i="21"/>
  <c r="L178" i="21"/>
  <c r="L177" i="21"/>
  <c r="L176" i="21"/>
  <c r="L175" i="21"/>
  <c r="L174" i="21"/>
  <c r="L173" i="21"/>
  <c r="L172" i="21"/>
  <c r="L171" i="21"/>
  <c r="L170" i="21"/>
  <c r="L169" i="21"/>
  <c r="L168" i="21"/>
  <c r="L167" i="21"/>
  <c r="L166" i="21"/>
  <c r="L165" i="21"/>
  <c r="L164" i="21"/>
  <c r="L163" i="21"/>
  <c r="L162" i="21"/>
  <c r="L161" i="21"/>
  <c r="L160" i="21"/>
  <c r="L159" i="21"/>
  <c r="L158" i="21"/>
  <c r="L157" i="21"/>
  <c r="L156" i="21"/>
  <c r="L155" i="21"/>
  <c r="L154" i="21"/>
  <c r="L153" i="21"/>
  <c r="L152" i="21"/>
  <c r="L151" i="21"/>
  <c r="L150" i="21"/>
  <c r="L149" i="21"/>
  <c r="L148" i="21"/>
  <c r="L147" i="21"/>
  <c r="L146" i="21"/>
  <c r="L145" i="21"/>
  <c r="L144" i="21"/>
  <c r="L143" i="21"/>
  <c r="L142" i="21"/>
  <c r="L141" i="21"/>
  <c r="L140" i="21"/>
  <c r="L139" i="21"/>
  <c r="L138" i="21"/>
  <c r="L137" i="21"/>
  <c r="L136" i="21"/>
  <c r="L135" i="21"/>
  <c r="L134" i="21"/>
  <c r="L133" i="21"/>
  <c r="L132" i="21"/>
  <c r="L131" i="21"/>
  <c r="L130" i="21"/>
  <c r="L129" i="21"/>
  <c r="L128" i="21"/>
  <c r="L127" i="21"/>
  <c r="L126" i="21"/>
  <c r="L125" i="21"/>
  <c r="L124" i="21"/>
  <c r="L123" i="21"/>
  <c r="L122" i="21"/>
  <c r="L121" i="21"/>
  <c r="L120" i="21"/>
  <c r="L119" i="21"/>
  <c r="L118" i="21"/>
  <c r="L117" i="21"/>
  <c r="L116" i="21"/>
  <c r="L115" i="21"/>
  <c r="L114" i="21"/>
  <c r="L113" i="21"/>
  <c r="L112" i="21"/>
  <c r="L111" i="21"/>
  <c r="L110" i="21"/>
  <c r="L109" i="21"/>
  <c r="L108" i="21"/>
  <c r="L107" i="21"/>
  <c r="L106" i="21"/>
  <c r="L105" i="21"/>
  <c r="L104" i="21"/>
  <c r="L103" i="21"/>
  <c r="L102" i="21"/>
  <c r="L101" i="21"/>
  <c r="L100" i="21"/>
  <c r="L99" i="21"/>
  <c r="L98" i="21"/>
  <c r="L97" i="21"/>
  <c r="L96" i="21"/>
  <c r="L95" i="21"/>
  <c r="L94" i="21"/>
  <c r="L93" i="21"/>
  <c r="L92" i="21"/>
  <c r="L91" i="21"/>
  <c r="L90" i="21"/>
  <c r="L89" i="21"/>
  <c r="L88" i="21"/>
  <c r="L87" i="21"/>
  <c r="L86" i="21"/>
  <c r="L85" i="21"/>
  <c r="L84" i="21"/>
  <c r="L83" i="21"/>
  <c r="L82" i="21"/>
  <c r="L81" i="21"/>
  <c r="L80" i="21"/>
  <c r="L79" i="21"/>
  <c r="L78" i="21"/>
  <c r="L77" i="21"/>
  <c r="L76" i="21"/>
  <c r="L75" i="21"/>
  <c r="L74" i="21"/>
  <c r="L73" i="21"/>
  <c r="L72" i="21"/>
  <c r="L71" i="21"/>
  <c r="L70" i="21"/>
  <c r="L69" i="21"/>
  <c r="L68" i="21"/>
  <c r="L67" i="21"/>
  <c r="L66" i="21"/>
  <c r="L65" i="21"/>
  <c r="L64" i="21"/>
  <c r="L63" i="21"/>
  <c r="L62" i="21"/>
  <c r="L61" i="21"/>
  <c r="L60" i="21"/>
  <c r="L59" i="21"/>
  <c r="L58" i="21"/>
  <c r="L57" i="21"/>
  <c r="L56" i="21"/>
  <c r="L55" i="21"/>
  <c r="L54" i="21"/>
  <c r="L53" i="21"/>
  <c r="L52" i="21"/>
  <c r="L51" i="21"/>
  <c r="L50" i="21"/>
  <c r="L49" i="21"/>
  <c r="L48" i="21"/>
  <c r="L47" i="21"/>
  <c r="L46" i="21"/>
  <c r="L45" i="21"/>
  <c r="L44" i="21"/>
  <c r="L43" i="21"/>
  <c r="L42" i="21"/>
  <c r="L41" i="21"/>
  <c r="L40" i="21"/>
  <c r="L39" i="21"/>
  <c r="L38" i="21"/>
  <c r="L37" i="21"/>
  <c r="L36" i="21"/>
  <c r="L35" i="21"/>
  <c r="L34" i="21"/>
  <c r="L33" i="21"/>
  <c r="L32" i="21"/>
  <c r="L31" i="21"/>
  <c r="P30" i="21"/>
  <c r="L30" i="21"/>
  <c r="S29" i="21"/>
  <c r="L29" i="21"/>
  <c r="L28" i="21"/>
  <c r="P27" i="21"/>
  <c r="L27" i="21"/>
  <c r="C27" i="21"/>
  <c r="S26" i="21"/>
  <c r="P26" i="21"/>
  <c r="L26" i="21"/>
  <c r="F26" i="21"/>
  <c r="C26" i="21"/>
  <c r="S25" i="21"/>
  <c r="P25" i="21"/>
  <c r="L25" i="21"/>
  <c r="F25" i="21"/>
  <c r="C25" i="21"/>
  <c r="S24" i="21"/>
  <c r="P24" i="21"/>
  <c r="L24" i="21"/>
  <c r="F24" i="21"/>
  <c r="C24" i="21"/>
  <c r="S23" i="21"/>
  <c r="P23" i="21"/>
  <c r="L23" i="21"/>
  <c r="F23" i="21"/>
  <c r="C23" i="21"/>
  <c r="S22" i="21"/>
  <c r="P22" i="21"/>
  <c r="L22" i="21"/>
  <c r="F22" i="21"/>
  <c r="C22" i="21"/>
  <c r="K20" i="21"/>
  <c r="J20" i="21"/>
  <c r="L18" i="21"/>
  <c r="L17" i="21"/>
  <c r="L16" i="21"/>
  <c r="L15" i="21"/>
  <c r="L14" i="21"/>
  <c r="L13" i="21"/>
  <c r="L12" i="21"/>
  <c r="L11" i="21"/>
  <c r="L10" i="21"/>
  <c r="L9" i="21"/>
  <c r="L8" i="21"/>
  <c r="L7" i="21"/>
  <c r="L6" i="21"/>
  <c r="L5" i="21"/>
  <c r="L4" i="21"/>
  <c r="L3" i="21"/>
  <c r="K1" i="21"/>
  <c r="J1" i="21"/>
  <c r="L361" i="20"/>
  <c r="L360" i="20"/>
  <c r="L359" i="20"/>
  <c r="L358" i="20"/>
  <c r="L357" i="20"/>
  <c r="L356" i="20"/>
  <c r="L355" i="20"/>
  <c r="L354" i="20"/>
  <c r="L353" i="20"/>
  <c r="L352" i="20"/>
  <c r="L351" i="20"/>
  <c r="L350" i="20"/>
  <c r="L349" i="20"/>
  <c r="L348" i="20"/>
  <c r="L347" i="20"/>
  <c r="L346" i="20"/>
  <c r="L345" i="20"/>
  <c r="L344" i="20"/>
  <c r="L343" i="20"/>
  <c r="L342" i="20"/>
  <c r="L341" i="20"/>
  <c r="L340" i="20"/>
  <c r="L339" i="20"/>
  <c r="L338" i="20"/>
  <c r="L337" i="20"/>
  <c r="L336" i="20"/>
  <c r="L335" i="20"/>
  <c r="L334" i="20"/>
  <c r="L333" i="20"/>
  <c r="L332" i="20"/>
  <c r="L331" i="20"/>
  <c r="L330" i="20"/>
  <c r="L329" i="20"/>
  <c r="L328" i="20"/>
  <c r="L327" i="20"/>
  <c r="L326" i="20"/>
  <c r="L325" i="20"/>
  <c r="L324" i="20"/>
  <c r="L323" i="20"/>
  <c r="L322" i="20"/>
  <c r="L321" i="20"/>
  <c r="L320" i="20"/>
  <c r="L319" i="20"/>
  <c r="L318" i="20"/>
  <c r="L317" i="20"/>
  <c r="L316" i="20"/>
  <c r="L315" i="20"/>
  <c r="L314" i="20"/>
  <c r="L313" i="20"/>
  <c r="L312" i="20"/>
  <c r="L311" i="20"/>
  <c r="L310" i="20"/>
  <c r="L309" i="20"/>
  <c r="L308" i="20"/>
  <c r="L307" i="20"/>
  <c r="L306" i="20"/>
  <c r="L305" i="20"/>
  <c r="L304" i="20"/>
  <c r="L303" i="20"/>
  <c r="L302" i="20"/>
  <c r="L301" i="20"/>
  <c r="L300" i="20"/>
  <c r="L299" i="20"/>
  <c r="L298" i="20"/>
  <c r="L297" i="20"/>
  <c r="L296" i="20"/>
  <c r="L295" i="20"/>
  <c r="L294" i="20"/>
  <c r="L293" i="20"/>
  <c r="L292" i="20"/>
  <c r="L291" i="20"/>
  <c r="L290" i="20"/>
  <c r="L289" i="20"/>
  <c r="L288" i="20"/>
  <c r="L287" i="20"/>
  <c r="L286" i="20"/>
  <c r="L285" i="20"/>
  <c r="L284" i="20"/>
  <c r="L283" i="20"/>
  <c r="L282" i="20"/>
  <c r="L281" i="20"/>
  <c r="L280" i="20"/>
  <c r="L279" i="20"/>
  <c r="L278" i="20"/>
  <c r="L277" i="20"/>
  <c r="L276" i="20"/>
  <c r="L275" i="20"/>
  <c r="L274" i="20"/>
  <c r="L273" i="20"/>
  <c r="L272" i="20"/>
  <c r="L271" i="20"/>
  <c r="L270" i="20"/>
  <c r="L269" i="20"/>
  <c r="L268" i="20"/>
  <c r="L267" i="20"/>
  <c r="L266" i="20"/>
  <c r="L265" i="20"/>
  <c r="L264" i="20"/>
  <c r="L263" i="20"/>
  <c r="L262" i="20"/>
  <c r="L261" i="20"/>
  <c r="L260" i="20"/>
  <c r="L259" i="20"/>
  <c r="L258" i="20"/>
  <c r="L257" i="20"/>
  <c r="L256" i="20"/>
  <c r="L255" i="20"/>
  <c r="L254" i="20"/>
  <c r="L253" i="20"/>
  <c r="L252" i="20"/>
  <c r="L251" i="20"/>
  <c r="L250" i="20"/>
  <c r="L249" i="20"/>
  <c r="L248" i="20"/>
  <c r="L247" i="20"/>
  <c r="L246" i="20"/>
  <c r="L245" i="20"/>
  <c r="L244" i="20"/>
  <c r="L243" i="20"/>
  <c r="L242" i="20"/>
  <c r="L241" i="20"/>
  <c r="L240" i="20"/>
  <c r="L239" i="20"/>
  <c r="L238" i="20"/>
  <c r="L237" i="20"/>
  <c r="L236" i="20"/>
  <c r="L235" i="20"/>
  <c r="L234" i="20"/>
  <c r="L233" i="20"/>
  <c r="L232" i="20"/>
  <c r="L231" i="20"/>
  <c r="L230" i="20"/>
  <c r="L229" i="20"/>
  <c r="L228" i="20"/>
  <c r="L227" i="20"/>
  <c r="L226" i="20"/>
  <c r="L225" i="20"/>
  <c r="L224" i="20"/>
  <c r="L223" i="20"/>
  <c r="L222" i="20"/>
  <c r="L221" i="20"/>
  <c r="L220" i="20"/>
  <c r="L219" i="20"/>
  <c r="L218" i="20"/>
  <c r="L217" i="20"/>
  <c r="L216" i="20"/>
  <c r="L215" i="20"/>
  <c r="L214" i="20"/>
  <c r="L213" i="20"/>
  <c r="L212" i="20"/>
  <c r="L211" i="20"/>
  <c r="L210" i="20"/>
  <c r="L209" i="20"/>
  <c r="L208" i="20"/>
  <c r="L207" i="20"/>
  <c r="L206" i="20"/>
  <c r="L205" i="20"/>
  <c r="L204" i="20"/>
  <c r="L203" i="20"/>
  <c r="L202" i="20"/>
  <c r="L201" i="20"/>
  <c r="L200" i="20"/>
  <c r="L199" i="20"/>
  <c r="L198" i="20"/>
  <c r="L197" i="20"/>
  <c r="L196" i="20"/>
  <c r="L195" i="20"/>
  <c r="L194" i="20"/>
  <c r="L193" i="20"/>
  <c r="L192" i="20"/>
  <c r="L191" i="20"/>
  <c r="L190" i="20"/>
  <c r="L189" i="20"/>
  <c r="L188" i="20"/>
  <c r="L187" i="20"/>
  <c r="L186" i="20"/>
  <c r="L185" i="20"/>
  <c r="L184" i="20"/>
  <c r="L183" i="20"/>
  <c r="L182" i="20"/>
  <c r="L181" i="20"/>
  <c r="L180" i="20"/>
  <c r="L179" i="20"/>
  <c r="L178" i="20"/>
  <c r="L177" i="20"/>
  <c r="L176" i="20"/>
  <c r="L175" i="20"/>
  <c r="L174" i="20"/>
  <c r="L173" i="20"/>
  <c r="L172" i="20"/>
  <c r="L171" i="20"/>
  <c r="L170" i="20"/>
  <c r="L169" i="20"/>
  <c r="L168" i="20"/>
  <c r="L167" i="20"/>
  <c r="L166" i="20"/>
  <c r="L165" i="20"/>
  <c r="L164" i="20"/>
  <c r="L163" i="20"/>
  <c r="L162" i="20"/>
  <c r="L161" i="20"/>
  <c r="L160" i="20"/>
  <c r="L159" i="20"/>
  <c r="L158" i="20"/>
  <c r="L157" i="20"/>
  <c r="L156" i="20"/>
  <c r="L155" i="20"/>
  <c r="L154" i="20"/>
  <c r="L153" i="20"/>
  <c r="L152" i="20"/>
  <c r="L151" i="20"/>
  <c r="L150" i="20"/>
  <c r="L149" i="20"/>
  <c r="L148" i="20"/>
  <c r="L147" i="20"/>
  <c r="L146" i="20"/>
  <c r="L145" i="20"/>
  <c r="L144" i="20"/>
  <c r="L143" i="20"/>
  <c r="L142" i="20"/>
  <c r="L141" i="20"/>
  <c r="L140" i="20"/>
  <c r="L139" i="20"/>
  <c r="L138" i="20"/>
  <c r="L137" i="20"/>
  <c r="L136" i="20"/>
  <c r="L135" i="20"/>
  <c r="L134" i="20"/>
  <c r="L133" i="20"/>
  <c r="L132" i="20"/>
  <c r="L131" i="20"/>
  <c r="L130" i="20"/>
  <c r="L129" i="20"/>
  <c r="L128" i="20"/>
  <c r="L127" i="20"/>
  <c r="L126" i="20"/>
  <c r="L125" i="20"/>
  <c r="L124" i="20"/>
  <c r="L123" i="20"/>
  <c r="L122" i="20"/>
  <c r="L121" i="20"/>
  <c r="L120" i="20"/>
  <c r="L119" i="20"/>
  <c r="L118" i="20"/>
  <c r="L117" i="20"/>
  <c r="L116" i="20"/>
  <c r="L115" i="20"/>
  <c r="L114" i="20"/>
  <c r="L113" i="20"/>
  <c r="L112" i="20"/>
  <c r="L111" i="20"/>
  <c r="L110" i="20"/>
  <c r="L109" i="20"/>
  <c r="L108" i="20"/>
  <c r="L107" i="20"/>
  <c r="L106" i="20"/>
  <c r="L105" i="20"/>
  <c r="L104" i="20"/>
  <c r="L103" i="20"/>
  <c r="L102" i="20"/>
  <c r="L101" i="20"/>
  <c r="L100" i="20"/>
  <c r="L99" i="20"/>
  <c r="L98" i="20"/>
  <c r="L97" i="20"/>
  <c r="L96" i="20"/>
  <c r="L95" i="20"/>
  <c r="L94" i="20"/>
  <c r="L93" i="20"/>
  <c r="L92" i="20"/>
  <c r="L91" i="20"/>
  <c r="L90" i="20"/>
  <c r="L89" i="20"/>
  <c r="L88" i="20"/>
  <c r="L87" i="20"/>
  <c r="L86" i="20"/>
  <c r="L85" i="20"/>
  <c r="L84" i="20"/>
  <c r="L83" i="20"/>
  <c r="L82" i="20"/>
  <c r="L81" i="20"/>
  <c r="L80" i="20"/>
  <c r="L79" i="20"/>
  <c r="L78" i="20"/>
  <c r="L77" i="20"/>
  <c r="L76" i="20"/>
  <c r="L75" i="20"/>
  <c r="L74" i="20"/>
  <c r="L73" i="20"/>
  <c r="L72" i="20"/>
  <c r="L71" i="20"/>
  <c r="L70" i="20"/>
  <c r="L69" i="20"/>
  <c r="L68" i="20"/>
  <c r="L67" i="20"/>
  <c r="L66" i="20"/>
  <c r="L65" i="20"/>
  <c r="L64" i="20"/>
  <c r="L63" i="20"/>
  <c r="L62" i="20"/>
  <c r="L61" i="20"/>
  <c r="L60" i="20"/>
  <c r="L59" i="20"/>
  <c r="L58" i="20"/>
  <c r="L57" i="20"/>
  <c r="L56" i="20"/>
  <c r="L55" i="20"/>
  <c r="L54" i="20"/>
  <c r="L53" i="20"/>
  <c r="L52" i="20"/>
  <c r="L51" i="20"/>
  <c r="L50" i="20"/>
  <c r="L49" i="20"/>
  <c r="L48" i="20"/>
  <c r="L47" i="20"/>
  <c r="L46" i="20"/>
  <c r="L45" i="20"/>
  <c r="L44" i="20"/>
  <c r="L43" i="20"/>
  <c r="L42" i="20"/>
  <c r="L41" i="20"/>
  <c r="L40" i="20"/>
  <c r="L39" i="20"/>
  <c r="L38" i="20"/>
  <c r="L37" i="20"/>
  <c r="L36" i="20"/>
  <c r="L35" i="20"/>
  <c r="L34" i="20"/>
  <c r="L33" i="20"/>
  <c r="L32" i="20"/>
  <c r="L31" i="20"/>
  <c r="P30" i="20"/>
  <c r="L30" i="20"/>
  <c r="S29" i="20"/>
  <c r="L29" i="20"/>
  <c r="L28" i="20"/>
  <c r="P27" i="20"/>
  <c r="L27" i="20"/>
  <c r="C27" i="20"/>
  <c r="S26" i="20"/>
  <c r="P26" i="20"/>
  <c r="L26" i="20"/>
  <c r="F26" i="20"/>
  <c r="C26" i="20"/>
  <c r="S25" i="20"/>
  <c r="P25" i="20"/>
  <c r="L25" i="20"/>
  <c r="F25" i="20"/>
  <c r="C25" i="20"/>
  <c r="S24" i="20"/>
  <c r="P24" i="20"/>
  <c r="L24" i="20"/>
  <c r="F24" i="20"/>
  <c r="C24" i="20"/>
  <c r="S23" i="20"/>
  <c r="P23" i="20"/>
  <c r="L23" i="20"/>
  <c r="F23" i="20"/>
  <c r="C23" i="20"/>
  <c r="S22" i="20"/>
  <c r="P22" i="20"/>
  <c r="L22" i="20"/>
  <c r="F22" i="20"/>
  <c r="C22" i="20"/>
  <c r="K20" i="20"/>
  <c r="J20" i="20"/>
  <c r="L18" i="20"/>
  <c r="L17" i="20"/>
  <c r="L16" i="20"/>
  <c r="L15" i="20"/>
  <c r="L14" i="20"/>
  <c r="L13" i="20"/>
  <c r="L12" i="20"/>
  <c r="L11" i="20"/>
  <c r="L10" i="20"/>
  <c r="L9" i="20"/>
  <c r="L8" i="20"/>
  <c r="L7" i="20"/>
  <c r="L6" i="20"/>
  <c r="L5" i="20"/>
  <c r="L4" i="20"/>
  <c r="L3" i="20"/>
  <c r="K1" i="20"/>
  <c r="J1" i="20"/>
  <c r="J43" i="18"/>
  <c r="C30" i="30" a="1"/>
  <c r="F29" i="30" a="1"/>
  <c r="F29" i="29" a="1"/>
  <c r="C30" i="29" a="1"/>
  <c r="P28" i="29" l="1"/>
  <c r="S27" i="29"/>
  <c r="L20" i="29"/>
  <c r="F27" i="29"/>
  <c r="C28" i="29"/>
  <c r="P32" i="29"/>
  <c r="F29" i="30"/>
  <c r="C30" i="30"/>
  <c r="S31" i="30"/>
  <c r="S27" i="28"/>
  <c r="P28" i="28"/>
  <c r="L20" i="28"/>
  <c r="L1" i="29"/>
  <c r="F27" i="28"/>
  <c r="S31" i="28" s="1"/>
  <c r="L1" i="28"/>
  <c r="C28" i="28"/>
  <c r="F29" i="29"/>
  <c r="C30" i="29"/>
  <c r="L1" i="26"/>
  <c r="S27" i="26"/>
  <c r="P28" i="26"/>
  <c r="L20" i="26"/>
  <c r="F27" i="26"/>
  <c r="S31" i="26" s="1"/>
  <c r="C28" i="26"/>
  <c r="S27" i="25"/>
  <c r="S31" i="25" s="1"/>
  <c r="P28" i="25"/>
  <c r="L20" i="25"/>
  <c r="F27" i="25"/>
  <c r="C28" i="25"/>
  <c r="S27" i="24"/>
  <c r="S31" i="24" s="1"/>
  <c r="L20" i="24"/>
  <c r="F27" i="24"/>
  <c r="P32" i="24"/>
  <c r="S27" i="23"/>
  <c r="S31" i="23" s="1"/>
  <c r="P28" i="23"/>
  <c r="P32" i="23" s="1"/>
  <c r="L20" i="23"/>
  <c r="L1" i="23"/>
  <c r="F27" i="23"/>
  <c r="S27" i="22"/>
  <c r="P28" i="22"/>
  <c r="L20" i="22"/>
  <c r="L1" i="22"/>
  <c r="F27" i="22"/>
  <c r="S31" i="22"/>
  <c r="C28" i="22"/>
  <c r="P32" i="22" s="1"/>
  <c r="S27" i="21"/>
  <c r="P28" i="21"/>
  <c r="L20" i="21"/>
  <c r="L1" i="21"/>
  <c r="F27" i="21"/>
  <c r="S31" i="21" s="1"/>
  <c r="C28" i="21"/>
  <c r="S27" i="20"/>
  <c r="P28" i="20"/>
  <c r="L20" i="20"/>
  <c r="C28" i="20"/>
  <c r="P32" i="20"/>
  <c r="F27" i="20"/>
  <c r="L1" i="20"/>
  <c r="L361" i="19"/>
  <c r="L360" i="19"/>
  <c r="L359" i="19"/>
  <c r="L358" i="19"/>
  <c r="L357" i="19"/>
  <c r="L356" i="19"/>
  <c r="L355" i="19"/>
  <c r="L354" i="19"/>
  <c r="L353" i="19"/>
  <c r="L352" i="19"/>
  <c r="L351" i="19"/>
  <c r="L350" i="19"/>
  <c r="L349" i="19"/>
  <c r="L348" i="19"/>
  <c r="L347" i="19"/>
  <c r="L346" i="19"/>
  <c r="L345" i="19"/>
  <c r="L344" i="19"/>
  <c r="L343" i="19"/>
  <c r="L342" i="19"/>
  <c r="L341" i="19"/>
  <c r="L340" i="19"/>
  <c r="L339" i="19"/>
  <c r="L338" i="19"/>
  <c r="L337" i="19"/>
  <c r="L336" i="19"/>
  <c r="L335" i="19"/>
  <c r="L334" i="19"/>
  <c r="L333" i="19"/>
  <c r="L332" i="19"/>
  <c r="L331" i="19"/>
  <c r="L330" i="19"/>
  <c r="L329" i="19"/>
  <c r="L328" i="19"/>
  <c r="L327" i="19"/>
  <c r="L326" i="19"/>
  <c r="L325" i="19"/>
  <c r="L324" i="19"/>
  <c r="L323" i="19"/>
  <c r="L322" i="19"/>
  <c r="L321" i="19"/>
  <c r="L320" i="19"/>
  <c r="L319" i="19"/>
  <c r="L318" i="19"/>
  <c r="L317" i="19"/>
  <c r="L316" i="19"/>
  <c r="L315" i="19"/>
  <c r="L314" i="19"/>
  <c r="L313" i="19"/>
  <c r="L312" i="19"/>
  <c r="L311" i="19"/>
  <c r="L310" i="19"/>
  <c r="L309" i="19"/>
  <c r="L308" i="19"/>
  <c r="L307" i="19"/>
  <c r="L306" i="19"/>
  <c r="L305" i="19"/>
  <c r="L304" i="19"/>
  <c r="L303" i="19"/>
  <c r="L302" i="19"/>
  <c r="L301" i="19"/>
  <c r="L300" i="19"/>
  <c r="L299" i="19"/>
  <c r="L298" i="19"/>
  <c r="L297" i="19"/>
  <c r="L296" i="19"/>
  <c r="L295" i="19"/>
  <c r="L294" i="19"/>
  <c r="L293" i="19"/>
  <c r="L292" i="19"/>
  <c r="L291" i="19"/>
  <c r="L290" i="19"/>
  <c r="L289" i="19"/>
  <c r="L288" i="19"/>
  <c r="L287" i="19"/>
  <c r="L286" i="19"/>
  <c r="L285" i="19"/>
  <c r="L284" i="19"/>
  <c r="L283" i="19"/>
  <c r="L282" i="19"/>
  <c r="L281" i="19"/>
  <c r="L280" i="19"/>
  <c r="L279" i="19"/>
  <c r="L278" i="19"/>
  <c r="L277" i="19"/>
  <c r="L276" i="19"/>
  <c r="L275" i="19"/>
  <c r="L274" i="19"/>
  <c r="L273" i="19"/>
  <c r="L272" i="19"/>
  <c r="L271" i="19"/>
  <c r="L270" i="19"/>
  <c r="L269" i="19"/>
  <c r="L268" i="19"/>
  <c r="L267" i="19"/>
  <c r="L266" i="19"/>
  <c r="L265" i="19"/>
  <c r="L264" i="19"/>
  <c r="L263" i="19"/>
  <c r="L262" i="19"/>
  <c r="L261" i="19"/>
  <c r="L260" i="19"/>
  <c r="L259" i="19"/>
  <c r="L258" i="19"/>
  <c r="L257" i="19"/>
  <c r="L256" i="19"/>
  <c r="L255" i="19"/>
  <c r="L254" i="19"/>
  <c r="L253" i="19"/>
  <c r="L252" i="19"/>
  <c r="L251" i="19"/>
  <c r="L250" i="19"/>
  <c r="L249" i="19"/>
  <c r="L248" i="19"/>
  <c r="L247" i="19"/>
  <c r="L246" i="19"/>
  <c r="L245" i="19"/>
  <c r="L244" i="19"/>
  <c r="L243" i="19"/>
  <c r="L242" i="19"/>
  <c r="L241" i="19"/>
  <c r="L240" i="19"/>
  <c r="L239" i="19"/>
  <c r="L238" i="19"/>
  <c r="L237" i="19"/>
  <c r="L236" i="19"/>
  <c r="L235" i="19"/>
  <c r="L234" i="19"/>
  <c r="L233" i="19"/>
  <c r="L232" i="19"/>
  <c r="L231" i="19"/>
  <c r="L230" i="19"/>
  <c r="L229" i="19"/>
  <c r="L228" i="19"/>
  <c r="L227" i="19"/>
  <c r="L226" i="19"/>
  <c r="L225" i="19"/>
  <c r="L224" i="19"/>
  <c r="L223" i="19"/>
  <c r="L222" i="19"/>
  <c r="L221" i="19"/>
  <c r="L220" i="19"/>
  <c r="L219" i="19"/>
  <c r="L218" i="19"/>
  <c r="L217" i="19"/>
  <c r="L216" i="19"/>
  <c r="L215" i="19"/>
  <c r="L214" i="19"/>
  <c r="L213" i="19"/>
  <c r="L212" i="19"/>
  <c r="L211" i="19"/>
  <c r="L210" i="19"/>
  <c r="L209" i="19"/>
  <c r="L208" i="19"/>
  <c r="L207" i="19"/>
  <c r="L206" i="19"/>
  <c r="L205" i="19"/>
  <c r="L204" i="19"/>
  <c r="L203" i="19"/>
  <c r="L202" i="19"/>
  <c r="L201" i="19"/>
  <c r="L200" i="19"/>
  <c r="L199" i="19"/>
  <c r="L198" i="19"/>
  <c r="L197" i="19"/>
  <c r="L196" i="19"/>
  <c r="L195" i="19"/>
  <c r="L194" i="19"/>
  <c r="L193" i="19"/>
  <c r="L192" i="19"/>
  <c r="L191" i="19"/>
  <c r="L190" i="19"/>
  <c r="L189" i="19"/>
  <c r="L188" i="19"/>
  <c r="L187" i="19"/>
  <c r="L186" i="19"/>
  <c r="L185" i="19"/>
  <c r="L184" i="19"/>
  <c r="L183" i="19"/>
  <c r="L182" i="19"/>
  <c r="L181" i="19"/>
  <c r="L180" i="19"/>
  <c r="L179" i="19"/>
  <c r="L178" i="19"/>
  <c r="L177" i="19"/>
  <c r="L176" i="19"/>
  <c r="L175" i="19"/>
  <c r="L174" i="19"/>
  <c r="L173" i="19"/>
  <c r="L172" i="19"/>
  <c r="L171" i="19"/>
  <c r="L170" i="19"/>
  <c r="L169" i="19"/>
  <c r="L168" i="19"/>
  <c r="L167" i="19"/>
  <c r="L166" i="19"/>
  <c r="L165" i="19"/>
  <c r="L164" i="19"/>
  <c r="L163" i="19"/>
  <c r="L162" i="19"/>
  <c r="L161" i="19"/>
  <c r="L160" i="19"/>
  <c r="L159" i="19"/>
  <c r="L158" i="19"/>
  <c r="L157" i="19"/>
  <c r="L156" i="19"/>
  <c r="L155" i="19"/>
  <c r="L154" i="19"/>
  <c r="L153" i="19"/>
  <c r="L152" i="19"/>
  <c r="L151" i="19"/>
  <c r="L150" i="19"/>
  <c r="L149" i="19"/>
  <c r="L148" i="19"/>
  <c r="L147" i="19"/>
  <c r="L146" i="19"/>
  <c r="L145" i="19"/>
  <c r="L144" i="19"/>
  <c r="L143" i="19"/>
  <c r="L142" i="19"/>
  <c r="L141" i="19"/>
  <c r="L140" i="19"/>
  <c r="L139" i="19"/>
  <c r="L138" i="19"/>
  <c r="L137" i="19"/>
  <c r="L136" i="19"/>
  <c r="L135" i="19"/>
  <c r="L134" i="19"/>
  <c r="L133" i="19"/>
  <c r="L132" i="19"/>
  <c r="L131" i="19"/>
  <c r="L130" i="19"/>
  <c r="L129" i="19"/>
  <c r="L128" i="19"/>
  <c r="L127" i="19"/>
  <c r="L126" i="19"/>
  <c r="L125" i="19"/>
  <c r="L124" i="19"/>
  <c r="L123" i="19"/>
  <c r="L122" i="19"/>
  <c r="L121" i="19"/>
  <c r="L120" i="19"/>
  <c r="L119" i="19"/>
  <c r="L118" i="19"/>
  <c r="L117" i="19"/>
  <c r="L116" i="19"/>
  <c r="L115" i="19"/>
  <c r="L114" i="19"/>
  <c r="L113" i="19"/>
  <c r="L112" i="19"/>
  <c r="L111" i="19"/>
  <c r="L110" i="19"/>
  <c r="L109" i="19"/>
  <c r="L108" i="19"/>
  <c r="L107" i="19"/>
  <c r="L106" i="19"/>
  <c r="L105" i="19"/>
  <c r="L104" i="19"/>
  <c r="L103" i="19"/>
  <c r="L102" i="19"/>
  <c r="L101" i="19"/>
  <c r="L100" i="19"/>
  <c r="L99" i="19"/>
  <c r="L98" i="19"/>
  <c r="L97" i="19"/>
  <c r="L96" i="19"/>
  <c r="L95" i="19"/>
  <c r="L94" i="19"/>
  <c r="L93" i="19"/>
  <c r="L92" i="19"/>
  <c r="L91" i="19"/>
  <c r="L90" i="19"/>
  <c r="L89" i="19"/>
  <c r="L88" i="19"/>
  <c r="L87" i="19"/>
  <c r="L86" i="19"/>
  <c r="L85" i="19"/>
  <c r="L84" i="19"/>
  <c r="L83" i="19"/>
  <c r="L82" i="19"/>
  <c r="L81" i="19"/>
  <c r="L80" i="19"/>
  <c r="L79" i="19"/>
  <c r="L78" i="19"/>
  <c r="L77" i="19"/>
  <c r="L76" i="19"/>
  <c r="L75" i="19"/>
  <c r="L74" i="19"/>
  <c r="L73" i="19"/>
  <c r="L72" i="19"/>
  <c r="L71" i="19"/>
  <c r="L70" i="19"/>
  <c r="L69" i="19"/>
  <c r="L68" i="19"/>
  <c r="L67" i="19"/>
  <c r="L66" i="19"/>
  <c r="L65" i="19"/>
  <c r="L64" i="19"/>
  <c r="L63" i="19"/>
  <c r="L62" i="19"/>
  <c r="L61" i="19"/>
  <c r="L60" i="19"/>
  <c r="L59" i="19"/>
  <c r="L58" i="19"/>
  <c r="L57" i="19"/>
  <c r="L56" i="19"/>
  <c r="L55" i="19"/>
  <c r="L54" i="19"/>
  <c r="L53" i="19"/>
  <c r="L52" i="19"/>
  <c r="L51" i="19"/>
  <c r="L50" i="19"/>
  <c r="L49" i="19"/>
  <c r="L48" i="19"/>
  <c r="L47" i="19"/>
  <c r="L46" i="19"/>
  <c r="L45" i="19"/>
  <c r="L44" i="19"/>
  <c r="L43" i="19"/>
  <c r="L42" i="19"/>
  <c r="L41" i="19"/>
  <c r="L40" i="19"/>
  <c r="L39" i="19"/>
  <c r="L38" i="19"/>
  <c r="L37" i="19"/>
  <c r="L36" i="19"/>
  <c r="L35" i="19"/>
  <c r="L34" i="19"/>
  <c r="L33" i="19"/>
  <c r="L32" i="19"/>
  <c r="L31" i="19"/>
  <c r="P30" i="19"/>
  <c r="L30" i="19"/>
  <c r="S29" i="19"/>
  <c r="L29" i="19"/>
  <c r="L28" i="19"/>
  <c r="P27" i="19"/>
  <c r="L27" i="19"/>
  <c r="C27" i="19"/>
  <c r="S26" i="19"/>
  <c r="P26" i="19"/>
  <c r="L26" i="19"/>
  <c r="F26" i="19"/>
  <c r="C26" i="19"/>
  <c r="S25" i="19"/>
  <c r="P25" i="19"/>
  <c r="L25" i="19"/>
  <c r="F25" i="19"/>
  <c r="C25" i="19"/>
  <c r="S24" i="19"/>
  <c r="P24" i="19"/>
  <c r="L24" i="19"/>
  <c r="F24" i="19"/>
  <c r="C24" i="19"/>
  <c r="S23" i="19"/>
  <c r="P23" i="19"/>
  <c r="L23" i="19"/>
  <c r="F23" i="19"/>
  <c r="C23" i="19"/>
  <c r="S22" i="19"/>
  <c r="P22" i="19"/>
  <c r="L22" i="19"/>
  <c r="F22" i="19"/>
  <c r="C22" i="19"/>
  <c r="K20" i="19"/>
  <c r="J20" i="19"/>
  <c r="L18" i="19"/>
  <c r="L17" i="19"/>
  <c r="L16" i="19"/>
  <c r="L15" i="19"/>
  <c r="L14" i="19"/>
  <c r="L13" i="19"/>
  <c r="L12" i="19"/>
  <c r="L11" i="19"/>
  <c r="L10" i="19"/>
  <c r="L9" i="19"/>
  <c r="L8" i="19"/>
  <c r="L7" i="19"/>
  <c r="L6" i="19"/>
  <c r="L5" i="19"/>
  <c r="L4" i="19"/>
  <c r="L3" i="19"/>
  <c r="K1" i="19"/>
  <c r="J1" i="19"/>
  <c r="L361" i="18"/>
  <c r="L360" i="18"/>
  <c r="L359" i="18"/>
  <c r="L358" i="18"/>
  <c r="L357" i="18"/>
  <c r="L356" i="18"/>
  <c r="L355" i="18"/>
  <c r="L354" i="18"/>
  <c r="L353" i="18"/>
  <c r="L352" i="18"/>
  <c r="L351" i="18"/>
  <c r="L350" i="18"/>
  <c r="L349" i="18"/>
  <c r="L348" i="18"/>
  <c r="L347" i="18"/>
  <c r="L346" i="18"/>
  <c r="L345" i="18"/>
  <c r="L344" i="18"/>
  <c r="L343" i="18"/>
  <c r="L342" i="18"/>
  <c r="L341" i="18"/>
  <c r="L340" i="18"/>
  <c r="L339" i="18"/>
  <c r="L338" i="18"/>
  <c r="L337" i="18"/>
  <c r="L336" i="18"/>
  <c r="L335" i="18"/>
  <c r="L334" i="18"/>
  <c r="L333" i="18"/>
  <c r="L332" i="18"/>
  <c r="L331" i="18"/>
  <c r="L330" i="18"/>
  <c r="L329" i="18"/>
  <c r="L328" i="18"/>
  <c r="L327" i="18"/>
  <c r="L326" i="18"/>
  <c r="L325" i="18"/>
  <c r="L324" i="18"/>
  <c r="L323" i="18"/>
  <c r="L322" i="18"/>
  <c r="L321" i="18"/>
  <c r="L320" i="18"/>
  <c r="L319" i="18"/>
  <c r="L318" i="18"/>
  <c r="L317" i="18"/>
  <c r="L316" i="18"/>
  <c r="L315" i="18"/>
  <c r="L314" i="18"/>
  <c r="L313" i="18"/>
  <c r="L312" i="18"/>
  <c r="L311" i="18"/>
  <c r="L310" i="18"/>
  <c r="L309" i="18"/>
  <c r="L308" i="18"/>
  <c r="L307" i="18"/>
  <c r="L306" i="18"/>
  <c r="L305" i="18"/>
  <c r="L304" i="18"/>
  <c r="L303" i="18"/>
  <c r="L302" i="18"/>
  <c r="L301" i="18"/>
  <c r="L300" i="18"/>
  <c r="L299" i="18"/>
  <c r="L298" i="18"/>
  <c r="L297" i="18"/>
  <c r="L296" i="18"/>
  <c r="L295" i="18"/>
  <c r="L294" i="18"/>
  <c r="L293" i="18"/>
  <c r="L292" i="18"/>
  <c r="L291" i="18"/>
  <c r="L290" i="18"/>
  <c r="L289" i="18"/>
  <c r="L288" i="18"/>
  <c r="L287" i="18"/>
  <c r="L286" i="18"/>
  <c r="L285" i="18"/>
  <c r="L284" i="18"/>
  <c r="L283" i="18"/>
  <c r="L282" i="18"/>
  <c r="L281" i="18"/>
  <c r="L280" i="18"/>
  <c r="L279" i="18"/>
  <c r="L278" i="18"/>
  <c r="L277" i="18"/>
  <c r="L276" i="18"/>
  <c r="L275" i="18"/>
  <c r="L274" i="18"/>
  <c r="L273" i="18"/>
  <c r="L272" i="18"/>
  <c r="L271" i="18"/>
  <c r="L270" i="18"/>
  <c r="L269" i="18"/>
  <c r="L268" i="18"/>
  <c r="L267" i="18"/>
  <c r="L266" i="18"/>
  <c r="L265" i="18"/>
  <c r="L264" i="18"/>
  <c r="L263" i="18"/>
  <c r="L262" i="18"/>
  <c r="L261" i="18"/>
  <c r="L260" i="18"/>
  <c r="L259" i="18"/>
  <c r="L258" i="18"/>
  <c r="L257" i="18"/>
  <c r="L256" i="18"/>
  <c r="L255" i="18"/>
  <c r="L254" i="18"/>
  <c r="L253" i="18"/>
  <c r="L252" i="18"/>
  <c r="L251" i="18"/>
  <c r="L250" i="18"/>
  <c r="L249" i="18"/>
  <c r="L248" i="18"/>
  <c r="L247" i="18"/>
  <c r="L246" i="18"/>
  <c r="L245" i="18"/>
  <c r="L244" i="18"/>
  <c r="L243" i="18"/>
  <c r="L242" i="18"/>
  <c r="L241" i="18"/>
  <c r="L240" i="18"/>
  <c r="L239" i="18"/>
  <c r="L238" i="18"/>
  <c r="L237" i="18"/>
  <c r="L236" i="18"/>
  <c r="L235" i="18"/>
  <c r="L234" i="18"/>
  <c r="L233" i="18"/>
  <c r="L232" i="18"/>
  <c r="L231" i="18"/>
  <c r="L230" i="18"/>
  <c r="L229" i="18"/>
  <c r="L228" i="18"/>
  <c r="L227" i="18"/>
  <c r="L226" i="18"/>
  <c r="L225" i="18"/>
  <c r="L224" i="18"/>
  <c r="L223" i="18"/>
  <c r="L222" i="18"/>
  <c r="L221" i="18"/>
  <c r="L220" i="18"/>
  <c r="L219" i="18"/>
  <c r="L218" i="18"/>
  <c r="L217" i="18"/>
  <c r="L216" i="18"/>
  <c r="L215" i="18"/>
  <c r="L214" i="18"/>
  <c r="L213" i="18"/>
  <c r="L212" i="18"/>
  <c r="L211" i="18"/>
  <c r="L210" i="18"/>
  <c r="L209" i="18"/>
  <c r="L208" i="18"/>
  <c r="L207" i="18"/>
  <c r="L206" i="18"/>
  <c r="L205" i="18"/>
  <c r="L204" i="18"/>
  <c r="L203" i="18"/>
  <c r="L202" i="18"/>
  <c r="L201" i="18"/>
  <c r="L200" i="18"/>
  <c r="L199" i="18"/>
  <c r="L198" i="18"/>
  <c r="L197" i="18"/>
  <c r="L196" i="18"/>
  <c r="L195" i="18"/>
  <c r="L194" i="18"/>
  <c r="L193" i="18"/>
  <c r="L192" i="18"/>
  <c r="L191" i="18"/>
  <c r="L190" i="18"/>
  <c r="L189" i="18"/>
  <c r="L188" i="18"/>
  <c r="L187" i="18"/>
  <c r="L186" i="18"/>
  <c r="L185" i="18"/>
  <c r="L184" i="18"/>
  <c r="L183" i="18"/>
  <c r="L182" i="18"/>
  <c r="L181" i="18"/>
  <c r="L180" i="18"/>
  <c r="L179" i="18"/>
  <c r="L178" i="18"/>
  <c r="L177" i="18"/>
  <c r="L176" i="18"/>
  <c r="L175" i="18"/>
  <c r="L174" i="18"/>
  <c r="L173" i="18"/>
  <c r="L172" i="18"/>
  <c r="L171" i="18"/>
  <c r="L170" i="18"/>
  <c r="L169" i="18"/>
  <c r="L168" i="18"/>
  <c r="L167" i="18"/>
  <c r="L166" i="18"/>
  <c r="L165" i="18"/>
  <c r="L164" i="18"/>
  <c r="L163" i="18"/>
  <c r="L162" i="18"/>
  <c r="L161" i="18"/>
  <c r="L160" i="18"/>
  <c r="L159" i="18"/>
  <c r="L158" i="18"/>
  <c r="L157" i="18"/>
  <c r="L156" i="18"/>
  <c r="L155" i="18"/>
  <c r="L154" i="18"/>
  <c r="L153" i="18"/>
  <c r="L152" i="18"/>
  <c r="L151" i="18"/>
  <c r="L150" i="18"/>
  <c r="L149" i="18"/>
  <c r="L148" i="18"/>
  <c r="L147" i="18"/>
  <c r="L146" i="18"/>
  <c r="L145" i="18"/>
  <c r="L144" i="18"/>
  <c r="L143" i="18"/>
  <c r="L142" i="18"/>
  <c r="L141" i="18"/>
  <c r="L140" i="18"/>
  <c r="L139" i="18"/>
  <c r="L138" i="18"/>
  <c r="L137" i="18"/>
  <c r="L136" i="18"/>
  <c r="L135" i="18"/>
  <c r="L134" i="18"/>
  <c r="L133" i="18"/>
  <c r="L132" i="18"/>
  <c r="L131" i="18"/>
  <c r="L130" i="18"/>
  <c r="L129" i="18"/>
  <c r="L128" i="18"/>
  <c r="L127" i="18"/>
  <c r="L126" i="18"/>
  <c r="L125" i="18"/>
  <c r="L124" i="18"/>
  <c r="L123" i="18"/>
  <c r="L122" i="18"/>
  <c r="L121" i="18"/>
  <c r="L120" i="18"/>
  <c r="L119" i="18"/>
  <c r="L118" i="18"/>
  <c r="L117" i="18"/>
  <c r="L116" i="18"/>
  <c r="L115" i="18"/>
  <c r="L114" i="18"/>
  <c r="L113" i="18"/>
  <c r="L112" i="18"/>
  <c r="L111" i="18"/>
  <c r="L110" i="18"/>
  <c r="L109" i="18"/>
  <c r="L108" i="18"/>
  <c r="L107" i="18"/>
  <c r="L106" i="18"/>
  <c r="L105" i="18"/>
  <c r="L104" i="18"/>
  <c r="L103" i="18"/>
  <c r="L102" i="18"/>
  <c r="L101" i="18"/>
  <c r="L100" i="18"/>
  <c r="L99" i="18"/>
  <c r="L98" i="18"/>
  <c r="L97" i="18"/>
  <c r="L96" i="18"/>
  <c r="L95" i="18"/>
  <c r="L94" i="18"/>
  <c r="L93" i="18"/>
  <c r="L92" i="18"/>
  <c r="L91" i="18"/>
  <c r="L90" i="18"/>
  <c r="L89" i="18"/>
  <c r="L88" i="18"/>
  <c r="L87" i="18"/>
  <c r="L86" i="18"/>
  <c r="L85" i="18"/>
  <c r="L84" i="18"/>
  <c r="L83" i="18"/>
  <c r="L82" i="18"/>
  <c r="L81" i="18"/>
  <c r="L80" i="18"/>
  <c r="L79" i="18"/>
  <c r="L78" i="18"/>
  <c r="L77" i="18"/>
  <c r="L76" i="18"/>
  <c r="L75" i="18"/>
  <c r="L74" i="18"/>
  <c r="L73" i="18"/>
  <c r="L72" i="18"/>
  <c r="L71" i="18"/>
  <c r="L70" i="18"/>
  <c r="L69" i="18"/>
  <c r="L68" i="18"/>
  <c r="L67" i="18"/>
  <c r="L66" i="18"/>
  <c r="L65" i="18"/>
  <c r="L64" i="18"/>
  <c r="L63" i="18"/>
  <c r="L62" i="18"/>
  <c r="L61" i="18"/>
  <c r="L60" i="18"/>
  <c r="L59" i="18"/>
  <c r="L58" i="18"/>
  <c r="L57" i="18"/>
  <c r="L56" i="18"/>
  <c r="L55" i="18"/>
  <c r="L54" i="18"/>
  <c r="L53" i="18"/>
  <c r="L52" i="18"/>
  <c r="L51" i="18"/>
  <c r="L50" i="18"/>
  <c r="L49" i="18"/>
  <c r="L48" i="18"/>
  <c r="L47" i="18"/>
  <c r="L46" i="18"/>
  <c r="L45" i="18"/>
  <c r="L44" i="18"/>
  <c r="L43" i="18"/>
  <c r="L42" i="18"/>
  <c r="L41" i="18"/>
  <c r="L40" i="18"/>
  <c r="L39" i="18"/>
  <c r="L38" i="18"/>
  <c r="L37" i="18"/>
  <c r="L36" i="18"/>
  <c r="L35" i="18"/>
  <c r="L34" i="18"/>
  <c r="L33" i="18"/>
  <c r="L32" i="18"/>
  <c r="L31" i="18"/>
  <c r="P30" i="18"/>
  <c r="L30" i="18"/>
  <c r="S29" i="18"/>
  <c r="L29" i="18"/>
  <c r="L28" i="18"/>
  <c r="P27" i="18"/>
  <c r="L27" i="18"/>
  <c r="C27" i="18"/>
  <c r="S26" i="18"/>
  <c r="P26" i="18"/>
  <c r="L26" i="18"/>
  <c r="F26" i="18"/>
  <c r="C26" i="18"/>
  <c r="S25" i="18"/>
  <c r="P25" i="18"/>
  <c r="L25" i="18"/>
  <c r="F25" i="18"/>
  <c r="C25" i="18"/>
  <c r="S24" i="18"/>
  <c r="P24" i="18"/>
  <c r="L24" i="18"/>
  <c r="F24" i="18"/>
  <c r="C24" i="18"/>
  <c r="S23" i="18"/>
  <c r="P23" i="18"/>
  <c r="L23" i="18"/>
  <c r="F23" i="18"/>
  <c r="C23" i="18"/>
  <c r="S22" i="18"/>
  <c r="P22" i="18"/>
  <c r="L22" i="18"/>
  <c r="F22" i="18"/>
  <c r="C22" i="18"/>
  <c r="K20" i="18"/>
  <c r="J20" i="18"/>
  <c r="L18" i="18"/>
  <c r="L17" i="18"/>
  <c r="L16" i="18"/>
  <c r="L15" i="18"/>
  <c r="L14" i="18"/>
  <c r="L13" i="18"/>
  <c r="L12" i="18"/>
  <c r="L11" i="18"/>
  <c r="L10" i="18"/>
  <c r="L9" i="18"/>
  <c r="L8" i="18"/>
  <c r="L7" i="18"/>
  <c r="L6" i="18"/>
  <c r="L5" i="18"/>
  <c r="L4" i="18"/>
  <c r="L3" i="18"/>
  <c r="K1" i="18"/>
  <c r="J1" i="18"/>
  <c r="L361" i="17"/>
  <c r="L360" i="17"/>
  <c r="L359" i="17"/>
  <c r="L358" i="17"/>
  <c r="L357" i="17"/>
  <c r="L356" i="17"/>
  <c r="L355" i="17"/>
  <c r="L354" i="17"/>
  <c r="L353" i="17"/>
  <c r="L352" i="17"/>
  <c r="L351" i="17"/>
  <c r="L350" i="17"/>
  <c r="L349" i="17"/>
  <c r="L348" i="17"/>
  <c r="L347" i="17"/>
  <c r="L346" i="17"/>
  <c r="L345" i="17"/>
  <c r="L344" i="17"/>
  <c r="L343" i="17"/>
  <c r="L342" i="17"/>
  <c r="L341" i="17"/>
  <c r="L340" i="17"/>
  <c r="L339" i="17"/>
  <c r="L338" i="17"/>
  <c r="L337" i="17"/>
  <c r="L336" i="17"/>
  <c r="L335" i="17"/>
  <c r="L334" i="17"/>
  <c r="L333" i="17"/>
  <c r="L332" i="17"/>
  <c r="L331" i="17"/>
  <c r="L330" i="17"/>
  <c r="L329" i="17"/>
  <c r="L328" i="17"/>
  <c r="L327" i="17"/>
  <c r="L326" i="17"/>
  <c r="L325" i="17"/>
  <c r="L324" i="17"/>
  <c r="L323" i="17"/>
  <c r="L322" i="17"/>
  <c r="L321" i="17"/>
  <c r="L320" i="17"/>
  <c r="L319" i="17"/>
  <c r="L318" i="17"/>
  <c r="L317" i="17"/>
  <c r="L316" i="17"/>
  <c r="L315" i="17"/>
  <c r="L314" i="17"/>
  <c r="L313" i="17"/>
  <c r="L312" i="17"/>
  <c r="L311" i="17"/>
  <c r="L310" i="17"/>
  <c r="L309" i="17"/>
  <c r="L308" i="17"/>
  <c r="L307" i="17"/>
  <c r="L306" i="17"/>
  <c r="L305" i="17"/>
  <c r="L304" i="17"/>
  <c r="L303" i="17"/>
  <c r="L302" i="17"/>
  <c r="L301" i="17"/>
  <c r="L300" i="17"/>
  <c r="L299" i="17"/>
  <c r="L298" i="17"/>
  <c r="L297" i="17"/>
  <c r="L296" i="17"/>
  <c r="L295" i="17"/>
  <c r="L294" i="17"/>
  <c r="L293" i="17"/>
  <c r="L292" i="17"/>
  <c r="L291" i="17"/>
  <c r="L290" i="17"/>
  <c r="L289" i="17"/>
  <c r="L288" i="17"/>
  <c r="L287" i="17"/>
  <c r="L286" i="17"/>
  <c r="L285" i="17"/>
  <c r="L284" i="17"/>
  <c r="L283" i="17"/>
  <c r="L282" i="17"/>
  <c r="L281" i="17"/>
  <c r="L280" i="17"/>
  <c r="L279" i="17"/>
  <c r="L278" i="17"/>
  <c r="L277" i="17"/>
  <c r="L276" i="17"/>
  <c r="L275" i="17"/>
  <c r="L274" i="17"/>
  <c r="L273" i="17"/>
  <c r="L272" i="17"/>
  <c r="L271" i="17"/>
  <c r="L270" i="17"/>
  <c r="L269" i="17"/>
  <c r="L268" i="17"/>
  <c r="L267" i="17"/>
  <c r="L266" i="17"/>
  <c r="L265" i="17"/>
  <c r="L264" i="17"/>
  <c r="L263" i="17"/>
  <c r="L262" i="17"/>
  <c r="L261" i="17"/>
  <c r="L260" i="17"/>
  <c r="L259" i="17"/>
  <c r="L258" i="17"/>
  <c r="L257" i="17"/>
  <c r="L256" i="17"/>
  <c r="L255" i="17"/>
  <c r="L254" i="17"/>
  <c r="L253" i="17"/>
  <c r="L252" i="17"/>
  <c r="L251" i="17"/>
  <c r="L250" i="17"/>
  <c r="L249" i="17"/>
  <c r="L248" i="17"/>
  <c r="L247" i="17"/>
  <c r="L246" i="17"/>
  <c r="L245" i="17"/>
  <c r="L244" i="17"/>
  <c r="L243" i="17"/>
  <c r="L242" i="17"/>
  <c r="L241" i="17"/>
  <c r="L240" i="17"/>
  <c r="L239" i="17"/>
  <c r="L238" i="17"/>
  <c r="L237" i="17"/>
  <c r="L236" i="17"/>
  <c r="L235" i="17"/>
  <c r="L234" i="17"/>
  <c r="L233" i="17"/>
  <c r="L232" i="17"/>
  <c r="L231" i="17"/>
  <c r="L230" i="17"/>
  <c r="L229" i="17"/>
  <c r="L228" i="17"/>
  <c r="L227" i="17"/>
  <c r="L226" i="17"/>
  <c r="L225" i="17"/>
  <c r="L224" i="17"/>
  <c r="L223" i="17"/>
  <c r="L222" i="17"/>
  <c r="L221" i="17"/>
  <c r="L220" i="17"/>
  <c r="L219" i="17"/>
  <c r="L218" i="17"/>
  <c r="L217" i="17"/>
  <c r="L216" i="17"/>
  <c r="L215" i="17"/>
  <c r="L214" i="17"/>
  <c r="L213" i="17"/>
  <c r="L212" i="17"/>
  <c r="L211" i="17"/>
  <c r="L210" i="17"/>
  <c r="L209" i="17"/>
  <c r="L208" i="17"/>
  <c r="L207" i="17"/>
  <c r="L206" i="17"/>
  <c r="L205" i="17"/>
  <c r="L204" i="17"/>
  <c r="L203" i="17"/>
  <c r="L202" i="17"/>
  <c r="L201" i="17"/>
  <c r="L200" i="17"/>
  <c r="L199" i="17"/>
  <c r="L198" i="17"/>
  <c r="L197" i="17"/>
  <c r="L196" i="17"/>
  <c r="L195" i="17"/>
  <c r="L194" i="17"/>
  <c r="L193" i="17"/>
  <c r="L192" i="17"/>
  <c r="L191" i="17"/>
  <c r="L190" i="17"/>
  <c r="L189" i="17"/>
  <c r="L188" i="17"/>
  <c r="L187" i="17"/>
  <c r="L186" i="17"/>
  <c r="L185" i="17"/>
  <c r="L184" i="17"/>
  <c r="L183" i="17"/>
  <c r="L182" i="17"/>
  <c r="L181" i="17"/>
  <c r="L180" i="17"/>
  <c r="L179" i="17"/>
  <c r="L178" i="17"/>
  <c r="L177" i="17"/>
  <c r="L176" i="17"/>
  <c r="L175" i="17"/>
  <c r="L174" i="17"/>
  <c r="L173" i="17"/>
  <c r="L172" i="17"/>
  <c r="L171" i="17"/>
  <c r="L170" i="17"/>
  <c r="L169" i="17"/>
  <c r="L168" i="17"/>
  <c r="L167" i="17"/>
  <c r="L166" i="17"/>
  <c r="L165" i="17"/>
  <c r="L164" i="17"/>
  <c r="L163" i="17"/>
  <c r="L162" i="17"/>
  <c r="L161" i="17"/>
  <c r="L160" i="17"/>
  <c r="L159" i="17"/>
  <c r="L158" i="17"/>
  <c r="L157" i="17"/>
  <c r="L156" i="17"/>
  <c r="L155" i="17"/>
  <c r="L154" i="17"/>
  <c r="L153" i="17"/>
  <c r="L152" i="17"/>
  <c r="L151" i="17"/>
  <c r="L150" i="17"/>
  <c r="L149" i="17"/>
  <c r="L148" i="17"/>
  <c r="L147" i="17"/>
  <c r="L146" i="17"/>
  <c r="L145" i="17"/>
  <c r="L144" i="17"/>
  <c r="L143" i="17"/>
  <c r="L142" i="17"/>
  <c r="L141" i="17"/>
  <c r="L140" i="17"/>
  <c r="L139" i="17"/>
  <c r="L138" i="17"/>
  <c r="L137" i="17"/>
  <c r="L136" i="17"/>
  <c r="L135" i="17"/>
  <c r="L134" i="17"/>
  <c r="L133" i="17"/>
  <c r="L132" i="17"/>
  <c r="L131" i="17"/>
  <c r="L130" i="17"/>
  <c r="L129" i="17"/>
  <c r="L128" i="17"/>
  <c r="L127" i="17"/>
  <c r="L126" i="17"/>
  <c r="L125" i="17"/>
  <c r="L124" i="17"/>
  <c r="L123" i="17"/>
  <c r="L122" i="17"/>
  <c r="L121" i="17"/>
  <c r="L120" i="17"/>
  <c r="L119" i="17"/>
  <c r="L118" i="17"/>
  <c r="L117" i="17"/>
  <c r="L116" i="17"/>
  <c r="L115" i="17"/>
  <c r="L114" i="17"/>
  <c r="L113" i="17"/>
  <c r="L112" i="17"/>
  <c r="L111" i="17"/>
  <c r="L110" i="17"/>
  <c r="L109" i="17"/>
  <c r="L108" i="17"/>
  <c r="L107" i="17"/>
  <c r="L106" i="17"/>
  <c r="L105" i="17"/>
  <c r="L104" i="17"/>
  <c r="L103" i="17"/>
  <c r="L102" i="17"/>
  <c r="L101" i="17"/>
  <c r="L100" i="17"/>
  <c r="L99" i="17"/>
  <c r="L98" i="17"/>
  <c r="L97" i="17"/>
  <c r="L96" i="17"/>
  <c r="L95" i="17"/>
  <c r="L94" i="17"/>
  <c r="L93" i="17"/>
  <c r="L92" i="17"/>
  <c r="L91" i="17"/>
  <c r="L90" i="17"/>
  <c r="L89" i="17"/>
  <c r="L88" i="17"/>
  <c r="L87" i="17"/>
  <c r="L86" i="17"/>
  <c r="L85" i="17"/>
  <c r="L84" i="17"/>
  <c r="L83" i="17"/>
  <c r="L82" i="17"/>
  <c r="L81" i="17"/>
  <c r="L80" i="17"/>
  <c r="L79" i="17"/>
  <c r="L78" i="17"/>
  <c r="L77" i="17"/>
  <c r="L76" i="17"/>
  <c r="L75" i="17"/>
  <c r="L74" i="17"/>
  <c r="L73" i="17"/>
  <c r="L72" i="17"/>
  <c r="L71" i="17"/>
  <c r="L70" i="17"/>
  <c r="L69" i="17"/>
  <c r="L68" i="17"/>
  <c r="L67" i="17"/>
  <c r="L66" i="17"/>
  <c r="L65" i="17"/>
  <c r="L64" i="17"/>
  <c r="L63" i="17"/>
  <c r="L62" i="17"/>
  <c r="L61" i="17"/>
  <c r="L60" i="17"/>
  <c r="L59" i="17"/>
  <c r="L58" i="17"/>
  <c r="L57" i="17"/>
  <c r="L56" i="17"/>
  <c r="L55" i="17"/>
  <c r="L54" i="17"/>
  <c r="L53" i="17"/>
  <c r="L52" i="17"/>
  <c r="L51" i="17"/>
  <c r="L50" i="17"/>
  <c r="L49" i="17"/>
  <c r="L48" i="17"/>
  <c r="L47" i="17"/>
  <c r="L46" i="17"/>
  <c r="L45" i="17"/>
  <c r="L44" i="17"/>
  <c r="L43" i="17"/>
  <c r="L42" i="17"/>
  <c r="L41" i="17"/>
  <c r="L40" i="17"/>
  <c r="L39" i="17"/>
  <c r="L38" i="17"/>
  <c r="L37" i="17"/>
  <c r="L36" i="17"/>
  <c r="L35" i="17"/>
  <c r="L34" i="17"/>
  <c r="L33" i="17"/>
  <c r="L32" i="17"/>
  <c r="L31" i="17"/>
  <c r="P30" i="17"/>
  <c r="L30" i="17"/>
  <c r="S29" i="17"/>
  <c r="L29" i="17"/>
  <c r="L28" i="17"/>
  <c r="P27" i="17"/>
  <c r="L27" i="17"/>
  <c r="C27" i="17"/>
  <c r="S26" i="17"/>
  <c r="P26" i="17"/>
  <c r="L26" i="17"/>
  <c r="F26" i="17"/>
  <c r="C26" i="17"/>
  <c r="S25" i="17"/>
  <c r="P25" i="17"/>
  <c r="L25" i="17"/>
  <c r="F25" i="17"/>
  <c r="C25" i="17"/>
  <c r="S24" i="17"/>
  <c r="P24" i="17"/>
  <c r="L24" i="17"/>
  <c r="F24" i="17"/>
  <c r="C24" i="17"/>
  <c r="S23" i="17"/>
  <c r="P23" i="17"/>
  <c r="L23" i="17"/>
  <c r="F23" i="17"/>
  <c r="C23" i="17"/>
  <c r="S22" i="17"/>
  <c r="P22" i="17"/>
  <c r="L22" i="17"/>
  <c r="F22" i="17"/>
  <c r="C22" i="17"/>
  <c r="K20" i="17"/>
  <c r="J20" i="17"/>
  <c r="L18" i="17"/>
  <c r="L17" i="17"/>
  <c r="L16" i="17"/>
  <c r="L15" i="17"/>
  <c r="L14" i="17"/>
  <c r="L13" i="17"/>
  <c r="L12" i="17"/>
  <c r="L11" i="17"/>
  <c r="L10" i="17"/>
  <c r="L9" i="17"/>
  <c r="L8" i="17"/>
  <c r="L7" i="17"/>
  <c r="L6" i="17"/>
  <c r="L5" i="17"/>
  <c r="L4" i="17"/>
  <c r="L3" i="17"/>
  <c r="K1" i="17"/>
  <c r="J1" i="17"/>
  <c r="L361" i="16"/>
  <c r="L360" i="16"/>
  <c r="L359" i="16"/>
  <c r="L358" i="16"/>
  <c r="L357" i="16"/>
  <c r="L356" i="16"/>
  <c r="L355" i="16"/>
  <c r="L354" i="16"/>
  <c r="L353" i="16"/>
  <c r="L352" i="16"/>
  <c r="L351" i="16"/>
  <c r="L350" i="16"/>
  <c r="L349" i="16"/>
  <c r="L348" i="16"/>
  <c r="L347" i="16"/>
  <c r="L346" i="16"/>
  <c r="L345" i="16"/>
  <c r="L344" i="16"/>
  <c r="L343" i="16"/>
  <c r="L342" i="16"/>
  <c r="L341" i="16"/>
  <c r="L340" i="16"/>
  <c r="L339" i="16"/>
  <c r="L338" i="16"/>
  <c r="L337" i="16"/>
  <c r="L336" i="16"/>
  <c r="L335" i="16"/>
  <c r="L334" i="16"/>
  <c r="L333" i="16"/>
  <c r="L332" i="16"/>
  <c r="L331" i="16"/>
  <c r="L330" i="16"/>
  <c r="L329" i="16"/>
  <c r="L328" i="16"/>
  <c r="L327" i="16"/>
  <c r="L326" i="16"/>
  <c r="L325" i="16"/>
  <c r="L324" i="16"/>
  <c r="L323" i="16"/>
  <c r="L322" i="16"/>
  <c r="L321" i="16"/>
  <c r="L320" i="16"/>
  <c r="L319" i="16"/>
  <c r="L318" i="16"/>
  <c r="L317" i="16"/>
  <c r="L316" i="16"/>
  <c r="L315" i="16"/>
  <c r="L314" i="16"/>
  <c r="L313" i="16"/>
  <c r="L312" i="16"/>
  <c r="L311" i="16"/>
  <c r="L310" i="16"/>
  <c r="L309" i="16"/>
  <c r="L308" i="16"/>
  <c r="L307" i="16"/>
  <c r="L306" i="16"/>
  <c r="L305" i="16"/>
  <c r="L304" i="16"/>
  <c r="L303" i="16"/>
  <c r="L302" i="16"/>
  <c r="L301" i="16"/>
  <c r="L300" i="16"/>
  <c r="L299" i="16"/>
  <c r="L298" i="16"/>
  <c r="L297" i="16"/>
  <c r="L296" i="16"/>
  <c r="L295" i="16"/>
  <c r="L294" i="16"/>
  <c r="L293" i="16"/>
  <c r="L292" i="16"/>
  <c r="L291" i="16"/>
  <c r="L290" i="16"/>
  <c r="L289" i="16"/>
  <c r="L288" i="16"/>
  <c r="L287" i="16"/>
  <c r="L286" i="16"/>
  <c r="L285" i="16"/>
  <c r="L284" i="16"/>
  <c r="L283" i="16"/>
  <c r="L282" i="16"/>
  <c r="L281" i="16"/>
  <c r="L280" i="16"/>
  <c r="L279" i="16"/>
  <c r="L278" i="16"/>
  <c r="L277" i="16"/>
  <c r="L276" i="16"/>
  <c r="L275" i="16"/>
  <c r="L274" i="16"/>
  <c r="L273" i="16"/>
  <c r="L272" i="16"/>
  <c r="L271" i="16"/>
  <c r="L270" i="16"/>
  <c r="L269" i="16"/>
  <c r="L268" i="16"/>
  <c r="L267" i="16"/>
  <c r="L266" i="16"/>
  <c r="L265" i="16"/>
  <c r="L264" i="16"/>
  <c r="L263" i="16"/>
  <c r="L262" i="16"/>
  <c r="L261" i="16"/>
  <c r="L260" i="16"/>
  <c r="L259" i="16"/>
  <c r="L258" i="16"/>
  <c r="L257" i="16"/>
  <c r="L256" i="16"/>
  <c r="L255" i="16"/>
  <c r="L254" i="16"/>
  <c r="L253" i="16"/>
  <c r="L252" i="16"/>
  <c r="L251" i="16"/>
  <c r="L250" i="16"/>
  <c r="L249" i="16"/>
  <c r="L248" i="16"/>
  <c r="L247" i="16"/>
  <c r="L246" i="16"/>
  <c r="L245" i="16"/>
  <c r="L244" i="16"/>
  <c r="L243" i="16"/>
  <c r="L242" i="16"/>
  <c r="L241" i="16"/>
  <c r="L240" i="16"/>
  <c r="L239" i="16"/>
  <c r="L238" i="16"/>
  <c r="L237" i="16"/>
  <c r="L236" i="16"/>
  <c r="L235" i="16"/>
  <c r="L234" i="16"/>
  <c r="L233" i="16"/>
  <c r="L232" i="16"/>
  <c r="L231" i="16"/>
  <c r="L230" i="16"/>
  <c r="L229" i="16"/>
  <c r="L228" i="16"/>
  <c r="L227" i="16"/>
  <c r="L226" i="16"/>
  <c r="L225" i="16"/>
  <c r="L224" i="16"/>
  <c r="L223" i="16"/>
  <c r="L222" i="16"/>
  <c r="L221" i="16"/>
  <c r="L220" i="16"/>
  <c r="L219" i="16"/>
  <c r="L218" i="16"/>
  <c r="L217" i="16"/>
  <c r="L216" i="16"/>
  <c r="L215" i="16"/>
  <c r="L214" i="16"/>
  <c r="L213" i="16"/>
  <c r="L212" i="16"/>
  <c r="L211" i="16"/>
  <c r="L210" i="16"/>
  <c r="L209" i="16"/>
  <c r="L208" i="16"/>
  <c r="L207" i="16"/>
  <c r="L206" i="16"/>
  <c r="L205" i="16"/>
  <c r="L204" i="16"/>
  <c r="L203" i="16"/>
  <c r="L202" i="16"/>
  <c r="L201" i="16"/>
  <c r="L200" i="16"/>
  <c r="L199" i="16"/>
  <c r="L198" i="16"/>
  <c r="L197" i="16"/>
  <c r="L196" i="16"/>
  <c r="L195" i="16"/>
  <c r="L194" i="16"/>
  <c r="L193" i="16"/>
  <c r="L192" i="16"/>
  <c r="L191" i="16"/>
  <c r="L190" i="16"/>
  <c r="L189" i="16"/>
  <c r="L188" i="16"/>
  <c r="L187" i="16"/>
  <c r="L186" i="16"/>
  <c r="L185" i="16"/>
  <c r="L184" i="16"/>
  <c r="L183" i="16"/>
  <c r="L182" i="16"/>
  <c r="L181" i="16"/>
  <c r="L180" i="16"/>
  <c r="L179" i="16"/>
  <c r="L178" i="16"/>
  <c r="L177" i="16"/>
  <c r="L176" i="16"/>
  <c r="L175" i="16"/>
  <c r="L174" i="16"/>
  <c r="L173" i="16"/>
  <c r="L172" i="16"/>
  <c r="L171" i="16"/>
  <c r="L170" i="16"/>
  <c r="L169" i="16"/>
  <c r="L168" i="16"/>
  <c r="L167" i="16"/>
  <c r="L166" i="16"/>
  <c r="L165" i="16"/>
  <c r="L164" i="16"/>
  <c r="L163" i="16"/>
  <c r="L162" i="16"/>
  <c r="L161" i="16"/>
  <c r="L160" i="16"/>
  <c r="L159" i="16"/>
  <c r="L158" i="16"/>
  <c r="L157" i="16"/>
  <c r="L156" i="16"/>
  <c r="L155" i="16"/>
  <c r="L154" i="16"/>
  <c r="L153" i="16"/>
  <c r="L152" i="16"/>
  <c r="L151" i="16"/>
  <c r="L150" i="16"/>
  <c r="L149" i="16"/>
  <c r="L148" i="16"/>
  <c r="L147" i="16"/>
  <c r="L146" i="16"/>
  <c r="L145" i="16"/>
  <c r="L144" i="16"/>
  <c r="L143" i="16"/>
  <c r="L142" i="16"/>
  <c r="L141" i="16"/>
  <c r="L140" i="16"/>
  <c r="L139" i="16"/>
  <c r="L138" i="16"/>
  <c r="L137" i="16"/>
  <c r="L136" i="16"/>
  <c r="L135" i="16"/>
  <c r="L134" i="16"/>
  <c r="L133" i="16"/>
  <c r="L132" i="16"/>
  <c r="L131" i="16"/>
  <c r="L130" i="16"/>
  <c r="L129" i="16"/>
  <c r="L128" i="16"/>
  <c r="L127" i="16"/>
  <c r="L126" i="16"/>
  <c r="L125" i="16"/>
  <c r="L124" i="16"/>
  <c r="L123" i="16"/>
  <c r="L122" i="16"/>
  <c r="L121" i="16"/>
  <c r="L120" i="16"/>
  <c r="L119" i="16"/>
  <c r="L118" i="16"/>
  <c r="L117" i="16"/>
  <c r="L116" i="16"/>
  <c r="L115" i="16"/>
  <c r="L114" i="16"/>
  <c r="L113" i="16"/>
  <c r="L112" i="16"/>
  <c r="L111" i="16"/>
  <c r="L110" i="16"/>
  <c r="L109" i="16"/>
  <c r="L108" i="16"/>
  <c r="L107" i="16"/>
  <c r="L106" i="16"/>
  <c r="L105" i="16"/>
  <c r="L104" i="16"/>
  <c r="L103" i="16"/>
  <c r="L102" i="16"/>
  <c r="L101" i="16"/>
  <c r="L100" i="16"/>
  <c r="L99" i="16"/>
  <c r="L98" i="16"/>
  <c r="L97" i="16"/>
  <c r="L96" i="16"/>
  <c r="L95" i="16"/>
  <c r="L94" i="16"/>
  <c r="L93" i="16"/>
  <c r="L92" i="16"/>
  <c r="L91" i="16"/>
  <c r="L90" i="16"/>
  <c r="L89" i="16"/>
  <c r="L88" i="16"/>
  <c r="L87" i="16"/>
  <c r="L86" i="16"/>
  <c r="L85" i="16"/>
  <c r="L84" i="16"/>
  <c r="L83" i="16"/>
  <c r="L82" i="16"/>
  <c r="L81" i="16"/>
  <c r="L80" i="16"/>
  <c r="L79" i="16"/>
  <c r="L78" i="16"/>
  <c r="L77" i="16"/>
  <c r="L76" i="16"/>
  <c r="L75" i="16"/>
  <c r="L74" i="16"/>
  <c r="L73" i="16"/>
  <c r="L72" i="16"/>
  <c r="L71" i="16"/>
  <c r="L70" i="16"/>
  <c r="L69" i="16"/>
  <c r="L68" i="16"/>
  <c r="L67" i="16"/>
  <c r="L66" i="16"/>
  <c r="L65" i="16"/>
  <c r="L64" i="16"/>
  <c r="L63" i="16"/>
  <c r="L62" i="16"/>
  <c r="L61" i="16"/>
  <c r="L60" i="16"/>
  <c r="L59" i="16"/>
  <c r="L58" i="16"/>
  <c r="L57" i="16"/>
  <c r="L56" i="16"/>
  <c r="L55" i="16"/>
  <c r="L54" i="16"/>
  <c r="L53" i="16"/>
  <c r="L52" i="16"/>
  <c r="L51" i="16"/>
  <c r="L50" i="16"/>
  <c r="L49" i="16"/>
  <c r="L48" i="16"/>
  <c r="L47" i="16"/>
  <c r="L46" i="16"/>
  <c r="L45" i="16"/>
  <c r="L44" i="16"/>
  <c r="L43" i="16"/>
  <c r="L42" i="16"/>
  <c r="L41" i="16"/>
  <c r="L40" i="16"/>
  <c r="L39" i="16"/>
  <c r="L38" i="16"/>
  <c r="L37" i="16"/>
  <c r="L36" i="16"/>
  <c r="L35" i="16"/>
  <c r="L34" i="16"/>
  <c r="L33" i="16"/>
  <c r="L32" i="16"/>
  <c r="L31" i="16"/>
  <c r="P30" i="16"/>
  <c r="L30" i="16"/>
  <c r="S29" i="16"/>
  <c r="L29" i="16"/>
  <c r="L28" i="16"/>
  <c r="P27" i="16"/>
  <c r="L27" i="16"/>
  <c r="C27" i="16"/>
  <c r="S26" i="16"/>
  <c r="P26" i="16"/>
  <c r="L26" i="16"/>
  <c r="F26" i="16"/>
  <c r="C26" i="16"/>
  <c r="S25" i="16"/>
  <c r="P25" i="16"/>
  <c r="L25" i="16"/>
  <c r="F25" i="16"/>
  <c r="C25" i="16"/>
  <c r="S24" i="16"/>
  <c r="P24" i="16"/>
  <c r="L24" i="16"/>
  <c r="F24" i="16"/>
  <c r="C24" i="16"/>
  <c r="S23" i="16"/>
  <c r="P23" i="16"/>
  <c r="L23" i="16"/>
  <c r="F23" i="16"/>
  <c r="C23" i="16"/>
  <c r="S22" i="16"/>
  <c r="P22" i="16"/>
  <c r="L22" i="16"/>
  <c r="F22" i="16"/>
  <c r="C22" i="16"/>
  <c r="K20" i="16"/>
  <c r="J20" i="16"/>
  <c r="L18" i="16"/>
  <c r="L17" i="16"/>
  <c r="L16" i="16"/>
  <c r="L15" i="16"/>
  <c r="L14" i="16"/>
  <c r="L13" i="16"/>
  <c r="L12" i="16"/>
  <c r="L11" i="16"/>
  <c r="L10" i="16"/>
  <c r="L9" i="16"/>
  <c r="L8" i="16"/>
  <c r="L7" i="16"/>
  <c r="L6" i="16"/>
  <c r="L5" i="16"/>
  <c r="L4" i="16"/>
  <c r="L3" i="16"/>
  <c r="K1" i="16"/>
  <c r="J1" i="16"/>
  <c r="L361" i="15"/>
  <c r="L360" i="15"/>
  <c r="L359" i="15"/>
  <c r="L358" i="15"/>
  <c r="L357" i="15"/>
  <c r="L356" i="15"/>
  <c r="L355" i="15"/>
  <c r="L354" i="15"/>
  <c r="L353" i="15"/>
  <c r="L352" i="15"/>
  <c r="L351" i="15"/>
  <c r="L350" i="15"/>
  <c r="L349" i="15"/>
  <c r="L348" i="15"/>
  <c r="L347" i="15"/>
  <c r="L346" i="15"/>
  <c r="L345" i="15"/>
  <c r="L344" i="15"/>
  <c r="L343" i="15"/>
  <c r="L342" i="15"/>
  <c r="L341" i="15"/>
  <c r="L340" i="15"/>
  <c r="L339" i="15"/>
  <c r="L338" i="15"/>
  <c r="L337" i="15"/>
  <c r="L336" i="15"/>
  <c r="L335" i="15"/>
  <c r="L334" i="15"/>
  <c r="L333" i="15"/>
  <c r="L332" i="15"/>
  <c r="L331" i="15"/>
  <c r="L330" i="15"/>
  <c r="L329" i="15"/>
  <c r="L328" i="15"/>
  <c r="L327" i="15"/>
  <c r="L326" i="15"/>
  <c r="L325" i="15"/>
  <c r="L324" i="15"/>
  <c r="L323" i="15"/>
  <c r="L322" i="15"/>
  <c r="L321" i="15"/>
  <c r="L320" i="15"/>
  <c r="L319" i="15"/>
  <c r="L318" i="15"/>
  <c r="L317" i="15"/>
  <c r="L316" i="15"/>
  <c r="L315" i="15"/>
  <c r="L314" i="15"/>
  <c r="L313" i="15"/>
  <c r="L312" i="15"/>
  <c r="L311" i="15"/>
  <c r="L310" i="15"/>
  <c r="L309" i="15"/>
  <c r="L308" i="15"/>
  <c r="L307" i="15"/>
  <c r="L306" i="15"/>
  <c r="L305" i="15"/>
  <c r="L304" i="15"/>
  <c r="L303" i="15"/>
  <c r="L302" i="15"/>
  <c r="L301" i="15"/>
  <c r="L300" i="15"/>
  <c r="L299" i="15"/>
  <c r="L298" i="15"/>
  <c r="L297" i="15"/>
  <c r="L296" i="15"/>
  <c r="L295" i="15"/>
  <c r="L294" i="15"/>
  <c r="L293" i="15"/>
  <c r="L292" i="15"/>
  <c r="L291" i="15"/>
  <c r="L290" i="15"/>
  <c r="L289" i="15"/>
  <c r="L288" i="15"/>
  <c r="L287" i="15"/>
  <c r="L286" i="15"/>
  <c r="L285" i="15"/>
  <c r="L284" i="15"/>
  <c r="L283" i="15"/>
  <c r="L282" i="15"/>
  <c r="L281" i="15"/>
  <c r="L280" i="15"/>
  <c r="L279" i="15"/>
  <c r="L278" i="15"/>
  <c r="L277" i="15"/>
  <c r="L276" i="15"/>
  <c r="L275" i="15"/>
  <c r="L274" i="15"/>
  <c r="L273" i="15"/>
  <c r="L272" i="15"/>
  <c r="L271" i="15"/>
  <c r="L270" i="15"/>
  <c r="L269" i="15"/>
  <c r="L268" i="15"/>
  <c r="L267" i="15"/>
  <c r="L266" i="15"/>
  <c r="L265" i="15"/>
  <c r="L264" i="15"/>
  <c r="L263" i="15"/>
  <c r="L262" i="15"/>
  <c r="L261" i="15"/>
  <c r="L260" i="15"/>
  <c r="L259" i="15"/>
  <c r="L258" i="15"/>
  <c r="L257" i="15"/>
  <c r="L256" i="15"/>
  <c r="L255" i="15"/>
  <c r="L254" i="15"/>
  <c r="L253" i="15"/>
  <c r="L252" i="15"/>
  <c r="L251" i="15"/>
  <c r="L250" i="15"/>
  <c r="L249" i="15"/>
  <c r="L248" i="15"/>
  <c r="L247" i="15"/>
  <c r="L246" i="15"/>
  <c r="L245" i="15"/>
  <c r="L244" i="15"/>
  <c r="L243" i="15"/>
  <c r="L242" i="15"/>
  <c r="L241" i="15"/>
  <c r="L240" i="15"/>
  <c r="L239" i="15"/>
  <c r="L238" i="15"/>
  <c r="L237" i="15"/>
  <c r="L236" i="15"/>
  <c r="L235" i="15"/>
  <c r="L234" i="15"/>
  <c r="L233" i="15"/>
  <c r="L232" i="15"/>
  <c r="L231" i="15"/>
  <c r="L230" i="15"/>
  <c r="L229" i="15"/>
  <c r="L228" i="15"/>
  <c r="L227" i="15"/>
  <c r="L226" i="15"/>
  <c r="L225" i="15"/>
  <c r="L224" i="15"/>
  <c r="L223" i="15"/>
  <c r="L222" i="15"/>
  <c r="L221" i="15"/>
  <c r="L220" i="15"/>
  <c r="L219" i="15"/>
  <c r="L218" i="15"/>
  <c r="L217" i="15"/>
  <c r="L216" i="15"/>
  <c r="L215" i="15"/>
  <c r="L214" i="15"/>
  <c r="L213" i="15"/>
  <c r="L212" i="15"/>
  <c r="L211" i="15"/>
  <c r="L210" i="15"/>
  <c r="L209" i="15"/>
  <c r="L208" i="15"/>
  <c r="L207" i="15"/>
  <c r="L206" i="15"/>
  <c r="L205" i="15"/>
  <c r="L204" i="15"/>
  <c r="L203" i="15"/>
  <c r="L202" i="15"/>
  <c r="L201" i="15"/>
  <c r="L200" i="15"/>
  <c r="L199" i="15"/>
  <c r="L198" i="15"/>
  <c r="L197" i="15"/>
  <c r="L196" i="15"/>
  <c r="L195" i="15"/>
  <c r="L194" i="15"/>
  <c r="L193" i="15"/>
  <c r="L192" i="15"/>
  <c r="L191" i="15"/>
  <c r="L190" i="15"/>
  <c r="L189" i="15"/>
  <c r="L188" i="15"/>
  <c r="L187" i="15"/>
  <c r="L186" i="15"/>
  <c r="L185" i="15"/>
  <c r="L184" i="15"/>
  <c r="L183" i="15"/>
  <c r="L182" i="15"/>
  <c r="L181" i="15"/>
  <c r="L180" i="15"/>
  <c r="L179" i="15"/>
  <c r="L178" i="15"/>
  <c r="L177" i="15"/>
  <c r="L176" i="15"/>
  <c r="L175" i="15"/>
  <c r="L174" i="15"/>
  <c r="L173" i="15"/>
  <c r="L172" i="15"/>
  <c r="L171" i="15"/>
  <c r="L170" i="15"/>
  <c r="L169" i="15"/>
  <c r="L168" i="15"/>
  <c r="L167" i="15"/>
  <c r="L166" i="15"/>
  <c r="L165" i="15"/>
  <c r="L164" i="15"/>
  <c r="L163" i="15"/>
  <c r="L162" i="15"/>
  <c r="L161" i="15"/>
  <c r="L160" i="15"/>
  <c r="L159" i="15"/>
  <c r="L158" i="15"/>
  <c r="L157" i="15"/>
  <c r="L156" i="15"/>
  <c r="L155" i="15"/>
  <c r="L154" i="15"/>
  <c r="L153" i="15"/>
  <c r="L152" i="15"/>
  <c r="L151" i="15"/>
  <c r="L150" i="15"/>
  <c r="L149" i="15"/>
  <c r="L148" i="15"/>
  <c r="L147" i="15"/>
  <c r="L146" i="15"/>
  <c r="L145" i="15"/>
  <c r="L144" i="15"/>
  <c r="L143" i="15"/>
  <c r="L142" i="15"/>
  <c r="L141" i="15"/>
  <c r="L140" i="15"/>
  <c r="L139" i="15"/>
  <c r="L138" i="15"/>
  <c r="L137" i="15"/>
  <c r="L136" i="15"/>
  <c r="L135" i="15"/>
  <c r="L134" i="15"/>
  <c r="L133" i="15"/>
  <c r="L132" i="15"/>
  <c r="L131" i="15"/>
  <c r="L130" i="15"/>
  <c r="L129" i="15"/>
  <c r="L128" i="15"/>
  <c r="L127" i="15"/>
  <c r="L126" i="15"/>
  <c r="L125" i="15"/>
  <c r="L124" i="15"/>
  <c r="L123" i="15"/>
  <c r="L122" i="15"/>
  <c r="L121" i="15"/>
  <c r="L120" i="15"/>
  <c r="L119" i="15"/>
  <c r="L118" i="15"/>
  <c r="L117" i="15"/>
  <c r="L116" i="15"/>
  <c r="L115" i="15"/>
  <c r="L114" i="15"/>
  <c r="L113" i="15"/>
  <c r="L112" i="15"/>
  <c r="L111" i="15"/>
  <c r="L110" i="15"/>
  <c r="L109" i="15"/>
  <c r="L108" i="15"/>
  <c r="L107" i="15"/>
  <c r="L106" i="15"/>
  <c r="L105" i="15"/>
  <c r="L104" i="15"/>
  <c r="L103" i="15"/>
  <c r="L102" i="15"/>
  <c r="L101" i="15"/>
  <c r="L100" i="15"/>
  <c r="L99" i="15"/>
  <c r="L98" i="15"/>
  <c r="L97" i="15"/>
  <c r="L96" i="15"/>
  <c r="L95" i="15"/>
  <c r="L94" i="15"/>
  <c r="L93" i="15"/>
  <c r="L92" i="15"/>
  <c r="L91" i="15"/>
  <c r="L90" i="15"/>
  <c r="L89" i="15"/>
  <c r="L88" i="15"/>
  <c r="L87" i="15"/>
  <c r="L86" i="15"/>
  <c r="L85" i="15"/>
  <c r="L84" i="15"/>
  <c r="L83" i="15"/>
  <c r="L82" i="15"/>
  <c r="L81" i="15"/>
  <c r="L80" i="15"/>
  <c r="L79" i="15"/>
  <c r="L78" i="15"/>
  <c r="L77" i="15"/>
  <c r="L76" i="15"/>
  <c r="L75" i="15"/>
  <c r="L74" i="15"/>
  <c r="L73" i="15"/>
  <c r="L72" i="15"/>
  <c r="L71" i="15"/>
  <c r="L70" i="15"/>
  <c r="L69" i="15"/>
  <c r="L68" i="15"/>
  <c r="L67" i="15"/>
  <c r="L66" i="15"/>
  <c r="L65" i="15"/>
  <c r="L64" i="15"/>
  <c r="L63" i="15"/>
  <c r="L62" i="15"/>
  <c r="L61" i="15"/>
  <c r="L60" i="15"/>
  <c r="L59" i="15"/>
  <c r="L58" i="15"/>
  <c r="L57" i="15"/>
  <c r="L56" i="15"/>
  <c r="L55" i="15"/>
  <c r="L54" i="15"/>
  <c r="L53" i="15"/>
  <c r="L52" i="15"/>
  <c r="L51" i="15"/>
  <c r="L50" i="15"/>
  <c r="L49" i="15"/>
  <c r="L48" i="15"/>
  <c r="L47" i="15"/>
  <c r="L46" i="15"/>
  <c r="L45" i="15"/>
  <c r="L44" i="15"/>
  <c r="L43" i="15"/>
  <c r="L42" i="15"/>
  <c r="L41" i="15"/>
  <c r="L40" i="15"/>
  <c r="L39" i="15"/>
  <c r="L38" i="15"/>
  <c r="L37" i="15"/>
  <c r="L36" i="15"/>
  <c r="L35" i="15"/>
  <c r="L34" i="15"/>
  <c r="L33" i="15"/>
  <c r="L32" i="15"/>
  <c r="L31" i="15"/>
  <c r="P30" i="15"/>
  <c r="L30" i="15"/>
  <c r="S29" i="15"/>
  <c r="L29" i="15"/>
  <c r="L28" i="15"/>
  <c r="P27" i="15"/>
  <c r="L27" i="15"/>
  <c r="C27" i="15"/>
  <c r="S26" i="15"/>
  <c r="P26" i="15"/>
  <c r="L26" i="15"/>
  <c r="F26" i="15"/>
  <c r="C26" i="15"/>
  <c r="S25" i="15"/>
  <c r="P25" i="15"/>
  <c r="L25" i="15"/>
  <c r="F25" i="15"/>
  <c r="C25" i="15"/>
  <c r="S24" i="15"/>
  <c r="P24" i="15"/>
  <c r="L24" i="15"/>
  <c r="F24" i="15"/>
  <c r="C24" i="15"/>
  <c r="S23" i="15"/>
  <c r="P23" i="15"/>
  <c r="L23" i="15"/>
  <c r="F23" i="15"/>
  <c r="C23" i="15"/>
  <c r="S22" i="15"/>
  <c r="P22" i="15"/>
  <c r="L22" i="15"/>
  <c r="F22" i="15"/>
  <c r="C22" i="15"/>
  <c r="K20" i="15"/>
  <c r="J20" i="15"/>
  <c r="L18" i="15"/>
  <c r="L17" i="15"/>
  <c r="L16" i="15"/>
  <c r="L15" i="15"/>
  <c r="L14" i="15"/>
  <c r="L13" i="15"/>
  <c r="L12" i="15"/>
  <c r="L11" i="15"/>
  <c r="L10" i="15"/>
  <c r="L9" i="15"/>
  <c r="L8" i="15"/>
  <c r="L7" i="15"/>
  <c r="L6" i="15"/>
  <c r="L5" i="15"/>
  <c r="L4" i="15"/>
  <c r="L3" i="15"/>
  <c r="K1" i="15"/>
  <c r="J1" i="15"/>
  <c r="L361" i="14"/>
  <c r="L360" i="14"/>
  <c r="L359" i="14"/>
  <c r="L358" i="14"/>
  <c r="L357" i="14"/>
  <c r="L356" i="14"/>
  <c r="L355" i="14"/>
  <c r="L354" i="14"/>
  <c r="L353" i="14"/>
  <c r="L352" i="14"/>
  <c r="L351" i="14"/>
  <c r="L350" i="14"/>
  <c r="L349" i="14"/>
  <c r="L348" i="14"/>
  <c r="L347" i="14"/>
  <c r="L346" i="14"/>
  <c r="L345" i="14"/>
  <c r="L344" i="14"/>
  <c r="L343" i="14"/>
  <c r="L342" i="14"/>
  <c r="L341" i="14"/>
  <c r="L340" i="14"/>
  <c r="L339" i="14"/>
  <c r="L338" i="14"/>
  <c r="L337" i="14"/>
  <c r="L336" i="14"/>
  <c r="L335" i="14"/>
  <c r="L334" i="14"/>
  <c r="L333" i="14"/>
  <c r="L332" i="14"/>
  <c r="L331" i="14"/>
  <c r="L330" i="14"/>
  <c r="L329" i="14"/>
  <c r="L328" i="14"/>
  <c r="L327" i="14"/>
  <c r="L326" i="14"/>
  <c r="L325" i="14"/>
  <c r="L324" i="14"/>
  <c r="L323" i="14"/>
  <c r="L322" i="14"/>
  <c r="L321" i="14"/>
  <c r="L320" i="14"/>
  <c r="L319" i="14"/>
  <c r="L318" i="14"/>
  <c r="L317" i="14"/>
  <c r="L316" i="14"/>
  <c r="L315" i="14"/>
  <c r="L314" i="14"/>
  <c r="L313" i="14"/>
  <c r="L312" i="14"/>
  <c r="L311" i="14"/>
  <c r="L310" i="14"/>
  <c r="L309" i="14"/>
  <c r="L308" i="14"/>
  <c r="L307" i="14"/>
  <c r="L306" i="14"/>
  <c r="L305" i="14"/>
  <c r="L304" i="14"/>
  <c r="L303" i="14"/>
  <c r="L302" i="14"/>
  <c r="L301" i="14"/>
  <c r="L300" i="14"/>
  <c r="L299" i="14"/>
  <c r="L298" i="14"/>
  <c r="L297" i="14"/>
  <c r="L296" i="14"/>
  <c r="L295" i="14"/>
  <c r="L294" i="14"/>
  <c r="L293" i="14"/>
  <c r="L292" i="14"/>
  <c r="L291" i="14"/>
  <c r="L290" i="14"/>
  <c r="L289" i="14"/>
  <c r="L288" i="14"/>
  <c r="L287" i="14"/>
  <c r="L286" i="14"/>
  <c r="L285" i="14"/>
  <c r="L284" i="14"/>
  <c r="L283" i="14"/>
  <c r="L282" i="14"/>
  <c r="L281" i="14"/>
  <c r="L280" i="14"/>
  <c r="L279" i="14"/>
  <c r="L278" i="14"/>
  <c r="L277" i="14"/>
  <c r="L276" i="14"/>
  <c r="L275" i="14"/>
  <c r="L274" i="14"/>
  <c r="L273" i="14"/>
  <c r="L272" i="14"/>
  <c r="L271" i="14"/>
  <c r="L270" i="14"/>
  <c r="L269" i="14"/>
  <c r="L268" i="14"/>
  <c r="L267" i="14"/>
  <c r="L266" i="14"/>
  <c r="L265" i="14"/>
  <c r="L264" i="14"/>
  <c r="L263" i="14"/>
  <c r="L262" i="14"/>
  <c r="L261" i="14"/>
  <c r="L260" i="14"/>
  <c r="L259" i="14"/>
  <c r="L258" i="14"/>
  <c r="L257" i="14"/>
  <c r="L256" i="14"/>
  <c r="L255" i="14"/>
  <c r="L254" i="14"/>
  <c r="L253" i="14"/>
  <c r="L252" i="14"/>
  <c r="L251" i="14"/>
  <c r="L250" i="14"/>
  <c r="L249" i="14"/>
  <c r="L248" i="14"/>
  <c r="L247" i="14"/>
  <c r="L246" i="14"/>
  <c r="L245" i="14"/>
  <c r="L244" i="14"/>
  <c r="L243" i="14"/>
  <c r="L242" i="14"/>
  <c r="L241" i="14"/>
  <c r="L240" i="14"/>
  <c r="L239" i="14"/>
  <c r="L238" i="14"/>
  <c r="L237" i="14"/>
  <c r="L236" i="14"/>
  <c r="L235" i="14"/>
  <c r="L234" i="14"/>
  <c r="L233" i="14"/>
  <c r="L232" i="14"/>
  <c r="L231" i="14"/>
  <c r="L230" i="14"/>
  <c r="L229" i="14"/>
  <c r="L228" i="14"/>
  <c r="L227" i="14"/>
  <c r="L226" i="14"/>
  <c r="L225" i="14"/>
  <c r="L224" i="14"/>
  <c r="L223" i="14"/>
  <c r="L222" i="14"/>
  <c r="L221" i="14"/>
  <c r="L220" i="14"/>
  <c r="L219" i="14"/>
  <c r="L218" i="14"/>
  <c r="L217" i="14"/>
  <c r="L216" i="14"/>
  <c r="L215" i="14"/>
  <c r="L214" i="14"/>
  <c r="L213" i="14"/>
  <c r="L212" i="14"/>
  <c r="L211" i="14"/>
  <c r="L210" i="14"/>
  <c r="L209" i="14"/>
  <c r="L208" i="14"/>
  <c r="L207" i="14"/>
  <c r="L206" i="14"/>
  <c r="L205" i="14"/>
  <c r="L204" i="14"/>
  <c r="L203" i="14"/>
  <c r="L202" i="14"/>
  <c r="L201" i="14"/>
  <c r="L200" i="14"/>
  <c r="L199" i="14"/>
  <c r="L198" i="14"/>
  <c r="L197" i="14"/>
  <c r="L196" i="14"/>
  <c r="L195" i="14"/>
  <c r="L194" i="14"/>
  <c r="L193" i="14"/>
  <c r="L192" i="14"/>
  <c r="L191" i="14"/>
  <c r="L190" i="14"/>
  <c r="L189" i="14"/>
  <c r="L188" i="14"/>
  <c r="L187" i="14"/>
  <c r="L186" i="14"/>
  <c r="L185" i="14"/>
  <c r="L184" i="14"/>
  <c r="L183" i="14"/>
  <c r="L182" i="14"/>
  <c r="L181" i="14"/>
  <c r="L180" i="14"/>
  <c r="L179" i="14"/>
  <c r="L178" i="14"/>
  <c r="L177" i="14"/>
  <c r="L176" i="14"/>
  <c r="L175" i="14"/>
  <c r="L174" i="14"/>
  <c r="L173" i="14"/>
  <c r="L172" i="14"/>
  <c r="L171" i="14"/>
  <c r="L170" i="14"/>
  <c r="L169" i="14"/>
  <c r="L168" i="14"/>
  <c r="L167" i="14"/>
  <c r="L166" i="14"/>
  <c r="L165" i="14"/>
  <c r="L164" i="14"/>
  <c r="L163" i="14"/>
  <c r="L162" i="14"/>
  <c r="L161" i="14"/>
  <c r="L160" i="14"/>
  <c r="L159" i="14"/>
  <c r="L158" i="14"/>
  <c r="L157" i="14"/>
  <c r="L156" i="14"/>
  <c r="L155" i="14"/>
  <c r="L154" i="14"/>
  <c r="L153" i="14"/>
  <c r="L152" i="14"/>
  <c r="L151" i="14"/>
  <c r="L150" i="14"/>
  <c r="L149" i="14"/>
  <c r="L148" i="14"/>
  <c r="L147" i="14"/>
  <c r="L146" i="14"/>
  <c r="L145" i="14"/>
  <c r="L144" i="14"/>
  <c r="L143" i="14"/>
  <c r="L142" i="14"/>
  <c r="L141" i="14"/>
  <c r="L140" i="14"/>
  <c r="L139" i="14"/>
  <c r="L138" i="14"/>
  <c r="L137" i="14"/>
  <c r="L136" i="14"/>
  <c r="L135" i="14"/>
  <c r="L134" i="14"/>
  <c r="L133" i="14"/>
  <c r="L132" i="14"/>
  <c r="L131" i="14"/>
  <c r="L130" i="14"/>
  <c r="L129" i="14"/>
  <c r="L128" i="14"/>
  <c r="L127" i="14"/>
  <c r="L126" i="14"/>
  <c r="L125" i="14"/>
  <c r="L124" i="14"/>
  <c r="L123" i="14"/>
  <c r="L122" i="14"/>
  <c r="L121" i="14"/>
  <c r="L120" i="14"/>
  <c r="L119" i="14"/>
  <c r="L118" i="14"/>
  <c r="L117" i="14"/>
  <c r="L116" i="14"/>
  <c r="L115" i="14"/>
  <c r="L114" i="14"/>
  <c r="L113" i="14"/>
  <c r="L112" i="14"/>
  <c r="L111" i="14"/>
  <c r="L110" i="14"/>
  <c r="L109" i="14"/>
  <c r="L108" i="14"/>
  <c r="L107" i="14"/>
  <c r="L106" i="14"/>
  <c r="L105" i="14"/>
  <c r="L104" i="14"/>
  <c r="L103" i="14"/>
  <c r="L102" i="14"/>
  <c r="L101" i="14"/>
  <c r="L100" i="14"/>
  <c r="L99" i="14"/>
  <c r="L98" i="14"/>
  <c r="L97" i="14"/>
  <c r="L96" i="14"/>
  <c r="L95" i="14"/>
  <c r="L94" i="14"/>
  <c r="L93" i="14"/>
  <c r="L92" i="14"/>
  <c r="L91" i="14"/>
  <c r="L90" i="14"/>
  <c r="L89" i="14"/>
  <c r="L88" i="14"/>
  <c r="L87" i="14"/>
  <c r="L86" i="14"/>
  <c r="L85" i="14"/>
  <c r="L84" i="14"/>
  <c r="L83" i="14"/>
  <c r="L82" i="14"/>
  <c r="L81" i="14"/>
  <c r="L80" i="14"/>
  <c r="L79" i="14"/>
  <c r="L78" i="14"/>
  <c r="L77" i="14"/>
  <c r="L76" i="14"/>
  <c r="L75" i="14"/>
  <c r="L74" i="14"/>
  <c r="L73" i="14"/>
  <c r="L72" i="14"/>
  <c r="L71" i="14"/>
  <c r="L70" i="14"/>
  <c r="L69" i="14"/>
  <c r="L68" i="14"/>
  <c r="L67" i="14"/>
  <c r="L66" i="14"/>
  <c r="L65" i="14"/>
  <c r="L64" i="14"/>
  <c r="L63" i="14"/>
  <c r="L62" i="14"/>
  <c r="L61" i="14"/>
  <c r="L60" i="14"/>
  <c r="L59" i="14"/>
  <c r="L58" i="14"/>
  <c r="L57" i="14"/>
  <c r="L56" i="14"/>
  <c r="L55" i="14"/>
  <c r="L54" i="14"/>
  <c r="L53" i="14"/>
  <c r="L52" i="14"/>
  <c r="L51" i="14"/>
  <c r="L50" i="14"/>
  <c r="L49" i="14"/>
  <c r="L48" i="14"/>
  <c r="L47" i="14"/>
  <c r="L46" i="14"/>
  <c r="L45" i="14"/>
  <c r="L44" i="14"/>
  <c r="L43" i="14"/>
  <c r="L42" i="14"/>
  <c r="L41" i="14"/>
  <c r="L40" i="14"/>
  <c r="L39" i="14"/>
  <c r="L38" i="14"/>
  <c r="L37" i="14"/>
  <c r="L36" i="14"/>
  <c r="L35" i="14"/>
  <c r="L34" i="14"/>
  <c r="L33" i="14"/>
  <c r="L32" i="14"/>
  <c r="L31" i="14"/>
  <c r="P30" i="14"/>
  <c r="L30" i="14"/>
  <c r="S29" i="14"/>
  <c r="L29" i="14"/>
  <c r="L28" i="14"/>
  <c r="P27" i="14"/>
  <c r="L27" i="14"/>
  <c r="C27" i="14"/>
  <c r="S26" i="14"/>
  <c r="P26" i="14"/>
  <c r="L26" i="14"/>
  <c r="F26" i="14"/>
  <c r="C26" i="14"/>
  <c r="S25" i="14"/>
  <c r="P25" i="14"/>
  <c r="L25" i="14"/>
  <c r="F25" i="14"/>
  <c r="C25" i="14"/>
  <c r="S24" i="14"/>
  <c r="P24" i="14"/>
  <c r="L24" i="14"/>
  <c r="F24" i="14"/>
  <c r="C24" i="14"/>
  <c r="S23" i="14"/>
  <c r="P23" i="14"/>
  <c r="L23" i="14"/>
  <c r="F23" i="14"/>
  <c r="C23" i="14"/>
  <c r="S22" i="14"/>
  <c r="P22" i="14"/>
  <c r="L22" i="14"/>
  <c r="F22" i="14"/>
  <c r="C22" i="14"/>
  <c r="K20" i="14"/>
  <c r="J20" i="14"/>
  <c r="L18" i="14"/>
  <c r="L17" i="14"/>
  <c r="L16" i="14"/>
  <c r="L15" i="14"/>
  <c r="L14" i="14"/>
  <c r="L13" i="14"/>
  <c r="L12" i="14"/>
  <c r="L11" i="14"/>
  <c r="L10" i="14"/>
  <c r="L9" i="14"/>
  <c r="L8" i="14"/>
  <c r="L7" i="14"/>
  <c r="L6" i="14"/>
  <c r="L5" i="14"/>
  <c r="L4" i="14"/>
  <c r="L3" i="14"/>
  <c r="K1" i="14"/>
  <c r="J1" i="14"/>
  <c r="L361" i="12"/>
  <c r="L360" i="12"/>
  <c r="L359" i="12"/>
  <c r="L358" i="12"/>
  <c r="L357" i="12"/>
  <c r="L356" i="12"/>
  <c r="L355" i="12"/>
  <c r="L354" i="12"/>
  <c r="L353" i="12"/>
  <c r="L352" i="12"/>
  <c r="L351" i="12"/>
  <c r="L350" i="12"/>
  <c r="L349" i="12"/>
  <c r="L348" i="12"/>
  <c r="L347" i="12"/>
  <c r="L346" i="12"/>
  <c r="L345" i="12"/>
  <c r="L344" i="12"/>
  <c r="L343" i="12"/>
  <c r="L342" i="12"/>
  <c r="L341" i="12"/>
  <c r="L340" i="12"/>
  <c r="L339" i="12"/>
  <c r="L338" i="12"/>
  <c r="L337" i="12"/>
  <c r="L336" i="12"/>
  <c r="L335" i="12"/>
  <c r="L334" i="12"/>
  <c r="L333" i="12"/>
  <c r="L332" i="12"/>
  <c r="L331" i="12"/>
  <c r="L330" i="12"/>
  <c r="L329" i="12"/>
  <c r="L328" i="12"/>
  <c r="L327" i="12"/>
  <c r="L326" i="12"/>
  <c r="L325" i="12"/>
  <c r="L324" i="12"/>
  <c r="L323" i="12"/>
  <c r="L322" i="12"/>
  <c r="L321" i="12"/>
  <c r="L320" i="12"/>
  <c r="L319" i="12"/>
  <c r="L318" i="12"/>
  <c r="L317" i="12"/>
  <c r="L316" i="12"/>
  <c r="L315" i="12"/>
  <c r="L314" i="12"/>
  <c r="L313" i="12"/>
  <c r="L312" i="12"/>
  <c r="L311" i="12"/>
  <c r="L310" i="12"/>
  <c r="L309" i="12"/>
  <c r="L308" i="12"/>
  <c r="L307" i="12"/>
  <c r="L306" i="12"/>
  <c r="L305" i="12"/>
  <c r="L304" i="12"/>
  <c r="L303" i="12"/>
  <c r="L302" i="12"/>
  <c r="L301" i="12"/>
  <c r="L300" i="12"/>
  <c r="L299" i="12"/>
  <c r="L298" i="12"/>
  <c r="L297" i="12"/>
  <c r="L296" i="12"/>
  <c r="L295" i="12"/>
  <c r="L294" i="12"/>
  <c r="L293" i="12"/>
  <c r="L292" i="12"/>
  <c r="L291" i="12"/>
  <c r="L290" i="12"/>
  <c r="L289" i="12"/>
  <c r="L288" i="12"/>
  <c r="L287" i="12"/>
  <c r="L286" i="12"/>
  <c r="L285" i="12"/>
  <c r="L284" i="12"/>
  <c r="L283" i="12"/>
  <c r="L282" i="12"/>
  <c r="L281" i="12"/>
  <c r="L280" i="12"/>
  <c r="L279" i="12"/>
  <c r="L278" i="12"/>
  <c r="L277" i="12"/>
  <c r="L276" i="12"/>
  <c r="L275" i="12"/>
  <c r="L274" i="12"/>
  <c r="L273" i="12"/>
  <c r="L272" i="12"/>
  <c r="L271" i="12"/>
  <c r="L270" i="12"/>
  <c r="L269" i="12"/>
  <c r="L268" i="12"/>
  <c r="L267" i="12"/>
  <c r="L266" i="12"/>
  <c r="L265" i="12"/>
  <c r="L264" i="12"/>
  <c r="L263" i="12"/>
  <c r="L262" i="12"/>
  <c r="L261" i="12"/>
  <c r="L260" i="12"/>
  <c r="L259" i="12"/>
  <c r="L258" i="12"/>
  <c r="L257" i="12"/>
  <c r="L256" i="12"/>
  <c r="L255" i="12"/>
  <c r="L254" i="12"/>
  <c r="L253" i="12"/>
  <c r="L252" i="12"/>
  <c r="L251" i="12"/>
  <c r="L250" i="12"/>
  <c r="L249" i="12"/>
  <c r="L248" i="12"/>
  <c r="L247" i="12"/>
  <c r="L246" i="12"/>
  <c r="L245" i="12"/>
  <c r="L244" i="12"/>
  <c r="L243" i="12"/>
  <c r="L242" i="12"/>
  <c r="L241" i="12"/>
  <c r="L240" i="12"/>
  <c r="L239" i="12"/>
  <c r="L238" i="12"/>
  <c r="L237" i="12"/>
  <c r="L236" i="12"/>
  <c r="L235" i="12"/>
  <c r="L234" i="12"/>
  <c r="L233" i="12"/>
  <c r="L232" i="12"/>
  <c r="L231" i="12"/>
  <c r="L230" i="12"/>
  <c r="L229" i="12"/>
  <c r="L228" i="12"/>
  <c r="L227" i="12"/>
  <c r="L226" i="12"/>
  <c r="L225" i="12"/>
  <c r="L224" i="12"/>
  <c r="L223" i="12"/>
  <c r="L222" i="12"/>
  <c r="L221" i="12"/>
  <c r="L220" i="12"/>
  <c r="L219" i="12"/>
  <c r="L218" i="12"/>
  <c r="L217" i="12"/>
  <c r="L216" i="12"/>
  <c r="L215" i="12"/>
  <c r="L214" i="12"/>
  <c r="L213" i="12"/>
  <c r="L212" i="12"/>
  <c r="L211" i="12"/>
  <c r="L210" i="12"/>
  <c r="L209" i="12"/>
  <c r="L208" i="12"/>
  <c r="L207" i="12"/>
  <c r="L206" i="12"/>
  <c r="L205" i="12"/>
  <c r="L204" i="12"/>
  <c r="L203" i="12"/>
  <c r="L202" i="12"/>
  <c r="L201" i="12"/>
  <c r="L200" i="12"/>
  <c r="L199" i="12"/>
  <c r="L198" i="12"/>
  <c r="L197" i="12"/>
  <c r="L196" i="12"/>
  <c r="L195" i="12"/>
  <c r="L194" i="12"/>
  <c r="L193" i="12"/>
  <c r="L192" i="12"/>
  <c r="L191" i="12"/>
  <c r="L190" i="12"/>
  <c r="L189" i="12"/>
  <c r="L188" i="12"/>
  <c r="L187" i="12"/>
  <c r="L186" i="12"/>
  <c r="L185" i="12"/>
  <c r="L184" i="12"/>
  <c r="L183" i="12"/>
  <c r="L182" i="12"/>
  <c r="L181" i="12"/>
  <c r="L180" i="12"/>
  <c r="L179" i="12"/>
  <c r="L178" i="12"/>
  <c r="L177" i="12"/>
  <c r="L176" i="12"/>
  <c r="L175" i="12"/>
  <c r="L174" i="12"/>
  <c r="L173" i="12"/>
  <c r="L172" i="12"/>
  <c r="L171" i="12"/>
  <c r="L170" i="12"/>
  <c r="L169" i="12"/>
  <c r="L168" i="12"/>
  <c r="L167" i="12"/>
  <c r="L166" i="12"/>
  <c r="L165" i="12"/>
  <c r="L164" i="12"/>
  <c r="L163" i="12"/>
  <c r="L162" i="12"/>
  <c r="L161" i="12"/>
  <c r="L160" i="12"/>
  <c r="L159" i="12"/>
  <c r="L158" i="12"/>
  <c r="L157" i="12"/>
  <c r="L156" i="12"/>
  <c r="L155" i="12"/>
  <c r="L154" i="12"/>
  <c r="L153" i="12"/>
  <c r="L152" i="12"/>
  <c r="L151" i="12"/>
  <c r="L150" i="12"/>
  <c r="L149" i="12"/>
  <c r="L148" i="12"/>
  <c r="L147" i="12"/>
  <c r="L146" i="12"/>
  <c r="L145" i="12"/>
  <c r="L144" i="12"/>
  <c r="L143" i="12"/>
  <c r="L142" i="12"/>
  <c r="L141" i="12"/>
  <c r="L140" i="12"/>
  <c r="L139" i="12"/>
  <c r="L138" i="12"/>
  <c r="L137" i="12"/>
  <c r="L136" i="12"/>
  <c r="L135" i="12"/>
  <c r="L134" i="12"/>
  <c r="L133" i="12"/>
  <c r="L132" i="12"/>
  <c r="L131" i="12"/>
  <c r="L130" i="12"/>
  <c r="L129" i="12"/>
  <c r="L128" i="12"/>
  <c r="L127" i="12"/>
  <c r="L126" i="12"/>
  <c r="L125" i="12"/>
  <c r="L124" i="12"/>
  <c r="L123" i="12"/>
  <c r="L122" i="12"/>
  <c r="L121" i="12"/>
  <c r="L120" i="12"/>
  <c r="L119" i="12"/>
  <c r="L118" i="12"/>
  <c r="L117" i="12"/>
  <c r="L116" i="12"/>
  <c r="L115" i="12"/>
  <c r="L114" i="12"/>
  <c r="L113" i="12"/>
  <c r="L112" i="12"/>
  <c r="L111" i="12"/>
  <c r="L110" i="12"/>
  <c r="L109" i="12"/>
  <c r="L108" i="12"/>
  <c r="L107" i="12"/>
  <c r="L106" i="12"/>
  <c r="L105" i="12"/>
  <c r="L104" i="12"/>
  <c r="L103" i="12"/>
  <c r="L102" i="12"/>
  <c r="L101" i="12"/>
  <c r="L100" i="12"/>
  <c r="L99" i="12"/>
  <c r="L98" i="12"/>
  <c r="L97" i="12"/>
  <c r="L96" i="12"/>
  <c r="L95" i="12"/>
  <c r="L94" i="12"/>
  <c r="L93" i="12"/>
  <c r="L92" i="12"/>
  <c r="L91" i="12"/>
  <c r="L90" i="12"/>
  <c r="L89" i="12"/>
  <c r="L88" i="12"/>
  <c r="L87" i="12"/>
  <c r="L86" i="12"/>
  <c r="L85" i="12"/>
  <c r="L84" i="12"/>
  <c r="L83" i="12"/>
  <c r="L82" i="12"/>
  <c r="L81" i="12"/>
  <c r="L80" i="12"/>
  <c r="L79" i="12"/>
  <c r="L78" i="12"/>
  <c r="L77" i="12"/>
  <c r="L76" i="12"/>
  <c r="L75" i="12"/>
  <c r="L74" i="12"/>
  <c r="L73" i="12"/>
  <c r="L72" i="12"/>
  <c r="L71" i="12"/>
  <c r="L70" i="12"/>
  <c r="L69" i="12"/>
  <c r="L68" i="12"/>
  <c r="L67" i="12"/>
  <c r="L66" i="12"/>
  <c r="L65" i="12"/>
  <c r="L64" i="12"/>
  <c r="L63" i="12"/>
  <c r="L62" i="12"/>
  <c r="L61" i="12"/>
  <c r="L60" i="12"/>
  <c r="L59" i="12"/>
  <c r="L58" i="12"/>
  <c r="L57" i="12"/>
  <c r="L56" i="12"/>
  <c r="L55" i="12"/>
  <c r="L54" i="12"/>
  <c r="L53" i="12"/>
  <c r="L52" i="12"/>
  <c r="L51" i="12"/>
  <c r="L50" i="12"/>
  <c r="L49" i="12"/>
  <c r="L48" i="12"/>
  <c r="L47" i="12"/>
  <c r="L46" i="12"/>
  <c r="L45" i="12"/>
  <c r="L44" i="12"/>
  <c r="L43" i="12"/>
  <c r="L42" i="12"/>
  <c r="L41" i="12"/>
  <c r="L40" i="12"/>
  <c r="L39" i="12"/>
  <c r="L38" i="12"/>
  <c r="L37" i="12"/>
  <c r="L36" i="12"/>
  <c r="L35" i="12"/>
  <c r="L34" i="12"/>
  <c r="L33" i="12"/>
  <c r="L32" i="12"/>
  <c r="L31" i="12"/>
  <c r="P30" i="12"/>
  <c r="L30" i="12"/>
  <c r="S29" i="12"/>
  <c r="L29" i="12"/>
  <c r="L28" i="12"/>
  <c r="P27" i="12"/>
  <c r="L27" i="12"/>
  <c r="C27" i="12"/>
  <c r="S26" i="12"/>
  <c r="P26" i="12"/>
  <c r="L26" i="12"/>
  <c r="F26" i="12"/>
  <c r="C26" i="12"/>
  <c r="S25" i="12"/>
  <c r="P25" i="12"/>
  <c r="L25" i="12"/>
  <c r="F25" i="12"/>
  <c r="C25" i="12"/>
  <c r="S24" i="12"/>
  <c r="P24" i="12"/>
  <c r="L24" i="12"/>
  <c r="F24" i="12"/>
  <c r="C24" i="12"/>
  <c r="S23" i="12"/>
  <c r="P23" i="12"/>
  <c r="L23" i="12"/>
  <c r="F23" i="12"/>
  <c r="C23" i="12"/>
  <c r="S22" i="12"/>
  <c r="P22" i="12"/>
  <c r="L22" i="12"/>
  <c r="F22" i="12"/>
  <c r="C22" i="12"/>
  <c r="K20" i="12"/>
  <c r="J20" i="12"/>
  <c r="L18" i="12"/>
  <c r="L17" i="12"/>
  <c r="L16" i="12"/>
  <c r="L15" i="12"/>
  <c r="L14" i="12"/>
  <c r="L13" i="12"/>
  <c r="L12" i="12"/>
  <c r="L11" i="12"/>
  <c r="L10" i="12"/>
  <c r="L9" i="12"/>
  <c r="L8" i="12"/>
  <c r="L7" i="12"/>
  <c r="L6" i="12"/>
  <c r="L5" i="12"/>
  <c r="L4" i="12"/>
  <c r="L3" i="12"/>
  <c r="K1" i="12"/>
  <c r="J1" i="12"/>
  <c r="L361" i="11"/>
  <c r="L360" i="11"/>
  <c r="L359" i="11"/>
  <c r="L358" i="11"/>
  <c r="L357" i="11"/>
  <c r="L356" i="11"/>
  <c r="L355" i="11"/>
  <c r="L354" i="11"/>
  <c r="L353" i="11"/>
  <c r="L352" i="11"/>
  <c r="L351" i="11"/>
  <c r="L350" i="11"/>
  <c r="L349" i="11"/>
  <c r="L348" i="11"/>
  <c r="L347" i="11"/>
  <c r="L346" i="11"/>
  <c r="L345" i="11"/>
  <c r="L344" i="11"/>
  <c r="L343" i="11"/>
  <c r="L342" i="11"/>
  <c r="L341" i="11"/>
  <c r="L340" i="11"/>
  <c r="L339" i="11"/>
  <c r="L338" i="11"/>
  <c r="L337" i="11"/>
  <c r="L336" i="11"/>
  <c r="L335" i="11"/>
  <c r="L334" i="11"/>
  <c r="L333" i="11"/>
  <c r="L332" i="11"/>
  <c r="L331" i="11"/>
  <c r="L330" i="11"/>
  <c r="L329" i="11"/>
  <c r="L328" i="11"/>
  <c r="L327" i="11"/>
  <c r="L326" i="11"/>
  <c r="L325" i="11"/>
  <c r="L324" i="11"/>
  <c r="L323" i="11"/>
  <c r="L322" i="11"/>
  <c r="L321" i="11"/>
  <c r="L320" i="11"/>
  <c r="L319" i="11"/>
  <c r="L318" i="11"/>
  <c r="L317" i="11"/>
  <c r="L316" i="11"/>
  <c r="L315" i="11"/>
  <c r="L314" i="11"/>
  <c r="L313" i="11"/>
  <c r="L312" i="11"/>
  <c r="L311" i="11"/>
  <c r="L310" i="11"/>
  <c r="L309" i="11"/>
  <c r="L308" i="11"/>
  <c r="L307" i="11"/>
  <c r="L306" i="11"/>
  <c r="L305" i="11"/>
  <c r="L304" i="11"/>
  <c r="L303" i="11"/>
  <c r="L302" i="11"/>
  <c r="L301" i="11"/>
  <c r="L300" i="11"/>
  <c r="L299" i="11"/>
  <c r="L298" i="11"/>
  <c r="L297" i="11"/>
  <c r="L296" i="11"/>
  <c r="L295" i="11"/>
  <c r="L294" i="11"/>
  <c r="L293" i="11"/>
  <c r="L292" i="11"/>
  <c r="L291" i="11"/>
  <c r="L290" i="11"/>
  <c r="L289" i="11"/>
  <c r="L288" i="11"/>
  <c r="L287" i="11"/>
  <c r="L286" i="11"/>
  <c r="L285" i="11"/>
  <c r="L284" i="11"/>
  <c r="L283" i="11"/>
  <c r="L282" i="11"/>
  <c r="L281" i="11"/>
  <c r="L280" i="11"/>
  <c r="L279" i="11"/>
  <c r="L278" i="11"/>
  <c r="L277" i="11"/>
  <c r="L276" i="11"/>
  <c r="L275" i="11"/>
  <c r="L274" i="11"/>
  <c r="L273" i="11"/>
  <c r="L272" i="11"/>
  <c r="L271" i="11"/>
  <c r="L270" i="11"/>
  <c r="L269" i="11"/>
  <c r="L268" i="11"/>
  <c r="L267" i="11"/>
  <c r="L266" i="11"/>
  <c r="L265" i="11"/>
  <c r="L264" i="11"/>
  <c r="L263" i="11"/>
  <c r="L262" i="11"/>
  <c r="L261" i="11"/>
  <c r="L260" i="11"/>
  <c r="L259" i="11"/>
  <c r="L258" i="11"/>
  <c r="L257" i="11"/>
  <c r="L256" i="11"/>
  <c r="L255" i="11"/>
  <c r="L254" i="11"/>
  <c r="L253" i="11"/>
  <c r="L252" i="11"/>
  <c r="L251" i="11"/>
  <c r="L250" i="11"/>
  <c r="L249" i="11"/>
  <c r="L248" i="11"/>
  <c r="L247" i="11"/>
  <c r="L246" i="11"/>
  <c r="L245" i="11"/>
  <c r="L244" i="11"/>
  <c r="L243" i="11"/>
  <c r="L242" i="11"/>
  <c r="L241" i="11"/>
  <c r="L240" i="11"/>
  <c r="L239" i="11"/>
  <c r="L238" i="11"/>
  <c r="L237" i="11"/>
  <c r="L236" i="11"/>
  <c r="L235" i="11"/>
  <c r="L234" i="11"/>
  <c r="L233" i="11"/>
  <c r="L232" i="11"/>
  <c r="L231" i="11"/>
  <c r="L230" i="11"/>
  <c r="L229" i="11"/>
  <c r="L228" i="11"/>
  <c r="L227" i="11"/>
  <c r="L226" i="11"/>
  <c r="L225" i="11"/>
  <c r="L224" i="11"/>
  <c r="L223" i="11"/>
  <c r="L222" i="11"/>
  <c r="L221" i="11"/>
  <c r="L220" i="11"/>
  <c r="L219" i="11"/>
  <c r="L218" i="11"/>
  <c r="L217" i="11"/>
  <c r="L216" i="11"/>
  <c r="L215" i="11"/>
  <c r="L214" i="11"/>
  <c r="L213" i="11"/>
  <c r="L212" i="11"/>
  <c r="L211" i="11"/>
  <c r="L210" i="11"/>
  <c r="L209" i="11"/>
  <c r="L208" i="11"/>
  <c r="L207" i="11"/>
  <c r="L206" i="11"/>
  <c r="L205" i="11"/>
  <c r="L204" i="11"/>
  <c r="L203" i="11"/>
  <c r="L202" i="11"/>
  <c r="L201" i="11"/>
  <c r="L200" i="11"/>
  <c r="L199" i="11"/>
  <c r="L198" i="11"/>
  <c r="L197" i="11"/>
  <c r="L196" i="11"/>
  <c r="L195" i="11"/>
  <c r="L194" i="11"/>
  <c r="L193" i="11"/>
  <c r="L192" i="11"/>
  <c r="L191" i="11"/>
  <c r="L190" i="11"/>
  <c r="L189" i="11"/>
  <c r="L188" i="11"/>
  <c r="L187" i="11"/>
  <c r="L186" i="11"/>
  <c r="L185" i="11"/>
  <c r="L184" i="11"/>
  <c r="L183" i="11"/>
  <c r="L182" i="11"/>
  <c r="L181" i="11"/>
  <c r="L180" i="11"/>
  <c r="L179" i="11"/>
  <c r="L178" i="11"/>
  <c r="L177" i="11"/>
  <c r="L176" i="11"/>
  <c r="L175" i="11"/>
  <c r="L174" i="11"/>
  <c r="L173" i="11"/>
  <c r="L172" i="11"/>
  <c r="L171" i="11"/>
  <c r="L170" i="11"/>
  <c r="L169" i="11"/>
  <c r="L168" i="11"/>
  <c r="L167" i="11"/>
  <c r="L166" i="11"/>
  <c r="L165" i="11"/>
  <c r="L164" i="11"/>
  <c r="L163" i="11"/>
  <c r="L162" i="11"/>
  <c r="L161" i="11"/>
  <c r="L160" i="11"/>
  <c r="L159" i="11"/>
  <c r="L158" i="11"/>
  <c r="L157" i="11"/>
  <c r="L156" i="11"/>
  <c r="L155" i="11"/>
  <c r="L154" i="11"/>
  <c r="L153" i="11"/>
  <c r="L152" i="11"/>
  <c r="L151" i="11"/>
  <c r="L150" i="11"/>
  <c r="L149" i="11"/>
  <c r="L148" i="11"/>
  <c r="L147" i="11"/>
  <c r="L146" i="11"/>
  <c r="L145" i="11"/>
  <c r="L144" i="11"/>
  <c r="L143" i="11"/>
  <c r="L142" i="11"/>
  <c r="L141" i="11"/>
  <c r="L140" i="11"/>
  <c r="L139" i="11"/>
  <c r="L138" i="11"/>
  <c r="L137" i="11"/>
  <c r="L136" i="11"/>
  <c r="L135" i="11"/>
  <c r="L134" i="11"/>
  <c r="L133" i="11"/>
  <c r="L132" i="11"/>
  <c r="L131" i="11"/>
  <c r="L130" i="11"/>
  <c r="L129" i="11"/>
  <c r="L128" i="11"/>
  <c r="L127" i="11"/>
  <c r="L126" i="11"/>
  <c r="L125" i="11"/>
  <c r="L124" i="11"/>
  <c r="L123" i="11"/>
  <c r="L122" i="11"/>
  <c r="L121" i="11"/>
  <c r="L120" i="11"/>
  <c r="L119" i="11"/>
  <c r="L118" i="11"/>
  <c r="L117" i="11"/>
  <c r="L116" i="11"/>
  <c r="L115" i="11"/>
  <c r="L114" i="11"/>
  <c r="L113" i="11"/>
  <c r="L112" i="11"/>
  <c r="L111" i="11"/>
  <c r="L110" i="11"/>
  <c r="L109" i="11"/>
  <c r="L108" i="11"/>
  <c r="L107" i="11"/>
  <c r="L106" i="11"/>
  <c r="L105" i="11"/>
  <c r="L104" i="11"/>
  <c r="L103" i="11"/>
  <c r="L102" i="11"/>
  <c r="L101" i="11"/>
  <c r="L100" i="11"/>
  <c r="L99" i="11"/>
  <c r="L98" i="11"/>
  <c r="L97" i="11"/>
  <c r="L96" i="11"/>
  <c r="L95" i="11"/>
  <c r="L94" i="11"/>
  <c r="L93" i="11"/>
  <c r="L92" i="11"/>
  <c r="L91" i="11"/>
  <c r="L90" i="11"/>
  <c r="L89" i="11"/>
  <c r="L88" i="11"/>
  <c r="L87" i="11"/>
  <c r="L86" i="11"/>
  <c r="L85" i="11"/>
  <c r="L84" i="11"/>
  <c r="L83" i="11"/>
  <c r="L82" i="11"/>
  <c r="L81" i="11"/>
  <c r="L80" i="11"/>
  <c r="L79" i="11"/>
  <c r="L78" i="11"/>
  <c r="L77" i="11"/>
  <c r="L76" i="11"/>
  <c r="L75" i="11"/>
  <c r="L74" i="11"/>
  <c r="L73" i="11"/>
  <c r="L72" i="11"/>
  <c r="L71" i="11"/>
  <c r="L70" i="11"/>
  <c r="L69" i="11"/>
  <c r="L68" i="11"/>
  <c r="L67" i="11"/>
  <c r="L66" i="11"/>
  <c r="L65" i="11"/>
  <c r="L64" i="11"/>
  <c r="L63" i="11"/>
  <c r="L62" i="11"/>
  <c r="L61" i="11"/>
  <c r="L60" i="11"/>
  <c r="L59" i="11"/>
  <c r="L58" i="11"/>
  <c r="L57" i="11"/>
  <c r="L56" i="11"/>
  <c r="L55" i="11"/>
  <c r="L54" i="11"/>
  <c r="L53" i="11"/>
  <c r="L52" i="11"/>
  <c r="L51" i="11"/>
  <c r="L50" i="11"/>
  <c r="L49" i="11"/>
  <c r="L48" i="11"/>
  <c r="L47" i="11"/>
  <c r="L46" i="11"/>
  <c r="L45" i="11"/>
  <c r="L44" i="11"/>
  <c r="L43" i="11"/>
  <c r="L42" i="11"/>
  <c r="L41" i="11"/>
  <c r="L40" i="11"/>
  <c r="L39" i="11"/>
  <c r="L38" i="11"/>
  <c r="L37" i="11"/>
  <c r="L36" i="11"/>
  <c r="L35" i="11"/>
  <c r="L34" i="11"/>
  <c r="L33" i="11"/>
  <c r="L32" i="11"/>
  <c r="L31" i="11"/>
  <c r="P30" i="11"/>
  <c r="L30" i="11"/>
  <c r="S29" i="11"/>
  <c r="L29" i="11"/>
  <c r="L28" i="11"/>
  <c r="P27" i="11"/>
  <c r="L27" i="11"/>
  <c r="C27" i="11"/>
  <c r="S26" i="11"/>
  <c r="P26" i="11"/>
  <c r="L26" i="11"/>
  <c r="F26" i="11"/>
  <c r="C26" i="11"/>
  <c r="S25" i="11"/>
  <c r="P25" i="11"/>
  <c r="L25" i="11"/>
  <c r="F25" i="11"/>
  <c r="C25" i="11"/>
  <c r="S24" i="11"/>
  <c r="P24" i="11"/>
  <c r="L24" i="11"/>
  <c r="F24" i="11"/>
  <c r="C24" i="11"/>
  <c r="S23" i="11"/>
  <c r="P23" i="11"/>
  <c r="L23" i="11"/>
  <c r="F23" i="11"/>
  <c r="C23" i="11"/>
  <c r="S22" i="11"/>
  <c r="P22" i="11"/>
  <c r="L22" i="11"/>
  <c r="F22" i="11"/>
  <c r="C22" i="11"/>
  <c r="K20" i="11"/>
  <c r="J20" i="11"/>
  <c r="L18" i="11"/>
  <c r="L17" i="11"/>
  <c r="L16" i="11"/>
  <c r="L15" i="11"/>
  <c r="L14" i="11"/>
  <c r="L13" i="11"/>
  <c r="L12" i="11"/>
  <c r="L11" i="11"/>
  <c r="L10" i="11"/>
  <c r="L9" i="11"/>
  <c r="L8" i="11"/>
  <c r="L7" i="11"/>
  <c r="L6" i="11"/>
  <c r="L5" i="11"/>
  <c r="L4" i="11"/>
  <c r="L3" i="11"/>
  <c r="K1" i="11"/>
  <c r="J1" i="11"/>
  <c r="L361" i="10"/>
  <c r="L360" i="10"/>
  <c r="L359" i="10"/>
  <c r="L358" i="10"/>
  <c r="L357" i="10"/>
  <c r="L356" i="10"/>
  <c r="L355" i="10"/>
  <c r="L354" i="10"/>
  <c r="L353" i="10"/>
  <c r="L352" i="10"/>
  <c r="L351" i="10"/>
  <c r="L350" i="10"/>
  <c r="L349" i="10"/>
  <c r="L348" i="10"/>
  <c r="L347" i="10"/>
  <c r="L346" i="10"/>
  <c r="L345" i="10"/>
  <c r="L344" i="10"/>
  <c r="L343" i="10"/>
  <c r="L342" i="10"/>
  <c r="L341" i="10"/>
  <c r="L340" i="10"/>
  <c r="L339" i="10"/>
  <c r="L338" i="10"/>
  <c r="L337" i="10"/>
  <c r="L336" i="10"/>
  <c r="L335" i="10"/>
  <c r="L334" i="10"/>
  <c r="L333" i="10"/>
  <c r="L332" i="10"/>
  <c r="L331" i="10"/>
  <c r="L330" i="10"/>
  <c r="L329" i="10"/>
  <c r="L328" i="10"/>
  <c r="L327" i="10"/>
  <c r="L326" i="10"/>
  <c r="L325" i="10"/>
  <c r="L324" i="10"/>
  <c r="L323" i="10"/>
  <c r="L322" i="10"/>
  <c r="L321" i="10"/>
  <c r="L320" i="10"/>
  <c r="L319" i="10"/>
  <c r="L318" i="10"/>
  <c r="L317" i="10"/>
  <c r="L316" i="10"/>
  <c r="L315" i="10"/>
  <c r="L314" i="10"/>
  <c r="L313" i="10"/>
  <c r="L312" i="10"/>
  <c r="L311" i="10"/>
  <c r="L310" i="10"/>
  <c r="L309" i="10"/>
  <c r="L308" i="10"/>
  <c r="L307" i="10"/>
  <c r="L306" i="10"/>
  <c r="L305" i="10"/>
  <c r="L304" i="10"/>
  <c r="L303" i="10"/>
  <c r="L302" i="10"/>
  <c r="L301" i="10"/>
  <c r="L300" i="10"/>
  <c r="L299" i="10"/>
  <c r="L298" i="10"/>
  <c r="L297" i="10"/>
  <c r="L296" i="10"/>
  <c r="L295" i="10"/>
  <c r="L294" i="10"/>
  <c r="L293" i="10"/>
  <c r="L292" i="10"/>
  <c r="L291" i="10"/>
  <c r="L290" i="10"/>
  <c r="L289" i="10"/>
  <c r="L288" i="10"/>
  <c r="L287" i="10"/>
  <c r="L286" i="10"/>
  <c r="L285" i="10"/>
  <c r="L284" i="10"/>
  <c r="L283" i="10"/>
  <c r="L282" i="10"/>
  <c r="L281" i="10"/>
  <c r="L280" i="10"/>
  <c r="L279" i="10"/>
  <c r="L278" i="10"/>
  <c r="L277" i="10"/>
  <c r="L276" i="10"/>
  <c r="L275" i="10"/>
  <c r="L274" i="10"/>
  <c r="L273" i="10"/>
  <c r="L272" i="10"/>
  <c r="L271" i="10"/>
  <c r="L270" i="10"/>
  <c r="L269" i="10"/>
  <c r="L268" i="10"/>
  <c r="L267" i="10"/>
  <c r="L266" i="10"/>
  <c r="L265" i="10"/>
  <c r="L264" i="10"/>
  <c r="L263" i="10"/>
  <c r="L262" i="10"/>
  <c r="L261" i="10"/>
  <c r="L260" i="10"/>
  <c r="L259" i="10"/>
  <c r="L258" i="10"/>
  <c r="L257" i="10"/>
  <c r="L256" i="10"/>
  <c r="L255" i="10"/>
  <c r="L254" i="10"/>
  <c r="L253" i="10"/>
  <c r="L252" i="10"/>
  <c r="L251" i="10"/>
  <c r="L250" i="10"/>
  <c r="L249" i="10"/>
  <c r="L248" i="10"/>
  <c r="L247" i="10"/>
  <c r="L246" i="10"/>
  <c r="L245" i="10"/>
  <c r="L244" i="10"/>
  <c r="L243" i="10"/>
  <c r="L242" i="10"/>
  <c r="L241" i="10"/>
  <c r="L240" i="10"/>
  <c r="L239" i="10"/>
  <c r="L238" i="10"/>
  <c r="L237" i="10"/>
  <c r="L236" i="10"/>
  <c r="L235" i="10"/>
  <c r="L234" i="10"/>
  <c r="L233" i="10"/>
  <c r="L232" i="10"/>
  <c r="L231" i="10"/>
  <c r="L230" i="10"/>
  <c r="L229" i="10"/>
  <c r="L228" i="10"/>
  <c r="L227" i="10"/>
  <c r="L226" i="10"/>
  <c r="L225" i="10"/>
  <c r="L224" i="10"/>
  <c r="L223" i="10"/>
  <c r="L222" i="10"/>
  <c r="L221" i="10"/>
  <c r="L220" i="10"/>
  <c r="L219" i="10"/>
  <c r="L218" i="10"/>
  <c r="L217" i="10"/>
  <c r="L216" i="10"/>
  <c r="L215" i="10"/>
  <c r="L214" i="10"/>
  <c r="L213" i="10"/>
  <c r="L212" i="10"/>
  <c r="L211" i="10"/>
  <c r="L210" i="10"/>
  <c r="L209" i="10"/>
  <c r="L208" i="10"/>
  <c r="L207" i="10"/>
  <c r="L206" i="10"/>
  <c r="L205" i="10"/>
  <c r="L204" i="10"/>
  <c r="L203" i="10"/>
  <c r="L202" i="10"/>
  <c r="L201" i="10"/>
  <c r="L200" i="10"/>
  <c r="L199" i="10"/>
  <c r="L198" i="10"/>
  <c r="L197" i="10"/>
  <c r="L196" i="10"/>
  <c r="L195" i="10"/>
  <c r="L194" i="10"/>
  <c r="L193" i="10"/>
  <c r="L192" i="10"/>
  <c r="L191" i="10"/>
  <c r="L190" i="10"/>
  <c r="L189" i="10"/>
  <c r="L188" i="10"/>
  <c r="L187" i="10"/>
  <c r="L186" i="10"/>
  <c r="L185" i="10"/>
  <c r="L184" i="10"/>
  <c r="L183" i="10"/>
  <c r="L182" i="10"/>
  <c r="L181" i="10"/>
  <c r="L180" i="10"/>
  <c r="L179" i="10"/>
  <c r="L178" i="10"/>
  <c r="L177" i="10"/>
  <c r="L176" i="10"/>
  <c r="L175" i="10"/>
  <c r="L174" i="10"/>
  <c r="L173" i="10"/>
  <c r="L172" i="10"/>
  <c r="L171" i="10"/>
  <c r="L170" i="10"/>
  <c r="L169" i="10"/>
  <c r="L168" i="10"/>
  <c r="L167" i="10"/>
  <c r="L166" i="10"/>
  <c r="L165" i="10"/>
  <c r="L164" i="10"/>
  <c r="L163" i="10"/>
  <c r="L162" i="10"/>
  <c r="L161" i="10"/>
  <c r="L160" i="10"/>
  <c r="L159" i="10"/>
  <c r="L158" i="10"/>
  <c r="L157" i="10"/>
  <c r="L156" i="10"/>
  <c r="L155" i="10"/>
  <c r="L154" i="10"/>
  <c r="L153" i="10"/>
  <c r="L152" i="10"/>
  <c r="L151" i="10"/>
  <c r="L150" i="10"/>
  <c r="L149" i="10"/>
  <c r="L148" i="10"/>
  <c r="L147" i="10"/>
  <c r="L146" i="10"/>
  <c r="L145" i="10"/>
  <c r="L144" i="10"/>
  <c r="L143" i="10"/>
  <c r="L142" i="10"/>
  <c r="L141" i="10"/>
  <c r="L140" i="10"/>
  <c r="L139" i="10"/>
  <c r="L138" i="10"/>
  <c r="L137" i="10"/>
  <c r="L136" i="10"/>
  <c r="L135" i="10"/>
  <c r="L134" i="10"/>
  <c r="L133" i="10"/>
  <c r="L132" i="10"/>
  <c r="L131" i="10"/>
  <c r="L130" i="10"/>
  <c r="L129" i="10"/>
  <c r="L128" i="10"/>
  <c r="L127" i="10"/>
  <c r="L126" i="10"/>
  <c r="L125" i="10"/>
  <c r="L124" i="10"/>
  <c r="L123" i="10"/>
  <c r="L122" i="10"/>
  <c r="L121" i="10"/>
  <c r="L120" i="10"/>
  <c r="L119" i="10"/>
  <c r="L118" i="10"/>
  <c r="L117" i="10"/>
  <c r="L116" i="10"/>
  <c r="L115" i="10"/>
  <c r="L114" i="10"/>
  <c r="L113" i="10"/>
  <c r="L112" i="10"/>
  <c r="L111" i="10"/>
  <c r="L110" i="10"/>
  <c r="L109" i="10"/>
  <c r="L108" i="10"/>
  <c r="L107" i="10"/>
  <c r="L106" i="10"/>
  <c r="L105" i="10"/>
  <c r="L104" i="10"/>
  <c r="L103" i="10"/>
  <c r="L102" i="10"/>
  <c r="L101" i="10"/>
  <c r="L100" i="10"/>
  <c r="L99" i="10"/>
  <c r="L98" i="10"/>
  <c r="L97" i="10"/>
  <c r="L96" i="10"/>
  <c r="L95" i="10"/>
  <c r="L94" i="10"/>
  <c r="L93" i="10"/>
  <c r="L92" i="10"/>
  <c r="L91" i="10"/>
  <c r="L90" i="10"/>
  <c r="L89" i="10"/>
  <c r="L88" i="10"/>
  <c r="L87" i="10"/>
  <c r="L86" i="10"/>
  <c r="L85" i="10"/>
  <c r="L84" i="10"/>
  <c r="L83" i="10"/>
  <c r="L82" i="10"/>
  <c r="L81" i="10"/>
  <c r="L80" i="10"/>
  <c r="L79" i="10"/>
  <c r="L78" i="10"/>
  <c r="L77" i="10"/>
  <c r="L76" i="10"/>
  <c r="L75" i="10"/>
  <c r="L74" i="10"/>
  <c r="L73" i="10"/>
  <c r="L72" i="10"/>
  <c r="L71" i="10"/>
  <c r="L70" i="10"/>
  <c r="L69" i="10"/>
  <c r="L68" i="10"/>
  <c r="L67" i="10"/>
  <c r="L66" i="10"/>
  <c r="L65" i="10"/>
  <c r="L64" i="10"/>
  <c r="L63" i="10"/>
  <c r="L62" i="10"/>
  <c r="L61" i="10"/>
  <c r="L60" i="10"/>
  <c r="L59" i="10"/>
  <c r="L58" i="10"/>
  <c r="L57" i="10"/>
  <c r="L56" i="10"/>
  <c r="L55" i="10"/>
  <c r="L54" i="10"/>
  <c r="L53" i="10"/>
  <c r="L52" i="10"/>
  <c r="L51" i="10"/>
  <c r="L50" i="10"/>
  <c r="L49" i="10"/>
  <c r="L48" i="10"/>
  <c r="L47" i="10"/>
  <c r="L46" i="10"/>
  <c r="L45" i="10"/>
  <c r="L44" i="10"/>
  <c r="L43" i="10"/>
  <c r="L42" i="10"/>
  <c r="L41" i="10"/>
  <c r="L40" i="10"/>
  <c r="L39" i="10"/>
  <c r="L38" i="10"/>
  <c r="L37" i="10"/>
  <c r="L36" i="10"/>
  <c r="L35" i="10"/>
  <c r="L34" i="10"/>
  <c r="L33" i="10"/>
  <c r="L32" i="10"/>
  <c r="L31" i="10"/>
  <c r="P30" i="10"/>
  <c r="L30" i="10"/>
  <c r="S29" i="10"/>
  <c r="L29" i="10"/>
  <c r="L28" i="10"/>
  <c r="P27" i="10"/>
  <c r="L27" i="10"/>
  <c r="C27" i="10"/>
  <c r="S26" i="10"/>
  <c r="P26" i="10"/>
  <c r="L26" i="10"/>
  <c r="F26" i="10"/>
  <c r="C26" i="10"/>
  <c r="S25" i="10"/>
  <c r="P25" i="10"/>
  <c r="L25" i="10"/>
  <c r="F25" i="10"/>
  <c r="C25" i="10"/>
  <c r="S24" i="10"/>
  <c r="P24" i="10"/>
  <c r="L24" i="10"/>
  <c r="F24" i="10"/>
  <c r="C24" i="10"/>
  <c r="S23" i="10"/>
  <c r="P23" i="10"/>
  <c r="L23" i="10"/>
  <c r="F23" i="10"/>
  <c r="C23" i="10"/>
  <c r="S22" i="10"/>
  <c r="P22" i="10"/>
  <c r="L22" i="10"/>
  <c r="F22" i="10"/>
  <c r="C22" i="10"/>
  <c r="K20" i="10"/>
  <c r="J20" i="10"/>
  <c r="L18" i="10"/>
  <c r="L17" i="10"/>
  <c r="L16" i="10"/>
  <c r="L15" i="10"/>
  <c r="L14" i="10"/>
  <c r="L13" i="10"/>
  <c r="L12" i="10"/>
  <c r="L11" i="10"/>
  <c r="L10" i="10"/>
  <c r="L9" i="10"/>
  <c r="L8" i="10"/>
  <c r="L7" i="10"/>
  <c r="L6" i="10"/>
  <c r="L5" i="10"/>
  <c r="L4" i="10"/>
  <c r="L3" i="10"/>
  <c r="K1" i="10"/>
  <c r="J1" i="10"/>
  <c r="L361" i="9"/>
  <c r="L360" i="9"/>
  <c r="L359" i="9"/>
  <c r="L358" i="9"/>
  <c r="L357" i="9"/>
  <c r="L356" i="9"/>
  <c r="L355" i="9"/>
  <c r="L354" i="9"/>
  <c r="L353" i="9"/>
  <c r="L352" i="9"/>
  <c r="L351" i="9"/>
  <c r="L350" i="9"/>
  <c r="L349" i="9"/>
  <c r="L348" i="9"/>
  <c r="L347" i="9"/>
  <c r="L346" i="9"/>
  <c r="L345" i="9"/>
  <c r="L344" i="9"/>
  <c r="L343" i="9"/>
  <c r="L342" i="9"/>
  <c r="L341" i="9"/>
  <c r="L340" i="9"/>
  <c r="L339" i="9"/>
  <c r="L338" i="9"/>
  <c r="L337" i="9"/>
  <c r="L336" i="9"/>
  <c r="L335" i="9"/>
  <c r="L334" i="9"/>
  <c r="L333" i="9"/>
  <c r="L332" i="9"/>
  <c r="L331" i="9"/>
  <c r="L330" i="9"/>
  <c r="L329" i="9"/>
  <c r="L328" i="9"/>
  <c r="L327" i="9"/>
  <c r="L326" i="9"/>
  <c r="L325" i="9"/>
  <c r="L324" i="9"/>
  <c r="L323" i="9"/>
  <c r="L322" i="9"/>
  <c r="L321" i="9"/>
  <c r="L320" i="9"/>
  <c r="L319" i="9"/>
  <c r="L318" i="9"/>
  <c r="L317" i="9"/>
  <c r="L316" i="9"/>
  <c r="L315" i="9"/>
  <c r="L314" i="9"/>
  <c r="L313" i="9"/>
  <c r="L312" i="9"/>
  <c r="L311" i="9"/>
  <c r="L310" i="9"/>
  <c r="L309" i="9"/>
  <c r="L308" i="9"/>
  <c r="L307" i="9"/>
  <c r="L306" i="9"/>
  <c r="L305" i="9"/>
  <c r="L304" i="9"/>
  <c r="L303" i="9"/>
  <c r="L302" i="9"/>
  <c r="L301" i="9"/>
  <c r="L300" i="9"/>
  <c r="L299" i="9"/>
  <c r="L298" i="9"/>
  <c r="L297" i="9"/>
  <c r="L296" i="9"/>
  <c r="L295" i="9"/>
  <c r="L294" i="9"/>
  <c r="L293" i="9"/>
  <c r="L292" i="9"/>
  <c r="L291" i="9"/>
  <c r="L290" i="9"/>
  <c r="L289" i="9"/>
  <c r="L288" i="9"/>
  <c r="L287" i="9"/>
  <c r="L286" i="9"/>
  <c r="L285" i="9"/>
  <c r="L284" i="9"/>
  <c r="L283" i="9"/>
  <c r="L282" i="9"/>
  <c r="L281" i="9"/>
  <c r="L280" i="9"/>
  <c r="L279" i="9"/>
  <c r="L278" i="9"/>
  <c r="L277" i="9"/>
  <c r="L276" i="9"/>
  <c r="L275" i="9"/>
  <c r="L274" i="9"/>
  <c r="L273" i="9"/>
  <c r="L272" i="9"/>
  <c r="L271" i="9"/>
  <c r="L270" i="9"/>
  <c r="L269" i="9"/>
  <c r="L268" i="9"/>
  <c r="L267" i="9"/>
  <c r="L266" i="9"/>
  <c r="L265" i="9"/>
  <c r="L264" i="9"/>
  <c r="L263" i="9"/>
  <c r="L262" i="9"/>
  <c r="L261" i="9"/>
  <c r="L260" i="9"/>
  <c r="L259" i="9"/>
  <c r="L258" i="9"/>
  <c r="L257" i="9"/>
  <c r="L256" i="9"/>
  <c r="L255" i="9"/>
  <c r="L254" i="9"/>
  <c r="L253" i="9"/>
  <c r="L252" i="9"/>
  <c r="L251" i="9"/>
  <c r="L250" i="9"/>
  <c r="L249" i="9"/>
  <c r="L248" i="9"/>
  <c r="L247" i="9"/>
  <c r="L246" i="9"/>
  <c r="L245" i="9"/>
  <c r="L244" i="9"/>
  <c r="L243" i="9"/>
  <c r="L242" i="9"/>
  <c r="L241" i="9"/>
  <c r="L240" i="9"/>
  <c r="L239" i="9"/>
  <c r="L238" i="9"/>
  <c r="L237" i="9"/>
  <c r="L236" i="9"/>
  <c r="L235" i="9"/>
  <c r="L234" i="9"/>
  <c r="L233" i="9"/>
  <c r="L232" i="9"/>
  <c r="L231" i="9"/>
  <c r="L230" i="9"/>
  <c r="L229" i="9"/>
  <c r="L228" i="9"/>
  <c r="L227" i="9"/>
  <c r="L226" i="9"/>
  <c r="L225" i="9"/>
  <c r="L224" i="9"/>
  <c r="L223" i="9"/>
  <c r="L222" i="9"/>
  <c r="L221" i="9"/>
  <c r="L220" i="9"/>
  <c r="L219" i="9"/>
  <c r="L218" i="9"/>
  <c r="L217" i="9"/>
  <c r="L216" i="9"/>
  <c r="L215" i="9"/>
  <c r="L214" i="9"/>
  <c r="L213" i="9"/>
  <c r="L212" i="9"/>
  <c r="L211" i="9"/>
  <c r="L210" i="9"/>
  <c r="L209" i="9"/>
  <c r="L208" i="9"/>
  <c r="L207" i="9"/>
  <c r="L206" i="9"/>
  <c r="L205" i="9"/>
  <c r="L204" i="9"/>
  <c r="L203" i="9"/>
  <c r="L202" i="9"/>
  <c r="L201" i="9"/>
  <c r="L200" i="9"/>
  <c r="L199" i="9"/>
  <c r="L198" i="9"/>
  <c r="L197" i="9"/>
  <c r="L196" i="9"/>
  <c r="L195" i="9"/>
  <c r="L194" i="9"/>
  <c r="L193" i="9"/>
  <c r="L192" i="9"/>
  <c r="L191" i="9"/>
  <c r="L190" i="9"/>
  <c r="L189" i="9"/>
  <c r="L188" i="9"/>
  <c r="L187" i="9"/>
  <c r="L186" i="9"/>
  <c r="L185" i="9"/>
  <c r="L184" i="9"/>
  <c r="L183" i="9"/>
  <c r="L182" i="9"/>
  <c r="L181" i="9"/>
  <c r="L180" i="9"/>
  <c r="L179" i="9"/>
  <c r="L178" i="9"/>
  <c r="L177" i="9"/>
  <c r="L176" i="9"/>
  <c r="L175" i="9"/>
  <c r="L174" i="9"/>
  <c r="L173" i="9"/>
  <c r="L172" i="9"/>
  <c r="L171" i="9"/>
  <c r="L170" i="9"/>
  <c r="L169" i="9"/>
  <c r="L168" i="9"/>
  <c r="L167" i="9"/>
  <c r="L166" i="9"/>
  <c r="L165" i="9"/>
  <c r="L164" i="9"/>
  <c r="L163" i="9"/>
  <c r="L162" i="9"/>
  <c r="L161" i="9"/>
  <c r="L160" i="9"/>
  <c r="L159" i="9"/>
  <c r="L158" i="9"/>
  <c r="L157" i="9"/>
  <c r="L156" i="9"/>
  <c r="L155" i="9"/>
  <c r="L154" i="9"/>
  <c r="L153" i="9"/>
  <c r="L152" i="9"/>
  <c r="L151" i="9"/>
  <c r="L150" i="9"/>
  <c r="L149" i="9"/>
  <c r="L148" i="9"/>
  <c r="L147" i="9"/>
  <c r="L146" i="9"/>
  <c r="L145" i="9"/>
  <c r="L144" i="9"/>
  <c r="L143" i="9"/>
  <c r="L142" i="9"/>
  <c r="L141" i="9"/>
  <c r="L140" i="9"/>
  <c r="L139" i="9"/>
  <c r="L138" i="9"/>
  <c r="L137" i="9"/>
  <c r="L136" i="9"/>
  <c r="L135" i="9"/>
  <c r="L134" i="9"/>
  <c r="L133" i="9"/>
  <c r="L132" i="9"/>
  <c r="L131" i="9"/>
  <c r="L130" i="9"/>
  <c r="L129" i="9"/>
  <c r="L128" i="9"/>
  <c r="L127" i="9"/>
  <c r="L126" i="9"/>
  <c r="L125" i="9"/>
  <c r="L124" i="9"/>
  <c r="L123" i="9"/>
  <c r="L122" i="9"/>
  <c r="L121" i="9"/>
  <c r="L120" i="9"/>
  <c r="L119" i="9"/>
  <c r="L118" i="9"/>
  <c r="L117" i="9"/>
  <c r="L116" i="9"/>
  <c r="L115" i="9"/>
  <c r="L114" i="9"/>
  <c r="L113" i="9"/>
  <c r="L112" i="9"/>
  <c r="L111" i="9"/>
  <c r="L110" i="9"/>
  <c r="L109" i="9"/>
  <c r="L108" i="9"/>
  <c r="L107" i="9"/>
  <c r="L106" i="9"/>
  <c r="L105" i="9"/>
  <c r="L104" i="9"/>
  <c r="L103" i="9"/>
  <c r="L102" i="9"/>
  <c r="L101" i="9"/>
  <c r="L100" i="9"/>
  <c r="L99" i="9"/>
  <c r="L98" i="9"/>
  <c r="L97" i="9"/>
  <c r="L96" i="9"/>
  <c r="L95" i="9"/>
  <c r="L94" i="9"/>
  <c r="L93" i="9"/>
  <c r="L92" i="9"/>
  <c r="L91" i="9"/>
  <c r="L90" i="9"/>
  <c r="L89" i="9"/>
  <c r="L88" i="9"/>
  <c r="L87" i="9"/>
  <c r="L86" i="9"/>
  <c r="L85" i="9"/>
  <c r="L84" i="9"/>
  <c r="L83" i="9"/>
  <c r="L82" i="9"/>
  <c r="L81" i="9"/>
  <c r="L80" i="9"/>
  <c r="L79" i="9"/>
  <c r="L78" i="9"/>
  <c r="L77" i="9"/>
  <c r="L76" i="9"/>
  <c r="L75" i="9"/>
  <c r="L74" i="9"/>
  <c r="L73" i="9"/>
  <c r="L72" i="9"/>
  <c r="L71" i="9"/>
  <c r="L70" i="9"/>
  <c r="L69" i="9"/>
  <c r="L68" i="9"/>
  <c r="L67" i="9"/>
  <c r="L66" i="9"/>
  <c r="L65" i="9"/>
  <c r="L64" i="9"/>
  <c r="L63" i="9"/>
  <c r="L62" i="9"/>
  <c r="L61" i="9"/>
  <c r="L60" i="9"/>
  <c r="L59" i="9"/>
  <c r="L58" i="9"/>
  <c r="L57" i="9"/>
  <c r="L56" i="9"/>
  <c r="L55" i="9"/>
  <c r="L54" i="9"/>
  <c r="L53" i="9"/>
  <c r="L52" i="9"/>
  <c r="L51" i="9"/>
  <c r="L50" i="9"/>
  <c r="L49" i="9"/>
  <c r="L48" i="9"/>
  <c r="L47" i="9"/>
  <c r="L46" i="9"/>
  <c r="L45" i="9"/>
  <c r="L44" i="9"/>
  <c r="L43" i="9"/>
  <c r="L42" i="9"/>
  <c r="L41" i="9"/>
  <c r="L40" i="9"/>
  <c r="L39" i="9"/>
  <c r="L38" i="9"/>
  <c r="L37" i="9"/>
  <c r="L36" i="9"/>
  <c r="L35" i="9"/>
  <c r="L34" i="9"/>
  <c r="L33" i="9"/>
  <c r="L32" i="9"/>
  <c r="L31" i="9"/>
  <c r="P30" i="9"/>
  <c r="L30" i="9"/>
  <c r="S29" i="9"/>
  <c r="L29" i="9"/>
  <c r="L28" i="9"/>
  <c r="P27" i="9"/>
  <c r="L27" i="9"/>
  <c r="C27" i="9"/>
  <c r="S26" i="9"/>
  <c r="P26" i="9"/>
  <c r="L26" i="9"/>
  <c r="F26" i="9"/>
  <c r="C26" i="9"/>
  <c r="S25" i="9"/>
  <c r="P25" i="9"/>
  <c r="L25" i="9"/>
  <c r="F25" i="9"/>
  <c r="C25" i="9"/>
  <c r="S24" i="9"/>
  <c r="P24" i="9"/>
  <c r="L24" i="9"/>
  <c r="F24" i="9"/>
  <c r="C24" i="9"/>
  <c r="S23" i="9"/>
  <c r="P23" i="9"/>
  <c r="L23" i="9"/>
  <c r="F23" i="9"/>
  <c r="C23" i="9"/>
  <c r="S22" i="9"/>
  <c r="P22" i="9"/>
  <c r="L22" i="9"/>
  <c r="F22" i="9"/>
  <c r="C22" i="9"/>
  <c r="K20" i="9"/>
  <c r="J20" i="9"/>
  <c r="L18" i="9"/>
  <c r="L17" i="9"/>
  <c r="L16" i="9"/>
  <c r="L15" i="9"/>
  <c r="L14" i="9"/>
  <c r="L13" i="9"/>
  <c r="L12" i="9"/>
  <c r="L11" i="9"/>
  <c r="L10" i="9"/>
  <c r="L9" i="9"/>
  <c r="L8" i="9"/>
  <c r="L7" i="9"/>
  <c r="L6" i="9"/>
  <c r="L5" i="9"/>
  <c r="L4" i="9"/>
  <c r="L3" i="9"/>
  <c r="K1" i="9"/>
  <c r="J1" i="9"/>
  <c r="L361" i="8"/>
  <c r="L360" i="8"/>
  <c r="L359" i="8"/>
  <c r="L358" i="8"/>
  <c r="L357" i="8"/>
  <c r="L356" i="8"/>
  <c r="L355" i="8"/>
  <c r="L354" i="8"/>
  <c r="L353" i="8"/>
  <c r="L352" i="8"/>
  <c r="L351" i="8"/>
  <c r="L350" i="8"/>
  <c r="L349" i="8"/>
  <c r="L348" i="8"/>
  <c r="L347" i="8"/>
  <c r="L346" i="8"/>
  <c r="L345" i="8"/>
  <c r="L344" i="8"/>
  <c r="L343" i="8"/>
  <c r="L342" i="8"/>
  <c r="L341" i="8"/>
  <c r="L340" i="8"/>
  <c r="L339" i="8"/>
  <c r="L338" i="8"/>
  <c r="L337" i="8"/>
  <c r="L336" i="8"/>
  <c r="L335" i="8"/>
  <c r="L334" i="8"/>
  <c r="L333" i="8"/>
  <c r="L332" i="8"/>
  <c r="L331" i="8"/>
  <c r="L330" i="8"/>
  <c r="L329" i="8"/>
  <c r="L328" i="8"/>
  <c r="L327" i="8"/>
  <c r="L326" i="8"/>
  <c r="L325" i="8"/>
  <c r="L324" i="8"/>
  <c r="L323" i="8"/>
  <c r="L322" i="8"/>
  <c r="L321" i="8"/>
  <c r="L320" i="8"/>
  <c r="L319" i="8"/>
  <c r="L318" i="8"/>
  <c r="L317" i="8"/>
  <c r="L316" i="8"/>
  <c r="L315" i="8"/>
  <c r="L314" i="8"/>
  <c r="L313" i="8"/>
  <c r="L312" i="8"/>
  <c r="L311" i="8"/>
  <c r="L310" i="8"/>
  <c r="L309" i="8"/>
  <c r="L308" i="8"/>
  <c r="L307" i="8"/>
  <c r="L306" i="8"/>
  <c r="L305" i="8"/>
  <c r="L304" i="8"/>
  <c r="L303" i="8"/>
  <c r="L302" i="8"/>
  <c r="L301" i="8"/>
  <c r="L300" i="8"/>
  <c r="L299" i="8"/>
  <c r="L298" i="8"/>
  <c r="L297" i="8"/>
  <c r="L296" i="8"/>
  <c r="L295" i="8"/>
  <c r="L294" i="8"/>
  <c r="L293" i="8"/>
  <c r="L292" i="8"/>
  <c r="L291" i="8"/>
  <c r="L290" i="8"/>
  <c r="L289" i="8"/>
  <c r="L288" i="8"/>
  <c r="L287" i="8"/>
  <c r="L286" i="8"/>
  <c r="L285" i="8"/>
  <c r="L284" i="8"/>
  <c r="L283" i="8"/>
  <c r="L282" i="8"/>
  <c r="L281" i="8"/>
  <c r="L280" i="8"/>
  <c r="L279" i="8"/>
  <c r="L278" i="8"/>
  <c r="L277" i="8"/>
  <c r="L276" i="8"/>
  <c r="L275" i="8"/>
  <c r="L274" i="8"/>
  <c r="L273" i="8"/>
  <c r="L272" i="8"/>
  <c r="L271" i="8"/>
  <c r="L270" i="8"/>
  <c r="L269" i="8"/>
  <c r="L268" i="8"/>
  <c r="L267" i="8"/>
  <c r="L266" i="8"/>
  <c r="L265" i="8"/>
  <c r="L264" i="8"/>
  <c r="L263" i="8"/>
  <c r="L262" i="8"/>
  <c r="L261" i="8"/>
  <c r="L260" i="8"/>
  <c r="L259" i="8"/>
  <c r="L258" i="8"/>
  <c r="L257" i="8"/>
  <c r="L256" i="8"/>
  <c r="L255" i="8"/>
  <c r="L254" i="8"/>
  <c r="L253" i="8"/>
  <c r="L252" i="8"/>
  <c r="L251" i="8"/>
  <c r="L250" i="8"/>
  <c r="L249" i="8"/>
  <c r="L248" i="8"/>
  <c r="L247" i="8"/>
  <c r="L246" i="8"/>
  <c r="L245" i="8"/>
  <c r="L244" i="8"/>
  <c r="L243" i="8"/>
  <c r="L242" i="8"/>
  <c r="L241" i="8"/>
  <c r="L240" i="8"/>
  <c r="L239" i="8"/>
  <c r="L238" i="8"/>
  <c r="L237" i="8"/>
  <c r="L236" i="8"/>
  <c r="L235" i="8"/>
  <c r="L234" i="8"/>
  <c r="L233" i="8"/>
  <c r="L232" i="8"/>
  <c r="L231" i="8"/>
  <c r="L230" i="8"/>
  <c r="L229" i="8"/>
  <c r="L228" i="8"/>
  <c r="L227" i="8"/>
  <c r="L226" i="8"/>
  <c r="L225" i="8"/>
  <c r="L224" i="8"/>
  <c r="L223" i="8"/>
  <c r="L222" i="8"/>
  <c r="L221" i="8"/>
  <c r="L220" i="8"/>
  <c r="L219" i="8"/>
  <c r="L218" i="8"/>
  <c r="L217" i="8"/>
  <c r="L216" i="8"/>
  <c r="L215" i="8"/>
  <c r="L214" i="8"/>
  <c r="L213" i="8"/>
  <c r="L212" i="8"/>
  <c r="L211" i="8"/>
  <c r="L210" i="8"/>
  <c r="L209" i="8"/>
  <c r="L208" i="8"/>
  <c r="L207" i="8"/>
  <c r="L206" i="8"/>
  <c r="L205" i="8"/>
  <c r="L204" i="8"/>
  <c r="L203" i="8"/>
  <c r="L202" i="8"/>
  <c r="L201" i="8"/>
  <c r="L200" i="8"/>
  <c r="L199" i="8"/>
  <c r="L198" i="8"/>
  <c r="L197" i="8"/>
  <c r="L196" i="8"/>
  <c r="L195" i="8"/>
  <c r="L194" i="8"/>
  <c r="L193" i="8"/>
  <c r="L192" i="8"/>
  <c r="L191" i="8"/>
  <c r="L190" i="8"/>
  <c r="L189" i="8"/>
  <c r="L188" i="8"/>
  <c r="L187" i="8"/>
  <c r="L186" i="8"/>
  <c r="L185" i="8"/>
  <c r="L184" i="8"/>
  <c r="L183" i="8"/>
  <c r="L182" i="8"/>
  <c r="L181" i="8"/>
  <c r="L180" i="8"/>
  <c r="L179" i="8"/>
  <c r="L178" i="8"/>
  <c r="L177" i="8"/>
  <c r="L176" i="8"/>
  <c r="L175" i="8"/>
  <c r="L174" i="8"/>
  <c r="L173" i="8"/>
  <c r="L172" i="8"/>
  <c r="L171" i="8"/>
  <c r="L170" i="8"/>
  <c r="L169" i="8"/>
  <c r="L168" i="8"/>
  <c r="L167" i="8"/>
  <c r="L166" i="8"/>
  <c r="L165" i="8"/>
  <c r="L164" i="8"/>
  <c r="L163" i="8"/>
  <c r="L162" i="8"/>
  <c r="L161" i="8"/>
  <c r="L160" i="8"/>
  <c r="L159" i="8"/>
  <c r="L158" i="8"/>
  <c r="L157" i="8"/>
  <c r="L156" i="8"/>
  <c r="L155" i="8"/>
  <c r="L154" i="8"/>
  <c r="L153" i="8"/>
  <c r="L152" i="8"/>
  <c r="L151" i="8"/>
  <c r="L150" i="8"/>
  <c r="L149" i="8"/>
  <c r="L148" i="8"/>
  <c r="L147" i="8"/>
  <c r="L146" i="8"/>
  <c r="L145" i="8"/>
  <c r="L144" i="8"/>
  <c r="L143" i="8"/>
  <c r="L142" i="8"/>
  <c r="L141" i="8"/>
  <c r="L140" i="8"/>
  <c r="L139" i="8"/>
  <c r="L138" i="8"/>
  <c r="L137" i="8"/>
  <c r="L136" i="8"/>
  <c r="L135" i="8"/>
  <c r="L134" i="8"/>
  <c r="L133" i="8"/>
  <c r="L132" i="8"/>
  <c r="L131" i="8"/>
  <c r="L130" i="8"/>
  <c r="L129" i="8"/>
  <c r="L128" i="8"/>
  <c r="L127" i="8"/>
  <c r="L126" i="8"/>
  <c r="L125" i="8"/>
  <c r="L124" i="8"/>
  <c r="L123" i="8"/>
  <c r="L122" i="8"/>
  <c r="L121" i="8"/>
  <c r="L120" i="8"/>
  <c r="L119" i="8"/>
  <c r="L118" i="8"/>
  <c r="L117" i="8"/>
  <c r="L116" i="8"/>
  <c r="L115" i="8"/>
  <c r="L114" i="8"/>
  <c r="L113" i="8"/>
  <c r="L112" i="8"/>
  <c r="L111" i="8"/>
  <c r="L110" i="8"/>
  <c r="L109" i="8"/>
  <c r="L108" i="8"/>
  <c r="L107" i="8"/>
  <c r="L106" i="8"/>
  <c r="L105" i="8"/>
  <c r="L104" i="8"/>
  <c r="L103" i="8"/>
  <c r="L102" i="8"/>
  <c r="L101" i="8"/>
  <c r="L100" i="8"/>
  <c r="L99" i="8"/>
  <c r="L98" i="8"/>
  <c r="L97" i="8"/>
  <c r="L96" i="8"/>
  <c r="L95" i="8"/>
  <c r="L94" i="8"/>
  <c r="L93" i="8"/>
  <c r="L92" i="8"/>
  <c r="L91" i="8"/>
  <c r="L90" i="8"/>
  <c r="L89" i="8"/>
  <c r="L88" i="8"/>
  <c r="L87" i="8"/>
  <c r="L86" i="8"/>
  <c r="L85" i="8"/>
  <c r="L84" i="8"/>
  <c r="L83" i="8"/>
  <c r="L82" i="8"/>
  <c r="L81" i="8"/>
  <c r="L80" i="8"/>
  <c r="L79" i="8"/>
  <c r="L78" i="8"/>
  <c r="L77" i="8"/>
  <c r="L76" i="8"/>
  <c r="L75" i="8"/>
  <c r="L74" i="8"/>
  <c r="L73" i="8"/>
  <c r="L72" i="8"/>
  <c r="L71" i="8"/>
  <c r="L70" i="8"/>
  <c r="L69" i="8"/>
  <c r="L68" i="8"/>
  <c r="L67" i="8"/>
  <c r="L66" i="8"/>
  <c r="L65" i="8"/>
  <c r="L64" i="8"/>
  <c r="L63" i="8"/>
  <c r="L62" i="8"/>
  <c r="L61" i="8"/>
  <c r="L60" i="8"/>
  <c r="L59" i="8"/>
  <c r="L58" i="8"/>
  <c r="L57" i="8"/>
  <c r="L56" i="8"/>
  <c r="L55" i="8"/>
  <c r="L54" i="8"/>
  <c r="L53" i="8"/>
  <c r="L52" i="8"/>
  <c r="L51" i="8"/>
  <c r="L50" i="8"/>
  <c r="L49" i="8"/>
  <c r="L48" i="8"/>
  <c r="L47" i="8"/>
  <c r="L46" i="8"/>
  <c r="L45" i="8"/>
  <c r="L44" i="8"/>
  <c r="L43" i="8"/>
  <c r="L42" i="8"/>
  <c r="L41" i="8"/>
  <c r="L40" i="8"/>
  <c r="L39" i="8"/>
  <c r="L38" i="8"/>
  <c r="L37" i="8"/>
  <c r="L36" i="8"/>
  <c r="L35" i="8"/>
  <c r="L34" i="8"/>
  <c r="L33" i="8"/>
  <c r="L32" i="8"/>
  <c r="L31" i="8"/>
  <c r="P30" i="8"/>
  <c r="L30" i="8"/>
  <c r="S29" i="8"/>
  <c r="L29" i="8"/>
  <c r="L28" i="8"/>
  <c r="P27" i="8"/>
  <c r="L27" i="8"/>
  <c r="C27" i="8"/>
  <c r="S26" i="8"/>
  <c r="P26" i="8"/>
  <c r="L26" i="8"/>
  <c r="F26" i="8"/>
  <c r="C26" i="8"/>
  <c r="S25" i="8"/>
  <c r="P25" i="8"/>
  <c r="L25" i="8"/>
  <c r="F25" i="8"/>
  <c r="C25" i="8"/>
  <c r="S24" i="8"/>
  <c r="P24" i="8"/>
  <c r="L24" i="8"/>
  <c r="F24" i="8"/>
  <c r="C24" i="8"/>
  <c r="S23" i="8"/>
  <c r="P23" i="8"/>
  <c r="L23" i="8"/>
  <c r="F23" i="8"/>
  <c r="C23" i="8"/>
  <c r="S22" i="8"/>
  <c r="P22" i="8"/>
  <c r="L22" i="8"/>
  <c r="F22" i="8"/>
  <c r="C22" i="8"/>
  <c r="K20" i="8"/>
  <c r="J20" i="8"/>
  <c r="L18" i="8"/>
  <c r="L17" i="8"/>
  <c r="L16" i="8"/>
  <c r="L15" i="8"/>
  <c r="L14" i="8"/>
  <c r="L13" i="8"/>
  <c r="L12" i="8"/>
  <c r="L11" i="8"/>
  <c r="L10" i="8"/>
  <c r="L9" i="8"/>
  <c r="L8" i="8"/>
  <c r="L7" i="8"/>
  <c r="L6" i="8"/>
  <c r="L5" i="8"/>
  <c r="L4" i="8"/>
  <c r="L3" i="8"/>
  <c r="K1" i="8"/>
  <c r="J1" i="8"/>
  <c r="L361" i="7"/>
  <c r="L360" i="7"/>
  <c r="L359" i="7"/>
  <c r="L358" i="7"/>
  <c r="L357" i="7"/>
  <c r="L356" i="7"/>
  <c r="L355" i="7"/>
  <c r="L354" i="7"/>
  <c r="L353" i="7"/>
  <c r="L352" i="7"/>
  <c r="L351" i="7"/>
  <c r="L350" i="7"/>
  <c r="L349" i="7"/>
  <c r="L348" i="7"/>
  <c r="L347" i="7"/>
  <c r="L346" i="7"/>
  <c r="L345" i="7"/>
  <c r="L344" i="7"/>
  <c r="L343" i="7"/>
  <c r="L342" i="7"/>
  <c r="L341" i="7"/>
  <c r="L340" i="7"/>
  <c r="L339" i="7"/>
  <c r="L338" i="7"/>
  <c r="L337" i="7"/>
  <c r="L336" i="7"/>
  <c r="L335" i="7"/>
  <c r="L334" i="7"/>
  <c r="L333" i="7"/>
  <c r="L332" i="7"/>
  <c r="L331" i="7"/>
  <c r="L330" i="7"/>
  <c r="L329" i="7"/>
  <c r="L328" i="7"/>
  <c r="L327" i="7"/>
  <c r="L326" i="7"/>
  <c r="L325" i="7"/>
  <c r="L324" i="7"/>
  <c r="L323" i="7"/>
  <c r="L322" i="7"/>
  <c r="L321" i="7"/>
  <c r="L320" i="7"/>
  <c r="L319" i="7"/>
  <c r="L318" i="7"/>
  <c r="L317" i="7"/>
  <c r="L316" i="7"/>
  <c r="L315" i="7"/>
  <c r="L314" i="7"/>
  <c r="L313" i="7"/>
  <c r="L312" i="7"/>
  <c r="L311" i="7"/>
  <c r="L310" i="7"/>
  <c r="L309" i="7"/>
  <c r="L308" i="7"/>
  <c r="L307" i="7"/>
  <c r="L306" i="7"/>
  <c r="L305" i="7"/>
  <c r="L304" i="7"/>
  <c r="L303" i="7"/>
  <c r="L302" i="7"/>
  <c r="L301" i="7"/>
  <c r="L300" i="7"/>
  <c r="L299" i="7"/>
  <c r="L298" i="7"/>
  <c r="L297" i="7"/>
  <c r="L296" i="7"/>
  <c r="L295" i="7"/>
  <c r="L294" i="7"/>
  <c r="L293" i="7"/>
  <c r="L292" i="7"/>
  <c r="L291" i="7"/>
  <c r="L290" i="7"/>
  <c r="L289" i="7"/>
  <c r="L288" i="7"/>
  <c r="L287" i="7"/>
  <c r="L286" i="7"/>
  <c r="L285" i="7"/>
  <c r="L284" i="7"/>
  <c r="L283" i="7"/>
  <c r="L282" i="7"/>
  <c r="L281" i="7"/>
  <c r="L280" i="7"/>
  <c r="L279" i="7"/>
  <c r="L278" i="7"/>
  <c r="L277" i="7"/>
  <c r="L276" i="7"/>
  <c r="L275" i="7"/>
  <c r="L274" i="7"/>
  <c r="L273" i="7"/>
  <c r="L272" i="7"/>
  <c r="L271" i="7"/>
  <c r="L270" i="7"/>
  <c r="L269" i="7"/>
  <c r="L268" i="7"/>
  <c r="L267" i="7"/>
  <c r="L266" i="7"/>
  <c r="L265" i="7"/>
  <c r="L264" i="7"/>
  <c r="L263" i="7"/>
  <c r="L262" i="7"/>
  <c r="L261" i="7"/>
  <c r="L260" i="7"/>
  <c r="L259" i="7"/>
  <c r="L258" i="7"/>
  <c r="L257" i="7"/>
  <c r="L256" i="7"/>
  <c r="L255" i="7"/>
  <c r="L254" i="7"/>
  <c r="L253" i="7"/>
  <c r="L252" i="7"/>
  <c r="L251" i="7"/>
  <c r="L250" i="7"/>
  <c r="L249" i="7"/>
  <c r="L248" i="7"/>
  <c r="L247" i="7"/>
  <c r="L246" i="7"/>
  <c r="L245" i="7"/>
  <c r="L244" i="7"/>
  <c r="L243" i="7"/>
  <c r="L242" i="7"/>
  <c r="L241" i="7"/>
  <c r="L240" i="7"/>
  <c r="L239" i="7"/>
  <c r="L238" i="7"/>
  <c r="L237" i="7"/>
  <c r="L236" i="7"/>
  <c r="L235" i="7"/>
  <c r="L234" i="7"/>
  <c r="L233" i="7"/>
  <c r="L232" i="7"/>
  <c r="L231" i="7"/>
  <c r="L230" i="7"/>
  <c r="L229" i="7"/>
  <c r="L228" i="7"/>
  <c r="L227" i="7"/>
  <c r="L226" i="7"/>
  <c r="L225" i="7"/>
  <c r="L224" i="7"/>
  <c r="L223" i="7"/>
  <c r="L222" i="7"/>
  <c r="L221" i="7"/>
  <c r="L220" i="7"/>
  <c r="L219" i="7"/>
  <c r="L218" i="7"/>
  <c r="L217" i="7"/>
  <c r="L216" i="7"/>
  <c r="L215" i="7"/>
  <c r="L214" i="7"/>
  <c r="L213" i="7"/>
  <c r="L212" i="7"/>
  <c r="L211" i="7"/>
  <c r="L210" i="7"/>
  <c r="L209" i="7"/>
  <c r="L208" i="7"/>
  <c r="L207" i="7"/>
  <c r="L206" i="7"/>
  <c r="L205" i="7"/>
  <c r="L204" i="7"/>
  <c r="L203" i="7"/>
  <c r="L202" i="7"/>
  <c r="L201" i="7"/>
  <c r="L200" i="7"/>
  <c r="L199" i="7"/>
  <c r="L198" i="7"/>
  <c r="L197" i="7"/>
  <c r="L196" i="7"/>
  <c r="L195" i="7"/>
  <c r="L194" i="7"/>
  <c r="L193" i="7"/>
  <c r="L192" i="7"/>
  <c r="L191" i="7"/>
  <c r="L190" i="7"/>
  <c r="L189" i="7"/>
  <c r="L188" i="7"/>
  <c r="L187" i="7"/>
  <c r="L186" i="7"/>
  <c r="L185" i="7"/>
  <c r="L184" i="7"/>
  <c r="L183" i="7"/>
  <c r="L182" i="7"/>
  <c r="L181" i="7"/>
  <c r="L180" i="7"/>
  <c r="L179" i="7"/>
  <c r="L178" i="7"/>
  <c r="L177" i="7"/>
  <c r="L176" i="7"/>
  <c r="L175" i="7"/>
  <c r="L174" i="7"/>
  <c r="L173" i="7"/>
  <c r="L172" i="7"/>
  <c r="L171" i="7"/>
  <c r="L170" i="7"/>
  <c r="L169" i="7"/>
  <c r="L168" i="7"/>
  <c r="L167" i="7"/>
  <c r="L166" i="7"/>
  <c r="L165" i="7"/>
  <c r="L164" i="7"/>
  <c r="L163" i="7"/>
  <c r="L162" i="7"/>
  <c r="L161" i="7"/>
  <c r="L160" i="7"/>
  <c r="L159" i="7"/>
  <c r="L158" i="7"/>
  <c r="L157" i="7"/>
  <c r="L156" i="7"/>
  <c r="L155" i="7"/>
  <c r="L154" i="7"/>
  <c r="L153" i="7"/>
  <c r="L152" i="7"/>
  <c r="L151" i="7"/>
  <c r="L150" i="7"/>
  <c r="L149" i="7"/>
  <c r="L148" i="7"/>
  <c r="L147" i="7"/>
  <c r="L146" i="7"/>
  <c r="L145" i="7"/>
  <c r="L144" i="7"/>
  <c r="L143" i="7"/>
  <c r="L142" i="7"/>
  <c r="L141" i="7"/>
  <c r="L140" i="7"/>
  <c r="L139" i="7"/>
  <c r="L138" i="7"/>
  <c r="L137" i="7"/>
  <c r="L136" i="7"/>
  <c r="L135" i="7"/>
  <c r="L134" i="7"/>
  <c r="L133" i="7"/>
  <c r="L132" i="7"/>
  <c r="L131" i="7"/>
  <c r="L130" i="7"/>
  <c r="L129" i="7"/>
  <c r="L128" i="7"/>
  <c r="L127" i="7"/>
  <c r="L126" i="7"/>
  <c r="L125" i="7"/>
  <c r="L124" i="7"/>
  <c r="L123" i="7"/>
  <c r="L122" i="7"/>
  <c r="L121" i="7"/>
  <c r="L120" i="7"/>
  <c r="L119" i="7"/>
  <c r="L118" i="7"/>
  <c r="L117" i="7"/>
  <c r="L116" i="7"/>
  <c r="L115" i="7"/>
  <c r="L114" i="7"/>
  <c r="L113" i="7"/>
  <c r="L112" i="7"/>
  <c r="L111" i="7"/>
  <c r="L110" i="7"/>
  <c r="L109" i="7"/>
  <c r="L108" i="7"/>
  <c r="L107" i="7"/>
  <c r="L106" i="7"/>
  <c r="L105" i="7"/>
  <c r="L104" i="7"/>
  <c r="L103" i="7"/>
  <c r="L102" i="7"/>
  <c r="L101" i="7"/>
  <c r="L100" i="7"/>
  <c r="L99" i="7"/>
  <c r="L98" i="7"/>
  <c r="L97" i="7"/>
  <c r="L96" i="7"/>
  <c r="L95" i="7"/>
  <c r="L94" i="7"/>
  <c r="L93" i="7"/>
  <c r="L92" i="7"/>
  <c r="L91" i="7"/>
  <c r="L90" i="7"/>
  <c r="L89" i="7"/>
  <c r="L88" i="7"/>
  <c r="L87" i="7"/>
  <c r="L86" i="7"/>
  <c r="L85" i="7"/>
  <c r="L84" i="7"/>
  <c r="L83" i="7"/>
  <c r="L82" i="7"/>
  <c r="L81" i="7"/>
  <c r="L80" i="7"/>
  <c r="L79" i="7"/>
  <c r="L78" i="7"/>
  <c r="L77" i="7"/>
  <c r="L76" i="7"/>
  <c r="L75" i="7"/>
  <c r="L74" i="7"/>
  <c r="L73" i="7"/>
  <c r="L72" i="7"/>
  <c r="L71" i="7"/>
  <c r="L70" i="7"/>
  <c r="L69" i="7"/>
  <c r="L68" i="7"/>
  <c r="L67" i="7"/>
  <c r="L66" i="7"/>
  <c r="L65" i="7"/>
  <c r="L64" i="7"/>
  <c r="L63" i="7"/>
  <c r="L62" i="7"/>
  <c r="L61" i="7"/>
  <c r="L60" i="7"/>
  <c r="L59" i="7"/>
  <c r="L58" i="7"/>
  <c r="L57" i="7"/>
  <c r="L56" i="7"/>
  <c r="L55" i="7"/>
  <c r="L54" i="7"/>
  <c r="L53" i="7"/>
  <c r="L52" i="7"/>
  <c r="L51" i="7"/>
  <c r="L50" i="7"/>
  <c r="L49" i="7"/>
  <c r="L48" i="7"/>
  <c r="L47" i="7"/>
  <c r="L46" i="7"/>
  <c r="L45" i="7"/>
  <c r="L44" i="7"/>
  <c r="L43" i="7"/>
  <c r="L42" i="7"/>
  <c r="L41" i="7"/>
  <c r="L40" i="7"/>
  <c r="L39" i="7"/>
  <c r="L38" i="7"/>
  <c r="L37" i="7"/>
  <c r="L36" i="7"/>
  <c r="L35" i="7"/>
  <c r="L34" i="7"/>
  <c r="L33" i="7"/>
  <c r="L32" i="7"/>
  <c r="L31" i="7"/>
  <c r="P30" i="7"/>
  <c r="L30" i="7"/>
  <c r="S29" i="7"/>
  <c r="L29" i="7"/>
  <c r="L28" i="7"/>
  <c r="P27" i="7"/>
  <c r="L27" i="7"/>
  <c r="C27" i="7"/>
  <c r="S26" i="7"/>
  <c r="P26" i="7"/>
  <c r="L26" i="7"/>
  <c r="F26" i="7"/>
  <c r="C26" i="7"/>
  <c r="S25" i="7"/>
  <c r="P25" i="7"/>
  <c r="L25" i="7"/>
  <c r="F25" i="7"/>
  <c r="C25" i="7"/>
  <c r="S24" i="7"/>
  <c r="P24" i="7"/>
  <c r="L24" i="7"/>
  <c r="F24" i="7"/>
  <c r="C24" i="7"/>
  <c r="S23" i="7"/>
  <c r="P23" i="7"/>
  <c r="L23" i="7"/>
  <c r="F23" i="7"/>
  <c r="C23" i="7"/>
  <c r="S22" i="7"/>
  <c r="P22" i="7"/>
  <c r="L22" i="7"/>
  <c r="F22" i="7"/>
  <c r="C22" i="7"/>
  <c r="K20" i="7"/>
  <c r="J20" i="7"/>
  <c r="L18" i="7"/>
  <c r="L17" i="7"/>
  <c r="L16" i="7"/>
  <c r="L15" i="7"/>
  <c r="L14" i="7"/>
  <c r="L13" i="7"/>
  <c r="L12" i="7"/>
  <c r="L11" i="7"/>
  <c r="L10" i="7"/>
  <c r="L9" i="7"/>
  <c r="L8" i="7"/>
  <c r="L7" i="7"/>
  <c r="L6" i="7"/>
  <c r="L5" i="7"/>
  <c r="L4" i="7"/>
  <c r="L3" i="7"/>
  <c r="K1" i="7"/>
  <c r="J1" i="7"/>
  <c r="L358" i="6"/>
  <c r="L357" i="6"/>
  <c r="L356" i="6"/>
  <c r="L355" i="6"/>
  <c r="L354" i="6"/>
  <c r="L353" i="6"/>
  <c r="L352" i="6"/>
  <c r="L351" i="6"/>
  <c r="L350" i="6"/>
  <c r="L349" i="6"/>
  <c r="L348" i="6"/>
  <c r="L347" i="6"/>
  <c r="L346" i="6"/>
  <c r="L345" i="6"/>
  <c r="L344" i="6"/>
  <c r="L343" i="6"/>
  <c r="L342" i="6"/>
  <c r="L341" i="6"/>
  <c r="L340" i="6"/>
  <c r="L339" i="6"/>
  <c r="L338" i="6"/>
  <c r="L337" i="6"/>
  <c r="L336" i="6"/>
  <c r="L335" i="6"/>
  <c r="L334" i="6"/>
  <c r="L333" i="6"/>
  <c r="L332" i="6"/>
  <c r="L331" i="6"/>
  <c r="L330" i="6"/>
  <c r="L329" i="6"/>
  <c r="L328" i="6"/>
  <c r="L327" i="6"/>
  <c r="L326" i="6"/>
  <c r="L325" i="6"/>
  <c r="L324" i="6"/>
  <c r="L323" i="6"/>
  <c r="L322" i="6"/>
  <c r="L321" i="6"/>
  <c r="L320" i="6"/>
  <c r="L319" i="6"/>
  <c r="L318" i="6"/>
  <c r="L317" i="6"/>
  <c r="L316" i="6"/>
  <c r="L315" i="6"/>
  <c r="L314" i="6"/>
  <c r="L313" i="6"/>
  <c r="L312" i="6"/>
  <c r="L311" i="6"/>
  <c r="L310" i="6"/>
  <c r="L309" i="6"/>
  <c r="L308" i="6"/>
  <c r="L307" i="6"/>
  <c r="L306" i="6"/>
  <c r="L305" i="6"/>
  <c r="L304" i="6"/>
  <c r="L303" i="6"/>
  <c r="L302" i="6"/>
  <c r="L301" i="6"/>
  <c r="L300" i="6"/>
  <c r="L299" i="6"/>
  <c r="L298" i="6"/>
  <c r="L297" i="6"/>
  <c r="L296" i="6"/>
  <c r="L295" i="6"/>
  <c r="L294" i="6"/>
  <c r="L293" i="6"/>
  <c r="L292" i="6"/>
  <c r="L291" i="6"/>
  <c r="L290" i="6"/>
  <c r="L289" i="6"/>
  <c r="L288" i="6"/>
  <c r="L287" i="6"/>
  <c r="L286" i="6"/>
  <c r="L285" i="6"/>
  <c r="L284" i="6"/>
  <c r="L283" i="6"/>
  <c r="L282" i="6"/>
  <c r="L281" i="6"/>
  <c r="L280" i="6"/>
  <c r="L279" i="6"/>
  <c r="L278" i="6"/>
  <c r="L277" i="6"/>
  <c r="L276" i="6"/>
  <c r="L275" i="6"/>
  <c r="L274" i="6"/>
  <c r="L273" i="6"/>
  <c r="L272" i="6"/>
  <c r="L271" i="6"/>
  <c r="L270" i="6"/>
  <c r="L269" i="6"/>
  <c r="L268" i="6"/>
  <c r="L267" i="6"/>
  <c r="L266" i="6"/>
  <c r="L265" i="6"/>
  <c r="L264" i="6"/>
  <c r="L263" i="6"/>
  <c r="L262" i="6"/>
  <c r="L261" i="6"/>
  <c r="L260" i="6"/>
  <c r="L259" i="6"/>
  <c r="L258" i="6"/>
  <c r="L257" i="6"/>
  <c r="L256" i="6"/>
  <c r="L255" i="6"/>
  <c r="L254" i="6"/>
  <c r="L253" i="6"/>
  <c r="L252" i="6"/>
  <c r="L251" i="6"/>
  <c r="L250" i="6"/>
  <c r="L249" i="6"/>
  <c r="L248" i="6"/>
  <c r="L247" i="6"/>
  <c r="L246" i="6"/>
  <c r="L245" i="6"/>
  <c r="L244" i="6"/>
  <c r="L243" i="6"/>
  <c r="L242" i="6"/>
  <c r="L241" i="6"/>
  <c r="L240" i="6"/>
  <c r="L239" i="6"/>
  <c r="L238" i="6"/>
  <c r="L237" i="6"/>
  <c r="L236" i="6"/>
  <c r="L235" i="6"/>
  <c r="L234" i="6"/>
  <c r="L233" i="6"/>
  <c r="L232" i="6"/>
  <c r="L231" i="6"/>
  <c r="L230" i="6"/>
  <c r="L229" i="6"/>
  <c r="L228" i="6"/>
  <c r="L227" i="6"/>
  <c r="L226" i="6"/>
  <c r="L225" i="6"/>
  <c r="L224" i="6"/>
  <c r="L223" i="6"/>
  <c r="L222" i="6"/>
  <c r="L221" i="6"/>
  <c r="L220" i="6"/>
  <c r="L219" i="6"/>
  <c r="L218" i="6"/>
  <c r="L217" i="6"/>
  <c r="L216" i="6"/>
  <c r="L215" i="6"/>
  <c r="L214" i="6"/>
  <c r="L213" i="6"/>
  <c r="L212" i="6"/>
  <c r="L211" i="6"/>
  <c r="L210" i="6"/>
  <c r="L209" i="6"/>
  <c r="L208" i="6"/>
  <c r="L207" i="6"/>
  <c r="L206" i="6"/>
  <c r="L205" i="6"/>
  <c r="L204" i="6"/>
  <c r="L203" i="6"/>
  <c r="L202" i="6"/>
  <c r="L201" i="6"/>
  <c r="L200" i="6"/>
  <c r="L199" i="6"/>
  <c r="L198" i="6"/>
  <c r="L197" i="6"/>
  <c r="L196" i="6"/>
  <c r="L195" i="6"/>
  <c r="L194" i="6"/>
  <c r="L193" i="6"/>
  <c r="L192" i="6"/>
  <c r="L191" i="6"/>
  <c r="L190" i="6"/>
  <c r="L189" i="6"/>
  <c r="L188" i="6"/>
  <c r="L187" i="6"/>
  <c r="L186" i="6"/>
  <c r="L185" i="6"/>
  <c r="L184" i="6"/>
  <c r="L183" i="6"/>
  <c r="L182" i="6"/>
  <c r="L181" i="6"/>
  <c r="L180" i="6"/>
  <c r="L179" i="6"/>
  <c r="L178" i="6"/>
  <c r="L177" i="6"/>
  <c r="L176" i="6"/>
  <c r="L175" i="6"/>
  <c r="L174" i="6"/>
  <c r="L173" i="6"/>
  <c r="L172" i="6"/>
  <c r="L171" i="6"/>
  <c r="L170" i="6"/>
  <c r="L169" i="6"/>
  <c r="L168" i="6"/>
  <c r="L167" i="6"/>
  <c r="L166" i="6"/>
  <c r="L165" i="6"/>
  <c r="L164" i="6"/>
  <c r="L163" i="6"/>
  <c r="L162" i="6"/>
  <c r="L161" i="6"/>
  <c r="L160" i="6"/>
  <c r="L159" i="6"/>
  <c r="L158" i="6"/>
  <c r="L157" i="6"/>
  <c r="L156" i="6"/>
  <c r="L155" i="6"/>
  <c r="L154" i="6"/>
  <c r="L153" i="6"/>
  <c r="L152" i="6"/>
  <c r="L151" i="6"/>
  <c r="L150" i="6"/>
  <c r="L149" i="6"/>
  <c r="L148" i="6"/>
  <c r="L147" i="6"/>
  <c r="L146" i="6"/>
  <c r="L145" i="6"/>
  <c r="L144" i="6"/>
  <c r="L143" i="6"/>
  <c r="L142" i="6"/>
  <c r="L141" i="6"/>
  <c r="L140" i="6"/>
  <c r="L139" i="6"/>
  <c r="L138" i="6"/>
  <c r="L137" i="6"/>
  <c r="L136" i="6"/>
  <c r="L135" i="6"/>
  <c r="L134" i="6"/>
  <c r="L133" i="6"/>
  <c r="L132" i="6"/>
  <c r="L131" i="6"/>
  <c r="L130" i="6"/>
  <c r="L129" i="6"/>
  <c r="L128" i="6"/>
  <c r="L127" i="6"/>
  <c r="L126" i="6"/>
  <c r="L125" i="6"/>
  <c r="L124" i="6"/>
  <c r="L123" i="6"/>
  <c r="L122" i="6"/>
  <c r="L121" i="6"/>
  <c r="L120" i="6"/>
  <c r="L119" i="6"/>
  <c r="L118" i="6"/>
  <c r="L117" i="6"/>
  <c r="L116" i="6"/>
  <c r="L115" i="6"/>
  <c r="L114" i="6"/>
  <c r="L113" i="6"/>
  <c r="L112" i="6"/>
  <c r="L111" i="6"/>
  <c r="L110" i="6"/>
  <c r="L109" i="6"/>
  <c r="L108" i="6"/>
  <c r="L107" i="6"/>
  <c r="L106" i="6"/>
  <c r="L105" i="6"/>
  <c r="L104" i="6"/>
  <c r="L103" i="6"/>
  <c r="L102" i="6"/>
  <c r="L101" i="6"/>
  <c r="L100" i="6"/>
  <c r="L99" i="6"/>
  <c r="L98" i="6"/>
  <c r="L97" i="6"/>
  <c r="L96" i="6"/>
  <c r="L95" i="6"/>
  <c r="L94" i="6"/>
  <c r="L93" i="6"/>
  <c r="L92" i="6"/>
  <c r="L91" i="6"/>
  <c r="L90" i="6"/>
  <c r="L89" i="6"/>
  <c r="L88" i="6"/>
  <c r="L87" i="6"/>
  <c r="L86" i="6"/>
  <c r="L85" i="6"/>
  <c r="L84" i="6"/>
  <c r="L83" i="6"/>
  <c r="L82" i="6"/>
  <c r="L81" i="6"/>
  <c r="L80" i="6"/>
  <c r="L79" i="6"/>
  <c r="L78" i="6"/>
  <c r="L77" i="6"/>
  <c r="L76" i="6"/>
  <c r="L75" i="6"/>
  <c r="L74" i="6"/>
  <c r="L73" i="6"/>
  <c r="L72" i="6"/>
  <c r="L71" i="6"/>
  <c r="L70" i="6"/>
  <c r="L69" i="6"/>
  <c r="L68" i="6"/>
  <c r="L67" i="6"/>
  <c r="L66" i="6"/>
  <c r="L65" i="6"/>
  <c r="L64" i="6"/>
  <c r="L63" i="6"/>
  <c r="L62" i="6"/>
  <c r="L61" i="6"/>
  <c r="L60" i="6"/>
  <c r="L59" i="6"/>
  <c r="L58" i="6"/>
  <c r="L57" i="6"/>
  <c r="L56" i="6"/>
  <c r="L55" i="6"/>
  <c r="L54" i="6"/>
  <c r="L53" i="6"/>
  <c r="L52" i="6"/>
  <c r="L51" i="6"/>
  <c r="L50" i="6"/>
  <c r="L49" i="6"/>
  <c r="L48" i="6"/>
  <c r="L47" i="6"/>
  <c r="L46" i="6"/>
  <c r="L45" i="6"/>
  <c r="L44" i="6"/>
  <c r="L43" i="6"/>
  <c r="L42" i="6"/>
  <c r="L41" i="6"/>
  <c r="L40" i="6"/>
  <c r="L39" i="6"/>
  <c r="L38" i="6"/>
  <c r="L37" i="6"/>
  <c r="L36" i="6"/>
  <c r="L35" i="6"/>
  <c r="L34" i="6"/>
  <c r="L33" i="6"/>
  <c r="L32" i="6"/>
  <c r="L31" i="6"/>
  <c r="L30" i="6"/>
  <c r="L29" i="6"/>
  <c r="L28" i="6"/>
  <c r="P27" i="6"/>
  <c r="L27" i="6"/>
  <c r="S26" i="6"/>
  <c r="L26" i="6"/>
  <c r="L25" i="6"/>
  <c r="P24" i="6"/>
  <c r="L24" i="6"/>
  <c r="C24" i="6"/>
  <c r="S23" i="6"/>
  <c r="P23" i="6"/>
  <c r="L23" i="6"/>
  <c r="F23" i="6"/>
  <c r="C23" i="6"/>
  <c r="S22" i="6"/>
  <c r="P22" i="6"/>
  <c r="L22" i="6"/>
  <c r="F22" i="6"/>
  <c r="C22" i="6"/>
  <c r="S21" i="6"/>
  <c r="P21" i="6"/>
  <c r="L21" i="6"/>
  <c r="F21" i="6"/>
  <c r="C21" i="6"/>
  <c r="S20" i="6"/>
  <c r="P20" i="6"/>
  <c r="L20" i="6"/>
  <c r="F20" i="6"/>
  <c r="C20" i="6"/>
  <c r="S19" i="6"/>
  <c r="P19" i="6"/>
  <c r="L19" i="6"/>
  <c r="F19" i="6"/>
  <c r="C19" i="6"/>
  <c r="K17" i="6"/>
  <c r="J17" i="6"/>
  <c r="L15" i="6"/>
  <c r="L14" i="6"/>
  <c r="L13" i="6"/>
  <c r="L12" i="6"/>
  <c r="L11" i="6"/>
  <c r="L10" i="6"/>
  <c r="L9" i="6"/>
  <c r="L8" i="6"/>
  <c r="L7" i="6"/>
  <c r="L6" i="6"/>
  <c r="L5" i="6"/>
  <c r="L4" i="6"/>
  <c r="L3" i="6"/>
  <c r="K1" i="6"/>
  <c r="J1" i="6"/>
  <c r="L354" i="5"/>
  <c r="L353" i="5"/>
  <c r="L352" i="5"/>
  <c r="L351" i="5"/>
  <c r="L350" i="5"/>
  <c r="L349" i="5"/>
  <c r="L348" i="5"/>
  <c r="L347" i="5"/>
  <c r="L346" i="5"/>
  <c r="L345" i="5"/>
  <c r="L344" i="5"/>
  <c r="L343" i="5"/>
  <c r="L342" i="5"/>
  <c r="L341" i="5"/>
  <c r="L340" i="5"/>
  <c r="L339" i="5"/>
  <c r="L338" i="5"/>
  <c r="L337" i="5"/>
  <c r="L336" i="5"/>
  <c r="L335" i="5"/>
  <c r="L334" i="5"/>
  <c r="L333" i="5"/>
  <c r="L332" i="5"/>
  <c r="L331" i="5"/>
  <c r="L330" i="5"/>
  <c r="L329" i="5"/>
  <c r="L328" i="5"/>
  <c r="L327" i="5"/>
  <c r="L326" i="5"/>
  <c r="L325" i="5"/>
  <c r="L324" i="5"/>
  <c r="L323" i="5"/>
  <c r="L322" i="5"/>
  <c r="L321" i="5"/>
  <c r="L320" i="5"/>
  <c r="L319" i="5"/>
  <c r="L318" i="5"/>
  <c r="L317" i="5"/>
  <c r="L316" i="5"/>
  <c r="L315" i="5"/>
  <c r="L314" i="5"/>
  <c r="L313" i="5"/>
  <c r="L312" i="5"/>
  <c r="L311" i="5"/>
  <c r="L310" i="5"/>
  <c r="L309" i="5"/>
  <c r="L308" i="5"/>
  <c r="L307" i="5"/>
  <c r="L306" i="5"/>
  <c r="L305" i="5"/>
  <c r="L304" i="5"/>
  <c r="L303" i="5"/>
  <c r="L302" i="5"/>
  <c r="L301" i="5"/>
  <c r="L300" i="5"/>
  <c r="L299" i="5"/>
  <c r="L298" i="5"/>
  <c r="L297" i="5"/>
  <c r="L296" i="5"/>
  <c r="L295" i="5"/>
  <c r="L294" i="5"/>
  <c r="L293" i="5"/>
  <c r="L292" i="5"/>
  <c r="L291" i="5"/>
  <c r="L290" i="5"/>
  <c r="L289" i="5"/>
  <c r="L288" i="5"/>
  <c r="L287" i="5"/>
  <c r="L286" i="5"/>
  <c r="L285" i="5"/>
  <c r="L284" i="5"/>
  <c r="L283" i="5"/>
  <c r="L282" i="5"/>
  <c r="L281" i="5"/>
  <c r="L280" i="5"/>
  <c r="L279" i="5"/>
  <c r="L278" i="5"/>
  <c r="L277" i="5"/>
  <c r="L276" i="5"/>
  <c r="L275" i="5"/>
  <c r="L274" i="5"/>
  <c r="L273" i="5"/>
  <c r="L272" i="5"/>
  <c r="L271" i="5"/>
  <c r="L270" i="5"/>
  <c r="L269" i="5"/>
  <c r="L268" i="5"/>
  <c r="L267" i="5"/>
  <c r="L266" i="5"/>
  <c r="L265" i="5"/>
  <c r="L264" i="5"/>
  <c r="L263" i="5"/>
  <c r="L262" i="5"/>
  <c r="L261" i="5"/>
  <c r="L260" i="5"/>
  <c r="L259" i="5"/>
  <c r="L258" i="5"/>
  <c r="L257" i="5"/>
  <c r="L256" i="5"/>
  <c r="L255" i="5"/>
  <c r="L254" i="5"/>
  <c r="L253" i="5"/>
  <c r="L252" i="5"/>
  <c r="L251" i="5"/>
  <c r="L250" i="5"/>
  <c r="L249" i="5"/>
  <c r="L248" i="5"/>
  <c r="L247" i="5"/>
  <c r="L246" i="5"/>
  <c r="L245" i="5"/>
  <c r="L244" i="5"/>
  <c r="L243" i="5"/>
  <c r="L242" i="5"/>
  <c r="L241" i="5"/>
  <c r="L240" i="5"/>
  <c r="L239" i="5"/>
  <c r="L238" i="5"/>
  <c r="L237" i="5"/>
  <c r="L236" i="5"/>
  <c r="L235" i="5"/>
  <c r="L234" i="5"/>
  <c r="L233" i="5"/>
  <c r="L232" i="5"/>
  <c r="L231" i="5"/>
  <c r="L230" i="5"/>
  <c r="L229" i="5"/>
  <c r="L228" i="5"/>
  <c r="L227" i="5"/>
  <c r="L226" i="5"/>
  <c r="L225" i="5"/>
  <c r="L224" i="5"/>
  <c r="L223" i="5"/>
  <c r="L222" i="5"/>
  <c r="L221" i="5"/>
  <c r="L220" i="5"/>
  <c r="L219" i="5"/>
  <c r="L218" i="5"/>
  <c r="L217" i="5"/>
  <c r="L216" i="5"/>
  <c r="L215" i="5"/>
  <c r="L214" i="5"/>
  <c r="L213" i="5"/>
  <c r="L212" i="5"/>
  <c r="L211" i="5"/>
  <c r="L210" i="5"/>
  <c r="L209" i="5"/>
  <c r="L208" i="5"/>
  <c r="L207" i="5"/>
  <c r="L206" i="5"/>
  <c r="L205" i="5"/>
  <c r="L204" i="5"/>
  <c r="L203" i="5"/>
  <c r="L202" i="5"/>
  <c r="L201" i="5"/>
  <c r="L200" i="5"/>
  <c r="L199" i="5"/>
  <c r="L198" i="5"/>
  <c r="L197" i="5"/>
  <c r="L196" i="5"/>
  <c r="L195" i="5"/>
  <c r="L194" i="5"/>
  <c r="L193" i="5"/>
  <c r="L192" i="5"/>
  <c r="L191" i="5"/>
  <c r="L190" i="5"/>
  <c r="L189" i="5"/>
  <c r="L188" i="5"/>
  <c r="L187" i="5"/>
  <c r="L186" i="5"/>
  <c r="L185" i="5"/>
  <c r="L184" i="5"/>
  <c r="L183" i="5"/>
  <c r="L182" i="5"/>
  <c r="L181" i="5"/>
  <c r="L180" i="5"/>
  <c r="L179" i="5"/>
  <c r="L178" i="5"/>
  <c r="L177" i="5"/>
  <c r="L176" i="5"/>
  <c r="L175" i="5"/>
  <c r="L174" i="5"/>
  <c r="L173" i="5"/>
  <c r="L172" i="5"/>
  <c r="L171" i="5"/>
  <c r="L170" i="5"/>
  <c r="L169" i="5"/>
  <c r="L168" i="5"/>
  <c r="L167" i="5"/>
  <c r="L166" i="5"/>
  <c r="L165" i="5"/>
  <c r="L164" i="5"/>
  <c r="L163" i="5"/>
  <c r="L162" i="5"/>
  <c r="L161" i="5"/>
  <c r="L160" i="5"/>
  <c r="L159" i="5"/>
  <c r="L158" i="5"/>
  <c r="L157" i="5"/>
  <c r="L156" i="5"/>
  <c r="L155" i="5"/>
  <c r="L154" i="5"/>
  <c r="L153" i="5"/>
  <c r="L152" i="5"/>
  <c r="L151" i="5"/>
  <c r="L150" i="5"/>
  <c r="L149" i="5"/>
  <c r="L148" i="5"/>
  <c r="L147" i="5"/>
  <c r="L146" i="5"/>
  <c r="L145" i="5"/>
  <c r="L144" i="5"/>
  <c r="L143" i="5"/>
  <c r="L142" i="5"/>
  <c r="L141" i="5"/>
  <c r="L140" i="5"/>
  <c r="L139" i="5"/>
  <c r="L138" i="5"/>
  <c r="L137" i="5"/>
  <c r="L136" i="5"/>
  <c r="L135" i="5"/>
  <c r="L134" i="5"/>
  <c r="L133" i="5"/>
  <c r="L132" i="5"/>
  <c r="L131" i="5"/>
  <c r="L130" i="5"/>
  <c r="L129" i="5"/>
  <c r="L128" i="5"/>
  <c r="L127" i="5"/>
  <c r="L126" i="5"/>
  <c r="L125" i="5"/>
  <c r="L124" i="5"/>
  <c r="L123" i="5"/>
  <c r="L122" i="5"/>
  <c r="L121" i="5"/>
  <c r="L120" i="5"/>
  <c r="L119" i="5"/>
  <c r="L118" i="5"/>
  <c r="L117" i="5"/>
  <c r="L116" i="5"/>
  <c r="L115" i="5"/>
  <c r="L114" i="5"/>
  <c r="L113" i="5"/>
  <c r="L112" i="5"/>
  <c r="L111" i="5"/>
  <c r="L110" i="5"/>
  <c r="L109" i="5"/>
  <c r="L108" i="5"/>
  <c r="L107" i="5"/>
  <c r="L106" i="5"/>
  <c r="L105" i="5"/>
  <c r="L104" i="5"/>
  <c r="L103" i="5"/>
  <c r="L102" i="5"/>
  <c r="L101" i="5"/>
  <c r="L100" i="5"/>
  <c r="L99" i="5"/>
  <c r="L98" i="5"/>
  <c r="L97" i="5"/>
  <c r="L96" i="5"/>
  <c r="L95" i="5"/>
  <c r="L94" i="5"/>
  <c r="L93" i="5"/>
  <c r="L92" i="5"/>
  <c r="L91" i="5"/>
  <c r="L90" i="5"/>
  <c r="L89" i="5"/>
  <c r="L88" i="5"/>
  <c r="L87" i="5"/>
  <c r="L86" i="5"/>
  <c r="L85" i="5"/>
  <c r="L84" i="5"/>
  <c r="L83" i="5"/>
  <c r="L82" i="5"/>
  <c r="L81" i="5"/>
  <c r="L80" i="5"/>
  <c r="L79" i="5"/>
  <c r="L78" i="5"/>
  <c r="L77" i="5"/>
  <c r="L76" i="5"/>
  <c r="L75" i="5"/>
  <c r="L74" i="5"/>
  <c r="L73" i="5"/>
  <c r="L72" i="5"/>
  <c r="L71" i="5"/>
  <c r="L70" i="5"/>
  <c r="L69" i="5"/>
  <c r="L68" i="5"/>
  <c r="L67" i="5"/>
  <c r="L66" i="5"/>
  <c r="L65" i="5"/>
  <c r="L64" i="5"/>
  <c r="L63" i="5"/>
  <c r="L62" i="5"/>
  <c r="L61" i="5"/>
  <c r="L60" i="5"/>
  <c r="L59" i="5"/>
  <c r="L58" i="5"/>
  <c r="L57" i="5"/>
  <c r="L56" i="5"/>
  <c r="L55" i="5"/>
  <c r="L54" i="5"/>
  <c r="L53" i="5"/>
  <c r="L52" i="5"/>
  <c r="L51" i="5"/>
  <c r="L50" i="5"/>
  <c r="L49" i="5"/>
  <c r="L48" i="5"/>
  <c r="L47" i="5"/>
  <c r="L46" i="5"/>
  <c r="L45" i="5"/>
  <c r="L44" i="5"/>
  <c r="L43" i="5"/>
  <c r="L42" i="5"/>
  <c r="L41" i="5"/>
  <c r="L40" i="5"/>
  <c r="L39" i="5"/>
  <c r="L38" i="5"/>
  <c r="L37" i="5"/>
  <c r="L36" i="5"/>
  <c r="L35" i="5"/>
  <c r="L34" i="5"/>
  <c r="L33" i="5"/>
  <c r="L32" i="5"/>
  <c r="L31" i="5"/>
  <c r="L30" i="5"/>
  <c r="L29" i="5"/>
  <c r="L28" i="5"/>
  <c r="L27" i="5"/>
  <c r="L26" i="5"/>
  <c r="L25" i="5"/>
  <c r="L24" i="5"/>
  <c r="P23" i="5"/>
  <c r="L23" i="5"/>
  <c r="S22" i="5"/>
  <c r="L22" i="5"/>
  <c r="L21" i="5"/>
  <c r="P20" i="5"/>
  <c r="L20" i="5"/>
  <c r="C20" i="5"/>
  <c r="S19" i="5"/>
  <c r="P19" i="5"/>
  <c r="L19" i="5"/>
  <c r="F19" i="5"/>
  <c r="C19" i="5"/>
  <c r="S18" i="5"/>
  <c r="P18" i="5"/>
  <c r="L18" i="5"/>
  <c r="F18" i="5"/>
  <c r="C18" i="5"/>
  <c r="S17" i="5"/>
  <c r="P17" i="5"/>
  <c r="L17" i="5"/>
  <c r="F17" i="5"/>
  <c r="C17" i="5"/>
  <c r="S16" i="5"/>
  <c r="P16" i="5"/>
  <c r="L16" i="5"/>
  <c r="F16" i="5"/>
  <c r="C16" i="5"/>
  <c r="S15" i="5"/>
  <c r="P15" i="5"/>
  <c r="L15" i="5"/>
  <c r="F15" i="5"/>
  <c r="C15" i="5"/>
  <c r="K13" i="5"/>
  <c r="J13" i="5"/>
  <c r="L11" i="5"/>
  <c r="L10" i="5"/>
  <c r="L9" i="5"/>
  <c r="L8" i="5"/>
  <c r="L7" i="5"/>
  <c r="L6" i="5"/>
  <c r="L5" i="5"/>
  <c r="L4" i="5"/>
  <c r="L3" i="5"/>
  <c r="K1" i="5"/>
  <c r="J1" i="5"/>
  <c r="L354" i="4"/>
  <c r="L353" i="4"/>
  <c r="L352" i="4"/>
  <c r="L351" i="4"/>
  <c r="L350" i="4"/>
  <c r="L349" i="4"/>
  <c r="L348" i="4"/>
  <c r="L347" i="4"/>
  <c r="L346" i="4"/>
  <c r="L345" i="4"/>
  <c r="L344" i="4"/>
  <c r="L343" i="4"/>
  <c r="L342" i="4"/>
  <c r="L341" i="4"/>
  <c r="L340" i="4"/>
  <c r="L339" i="4"/>
  <c r="L338" i="4"/>
  <c r="L337" i="4"/>
  <c r="L336" i="4"/>
  <c r="L335" i="4"/>
  <c r="L334" i="4"/>
  <c r="L333" i="4"/>
  <c r="L332" i="4"/>
  <c r="L331" i="4"/>
  <c r="L330" i="4"/>
  <c r="L329" i="4"/>
  <c r="L328" i="4"/>
  <c r="L327" i="4"/>
  <c r="L326" i="4"/>
  <c r="L325" i="4"/>
  <c r="L324" i="4"/>
  <c r="L323" i="4"/>
  <c r="L322" i="4"/>
  <c r="L321" i="4"/>
  <c r="L320" i="4"/>
  <c r="L319" i="4"/>
  <c r="L318" i="4"/>
  <c r="L317" i="4"/>
  <c r="L316" i="4"/>
  <c r="L315" i="4"/>
  <c r="L314" i="4"/>
  <c r="L313" i="4"/>
  <c r="L312" i="4"/>
  <c r="L311" i="4"/>
  <c r="L310" i="4"/>
  <c r="L309" i="4"/>
  <c r="L308" i="4"/>
  <c r="L307" i="4"/>
  <c r="L306" i="4"/>
  <c r="L305" i="4"/>
  <c r="L304" i="4"/>
  <c r="L303" i="4"/>
  <c r="L302" i="4"/>
  <c r="L301" i="4"/>
  <c r="L300" i="4"/>
  <c r="L299" i="4"/>
  <c r="L298" i="4"/>
  <c r="L297" i="4"/>
  <c r="L296" i="4"/>
  <c r="L295" i="4"/>
  <c r="L294" i="4"/>
  <c r="L293" i="4"/>
  <c r="L292" i="4"/>
  <c r="L291" i="4"/>
  <c r="L290" i="4"/>
  <c r="L289" i="4"/>
  <c r="L288" i="4"/>
  <c r="L287" i="4"/>
  <c r="L286" i="4"/>
  <c r="L285" i="4"/>
  <c r="L284" i="4"/>
  <c r="L283" i="4"/>
  <c r="L282" i="4"/>
  <c r="L281" i="4"/>
  <c r="L280" i="4"/>
  <c r="L279" i="4"/>
  <c r="L278" i="4"/>
  <c r="L277" i="4"/>
  <c r="L276" i="4"/>
  <c r="L275" i="4"/>
  <c r="L274" i="4"/>
  <c r="L273" i="4"/>
  <c r="L272" i="4"/>
  <c r="L271" i="4"/>
  <c r="L270" i="4"/>
  <c r="L269" i="4"/>
  <c r="L268" i="4"/>
  <c r="L267" i="4"/>
  <c r="L266" i="4"/>
  <c r="L265" i="4"/>
  <c r="L264" i="4"/>
  <c r="L263" i="4"/>
  <c r="L262" i="4"/>
  <c r="L261" i="4"/>
  <c r="L260" i="4"/>
  <c r="L259" i="4"/>
  <c r="L258" i="4"/>
  <c r="L257" i="4"/>
  <c r="L256" i="4"/>
  <c r="L255" i="4"/>
  <c r="L254" i="4"/>
  <c r="L253" i="4"/>
  <c r="L252" i="4"/>
  <c r="L251" i="4"/>
  <c r="L250" i="4"/>
  <c r="L249" i="4"/>
  <c r="L248" i="4"/>
  <c r="L247" i="4"/>
  <c r="L246" i="4"/>
  <c r="L245" i="4"/>
  <c r="L244" i="4"/>
  <c r="L243" i="4"/>
  <c r="L242" i="4"/>
  <c r="L241" i="4"/>
  <c r="L240" i="4"/>
  <c r="L239" i="4"/>
  <c r="L238" i="4"/>
  <c r="L237" i="4"/>
  <c r="L236" i="4"/>
  <c r="L235" i="4"/>
  <c r="L234" i="4"/>
  <c r="L233" i="4"/>
  <c r="L232" i="4"/>
  <c r="L231" i="4"/>
  <c r="L230" i="4"/>
  <c r="L229" i="4"/>
  <c r="L228" i="4"/>
  <c r="L227" i="4"/>
  <c r="L226" i="4"/>
  <c r="L225" i="4"/>
  <c r="L224" i="4"/>
  <c r="L223" i="4"/>
  <c r="L222" i="4"/>
  <c r="L221" i="4"/>
  <c r="L220" i="4"/>
  <c r="L219" i="4"/>
  <c r="L218" i="4"/>
  <c r="L217" i="4"/>
  <c r="L216" i="4"/>
  <c r="L215" i="4"/>
  <c r="L214" i="4"/>
  <c r="L213" i="4"/>
  <c r="L212" i="4"/>
  <c r="L211" i="4"/>
  <c r="L210" i="4"/>
  <c r="L209" i="4"/>
  <c r="L208" i="4"/>
  <c r="L207" i="4"/>
  <c r="L206" i="4"/>
  <c r="L205" i="4"/>
  <c r="L204" i="4"/>
  <c r="L203" i="4"/>
  <c r="L202" i="4"/>
  <c r="L201" i="4"/>
  <c r="L200" i="4"/>
  <c r="L199" i="4"/>
  <c r="L198" i="4"/>
  <c r="L197" i="4"/>
  <c r="L196" i="4"/>
  <c r="L195" i="4"/>
  <c r="L194" i="4"/>
  <c r="L193" i="4"/>
  <c r="L192" i="4"/>
  <c r="L191" i="4"/>
  <c r="L190" i="4"/>
  <c r="L189" i="4"/>
  <c r="L188" i="4"/>
  <c r="L187" i="4"/>
  <c r="L186" i="4"/>
  <c r="L185" i="4"/>
  <c r="L184" i="4"/>
  <c r="L183" i="4"/>
  <c r="L182" i="4"/>
  <c r="L181" i="4"/>
  <c r="L180" i="4"/>
  <c r="L179" i="4"/>
  <c r="L178" i="4"/>
  <c r="L177" i="4"/>
  <c r="L176" i="4"/>
  <c r="L175" i="4"/>
  <c r="L174" i="4"/>
  <c r="L173" i="4"/>
  <c r="L172" i="4"/>
  <c r="L171" i="4"/>
  <c r="L170" i="4"/>
  <c r="L169" i="4"/>
  <c r="L168" i="4"/>
  <c r="L167" i="4"/>
  <c r="L166" i="4"/>
  <c r="L165" i="4"/>
  <c r="L164" i="4"/>
  <c r="L163" i="4"/>
  <c r="L162" i="4"/>
  <c r="L161" i="4"/>
  <c r="L160" i="4"/>
  <c r="L159" i="4"/>
  <c r="L158" i="4"/>
  <c r="L157" i="4"/>
  <c r="L156" i="4"/>
  <c r="L155" i="4"/>
  <c r="L154" i="4"/>
  <c r="L153" i="4"/>
  <c r="L152" i="4"/>
  <c r="L151" i="4"/>
  <c r="L150" i="4"/>
  <c r="L149" i="4"/>
  <c r="L148" i="4"/>
  <c r="L147" i="4"/>
  <c r="L146" i="4"/>
  <c r="L145" i="4"/>
  <c r="L144" i="4"/>
  <c r="L143" i="4"/>
  <c r="L142" i="4"/>
  <c r="L141" i="4"/>
  <c r="L140" i="4"/>
  <c r="L139" i="4"/>
  <c r="L138" i="4"/>
  <c r="L137" i="4"/>
  <c r="L136" i="4"/>
  <c r="L135" i="4"/>
  <c r="L134" i="4"/>
  <c r="L133" i="4"/>
  <c r="L132" i="4"/>
  <c r="L131" i="4"/>
  <c r="L130" i="4"/>
  <c r="L129" i="4"/>
  <c r="L128" i="4"/>
  <c r="L127" i="4"/>
  <c r="L126" i="4"/>
  <c r="L125" i="4"/>
  <c r="L124" i="4"/>
  <c r="L123" i="4"/>
  <c r="L122" i="4"/>
  <c r="L121" i="4"/>
  <c r="L120" i="4"/>
  <c r="L119" i="4"/>
  <c r="L118" i="4"/>
  <c r="L117" i="4"/>
  <c r="L116" i="4"/>
  <c r="L115" i="4"/>
  <c r="L114" i="4"/>
  <c r="L113" i="4"/>
  <c r="L112" i="4"/>
  <c r="L111" i="4"/>
  <c r="L110" i="4"/>
  <c r="L109" i="4"/>
  <c r="L108" i="4"/>
  <c r="L107" i="4"/>
  <c r="L106" i="4"/>
  <c r="L105" i="4"/>
  <c r="L104" i="4"/>
  <c r="L103" i="4"/>
  <c r="L102" i="4"/>
  <c r="L101" i="4"/>
  <c r="L100" i="4"/>
  <c r="L99" i="4"/>
  <c r="L98" i="4"/>
  <c r="L97" i="4"/>
  <c r="L96" i="4"/>
  <c r="L95" i="4"/>
  <c r="L94" i="4"/>
  <c r="L93" i="4"/>
  <c r="L92" i="4"/>
  <c r="L91" i="4"/>
  <c r="L90" i="4"/>
  <c r="L89" i="4"/>
  <c r="L88" i="4"/>
  <c r="L87" i="4"/>
  <c r="L86" i="4"/>
  <c r="L85" i="4"/>
  <c r="L84" i="4"/>
  <c r="L83" i="4"/>
  <c r="L82" i="4"/>
  <c r="L81" i="4"/>
  <c r="L80" i="4"/>
  <c r="L79" i="4"/>
  <c r="L78" i="4"/>
  <c r="L77" i="4"/>
  <c r="L76" i="4"/>
  <c r="L75" i="4"/>
  <c r="L74" i="4"/>
  <c r="L73" i="4"/>
  <c r="L72" i="4"/>
  <c r="L71" i="4"/>
  <c r="L70" i="4"/>
  <c r="L69" i="4"/>
  <c r="L68" i="4"/>
  <c r="L67" i="4"/>
  <c r="L66" i="4"/>
  <c r="L65" i="4"/>
  <c r="L64" i="4"/>
  <c r="L63" i="4"/>
  <c r="L62" i="4"/>
  <c r="L61" i="4"/>
  <c r="L60" i="4"/>
  <c r="L59" i="4"/>
  <c r="L58" i="4"/>
  <c r="L57" i="4"/>
  <c r="L56" i="4"/>
  <c r="L55" i="4"/>
  <c r="L54" i="4"/>
  <c r="L53" i="4"/>
  <c r="L52" i="4"/>
  <c r="L51" i="4"/>
  <c r="L50" i="4"/>
  <c r="L49" i="4"/>
  <c r="L48" i="4"/>
  <c r="L47" i="4"/>
  <c r="L46" i="4"/>
  <c r="L45" i="4"/>
  <c r="L44" i="4"/>
  <c r="L43" i="4"/>
  <c r="L42" i="4"/>
  <c r="L41" i="4"/>
  <c r="L40" i="4"/>
  <c r="L39" i="4"/>
  <c r="L38" i="4"/>
  <c r="L37" i="4"/>
  <c r="L36" i="4"/>
  <c r="L35" i="4"/>
  <c r="L34" i="4"/>
  <c r="L33" i="4"/>
  <c r="L32" i="4"/>
  <c r="L31" i="4"/>
  <c r="L30" i="4"/>
  <c r="L29" i="4"/>
  <c r="L28" i="4"/>
  <c r="L27" i="4"/>
  <c r="L26" i="4"/>
  <c r="L25" i="4"/>
  <c r="L24" i="4"/>
  <c r="P23" i="4"/>
  <c r="L23" i="4"/>
  <c r="S22" i="4"/>
  <c r="L22" i="4"/>
  <c r="L21" i="4"/>
  <c r="P20" i="4"/>
  <c r="L20" i="4"/>
  <c r="C20" i="4"/>
  <c r="S19" i="4"/>
  <c r="P19" i="4"/>
  <c r="L19" i="4"/>
  <c r="F19" i="4"/>
  <c r="C19" i="4"/>
  <c r="S18" i="4"/>
  <c r="P18" i="4"/>
  <c r="L18" i="4"/>
  <c r="F18" i="4"/>
  <c r="C18" i="4"/>
  <c r="S17" i="4"/>
  <c r="P17" i="4"/>
  <c r="L17" i="4"/>
  <c r="F17" i="4"/>
  <c r="C17" i="4"/>
  <c r="S16" i="4"/>
  <c r="P16" i="4"/>
  <c r="L16" i="4"/>
  <c r="F16" i="4"/>
  <c r="C16" i="4"/>
  <c r="S15" i="4"/>
  <c r="P15" i="4"/>
  <c r="L15" i="4"/>
  <c r="F15" i="4"/>
  <c r="C15" i="4"/>
  <c r="K13" i="4"/>
  <c r="J13" i="4"/>
  <c r="L11" i="4"/>
  <c r="L10" i="4"/>
  <c r="L9" i="4"/>
  <c r="L8" i="4"/>
  <c r="L7" i="4"/>
  <c r="L6" i="4"/>
  <c r="L5" i="4"/>
  <c r="L4" i="4"/>
  <c r="L3" i="4"/>
  <c r="K1" i="4"/>
  <c r="J1" i="4"/>
  <c r="L354" i="3"/>
  <c r="L353" i="3"/>
  <c r="L352" i="3"/>
  <c r="L351" i="3"/>
  <c r="L350" i="3"/>
  <c r="L349" i="3"/>
  <c r="L348" i="3"/>
  <c r="L347" i="3"/>
  <c r="L346" i="3"/>
  <c r="L345" i="3"/>
  <c r="L344" i="3"/>
  <c r="L343" i="3"/>
  <c r="L342" i="3"/>
  <c r="L341" i="3"/>
  <c r="L340" i="3"/>
  <c r="L339" i="3"/>
  <c r="L338" i="3"/>
  <c r="L337" i="3"/>
  <c r="L336" i="3"/>
  <c r="L335" i="3"/>
  <c r="L334" i="3"/>
  <c r="L333" i="3"/>
  <c r="L332" i="3"/>
  <c r="L331" i="3"/>
  <c r="L330" i="3"/>
  <c r="L329" i="3"/>
  <c r="L328" i="3"/>
  <c r="L327" i="3"/>
  <c r="L326" i="3"/>
  <c r="L325" i="3"/>
  <c r="L324" i="3"/>
  <c r="L323" i="3"/>
  <c r="L322" i="3"/>
  <c r="L321" i="3"/>
  <c r="L320" i="3"/>
  <c r="L319" i="3"/>
  <c r="L318" i="3"/>
  <c r="L317" i="3"/>
  <c r="L316" i="3"/>
  <c r="L315" i="3"/>
  <c r="L314" i="3"/>
  <c r="L313" i="3"/>
  <c r="L312" i="3"/>
  <c r="L311" i="3"/>
  <c r="L310" i="3"/>
  <c r="L309" i="3"/>
  <c r="L308" i="3"/>
  <c r="L307" i="3"/>
  <c r="L306" i="3"/>
  <c r="L305" i="3"/>
  <c r="L304" i="3"/>
  <c r="L303" i="3"/>
  <c r="L302" i="3"/>
  <c r="L301" i="3"/>
  <c r="L300" i="3"/>
  <c r="L299" i="3"/>
  <c r="L298" i="3"/>
  <c r="L297" i="3"/>
  <c r="L296" i="3"/>
  <c r="L295" i="3"/>
  <c r="L294" i="3"/>
  <c r="L293" i="3"/>
  <c r="L292" i="3"/>
  <c r="L291" i="3"/>
  <c r="L290" i="3"/>
  <c r="L289" i="3"/>
  <c r="L288" i="3"/>
  <c r="L287" i="3"/>
  <c r="L286" i="3"/>
  <c r="L285" i="3"/>
  <c r="L284" i="3"/>
  <c r="L283" i="3"/>
  <c r="L282" i="3"/>
  <c r="L281" i="3"/>
  <c r="L280" i="3"/>
  <c r="L279" i="3"/>
  <c r="L278" i="3"/>
  <c r="L277" i="3"/>
  <c r="L276" i="3"/>
  <c r="L275" i="3"/>
  <c r="L274" i="3"/>
  <c r="L273" i="3"/>
  <c r="L272" i="3"/>
  <c r="L271" i="3"/>
  <c r="L270" i="3"/>
  <c r="L269" i="3"/>
  <c r="L268" i="3"/>
  <c r="L267" i="3"/>
  <c r="L266" i="3"/>
  <c r="L265" i="3"/>
  <c r="L264" i="3"/>
  <c r="L263" i="3"/>
  <c r="L262" i="3"/>
  <c r="L261" i="3"/>
  <c r="L260" i="3"/>
  <c r="L259" i="3"/>
  <c r="L258" i="3"/>
  <c r="L257" i="3"/>
  <c r="L256" i="3"/>
  <c r="L255" i="3"/>
  <c r="L254" i="3"/>
  <c r="L253" i="3"/>
  <c r="L252" i="3"/>
  <c r="L251" i="3"/>
  <c r="L250" i="3"/>
  <c r="L249" i="3"/>
  <c r="L248" i="3"/>
  <c r="L247" i="3"/>
  <c r="L246" i="3"/>
  <c r="L245" i="3"/>
  <c r="L244" i="3"/>
  <c r="L243" i="3"/>
  <c r="L242" i="3"/>
  <c r="L241" i="3"/>
  <c r="L240" i="3"/>
  <c r="L239" i="3"/>
  <c r="L238" i="3"/>
  <c r="L237" i="3"/>
  <c r="L236" i="3"/>
  <c r="L235" i="3"/>
  <c r="L234" i="3"/>
  <c r="L233" i="3"/>
  <c r="L232" i="3"/>
  <c r="L231" i="3"/>
  <c r="L230" i="3"/>
  <c r="L229" i="3"/>
  <c r="L228" i="3"/>
  <c r="L227" i="3"/>
  <c r="L226" i="3"/>
  <c r="L225" i="3"/>
  <c r="L224" i="3"/>
  <c r="L223" i="3"/>
  <c r="L222" i="3"/>
  <c r="L221" i="3"/>
  <c r="L220" i="3"/>
  <c r="L219" i="3"/>
  <c r="L218" i="3"/>
  <c r="L217" i="3"/>
  <c r="L216" i="3"/>
  <c r="L215" i="3"/>
  <c r="L214" i="3"/>
  <c r="L213" i="3"/>
  <c r="L212" i="3"/>
  <c r="L211" i="3"/>
  <c r="L210" i="3"/>
  <c r="L209" i="3"/>
  <c r="L208" i="3"/>
  <c r="L207" i="3"/>
  <c r="L206" i="3"/>
  <c r="L205" i="3"/>
  <c r="L204" i="3"/>
  <c r="L203" i="3"/>
  <c r="L202" i="3"/>
  <c r="L201" i="3"/>
  <c r="L200" i="3"/>
  <c r="L199" i="3"/>
  <c r="L198" i="3"/>
  <c r="L197" i="3"/>
  <c r="L196" i="3"/>
  <c r="L195" i="3"/>
  <c r="L194" i="3"/>
  <c r="L193" i="3"/>
  <c r="L192" i="3"/>
  <c r="L191" i="3"/>
  <c r="L190" i="3"/>
  <c r="L189" i="3"/>
  <c r="L188" i="3"/>
  <c r="L187" i="3"/>
  <c r="L186" i="3"/>
  <c r="L185" i="3"/>
  <c r="L184" i="3"/>
  <c r="L183" i="3"/>
  <c r="L182" i="3"/>
  <c r="L181" i="3"/>
  <c r="L180" i="3"/>
  <c r="L179" i="3"/>
  <c r="L178" i="3"/>
  <c r="L177" i="3"/>
  <c r="L176" i="3"/>
  <c r="L175" i="3"/>
  <c r="L174" i="3"/>
  <c r="L173" i="3"/>
  <c r="L172" i="3"/>
  <c r="L171" i="3"/>
  <c r="L170" i="3"/>
  <c r="L169" i="3"/>
  <c r="L168" i="3"/>
  <c r="L167" i="3"/>
  <c r="L166" i="3"/>
  <c r="L165" i="3"/>
  <c r="L164" i="3"/>
  <c r="L163" i="3"/>
  <c r="L162" i="3"/>
  <c r="L161" i="3"/>
  <c r="L160" i="3"/>
  <c r="L159" i="3"/>
  <c r="L158" i="3"/>
  <c r="L157" i="3"/>
  <c r="L156" i="3"/>
  <c r="L155" i="3"/>
  <c r="L154" i="3"/>
  <c r="L153" i="3"/>
  <c r="L152" i="3"/>
  <c r="L151" i="3"/>
  <c r="L150" i="3"/>
  <c r="L149" i="3"/>
  <c r="L148" i="3"/>
  <c r="L147" i="3"/>
  <c r="L146" i="3"/>
  <c r="L145" i="3"/>
  <c r="L144" i="3"/>
  <c r="L143" i="3"/>
  <c r="L142" i="3"/>
  <c r="L141" i="3"/>
  <c r="L140" i="3"/>
  <c r="L139" i="3"/>
  <c r="L138" i="3"/>
  <c r="L137" i="3"/>
  <c r="L136" i="3"/>
  <c r="L135" i="3"/>
  <c r="L134" i="3"/>
  <c r="L133" i="3"/>
  <c r="L132" i="3"/>
  <c r="L131" i="3"/>
  <c r="L130" i="3"/>
  <c r="L129" i="3"/>
  <c r="L128" i="3"/>
  <c r="L127" i="3"/>
  <c r="L126" i="3"/>
  <c r="L125" i="3"/>
  <c r="L124" i="3"/>
  <c r="L123" i="3"/>
  <c r="L122" i="3"/>
  <c r="L121" i="3"/>
  <c r="L120" i="3"/>
  <c r="L119" i="3"/>
  <c r="L118" i="3"/>
  <c r="L117" i="3"/>
  <c r="L116" i="3"/>
  <c r="L115" i="3"/>
  <c r="L114" i="3"/>
  <c r="L113" i="3"/>
  <c r="L112" i="3"/>
  <c r="L111" i="3"/>
  <c r="L110" i="3"/>
  <c r="L109" i="3"/>
  <c r="L108" i="3"/>
  <c r="L107" i="3"/>
  <c r="L106" i="3"/>
  <c r="L105" i="3"/>
  <c r="L104" i="3"/>
  <c r="L103" i="3"/>
  <c r="L102" i="3"/>
  <c r="L101" i="3"/>
  <c r="L100" i="3"/>
  <c r="L99" i="3"/>
  <c r="L98" i="3"/>
  <c r="L97" i="3"/>
  <c r="L96" i="3"/>
  <c r="L95" i="3"/>
  <c r="L94" i="3"/>
  <c r="L93" i="3"/>
  <c r="L92" i="3"/>
  <c r="L91" i="3"/>
  <c r="L90" i="3"/>
  <c r="L89" i="3"/>
  <c r="L88" i="3"/>
  <c r="L87" i="3"/>
  <c r="L86" i="3"/>
  <c r="L85" i="3"/>
  <c r="L84" i="3"/>
  <c r="L83" i="3"/>
  <c r="L82" i="3"/>
  <c r="L81" i="3"/>
  <c r="L80" i="3"/>
  <c r="L79" i="3"/>
  <c r="L78" i="3"/>
  <c r="L77" i="3"/>
  <c r="L76" i="3"/>
  <c r="L75" i="3"/>
  <c r="L74" i="3"/>
  <c r="L73" i="3"/>
  <c r="L72" i="3"/>
  <c r="L71" i="3"/>
  <c r="L70" i="3"/>
  <c r="L69" i="3"/>
  <c r="L68" i="3"/>
  <c r="L67" i="3"/>
  <c r="L66" i="3"/>
  <c r="L65" i="3"/>
  <c r="L64" i="3"/>
  <c r="L63" i="3"/>
  <c r="L62" i="3"/>
  <c r="L61" i="3"/>
  <c r="L60" i="3"/>
  <c r="L59" i="3"/>
  <c r="L58" i="3"/>
  <c r="L57" i="3"/>
  <c r="L56" i="3"/>
  <c r="L55" i="3"/>
  <c r="L54" i="3"/>
  <c r="L53" i="3"/>
  <c r="L52" i="3"/>
  <c r="L51" i="3"/>
  <c r="L50" i="3"/>
  <c r="L49" i="3"/>
  <c r="L48" i="3"/>
  <c r="L47" i="3"/>
  <c r="L46" i="3"/>
  <c r="L45" i="3"/>
  <c r="L44" i="3"/>
  <c r="L43" i="3"/>
  <c r="L42" i="3"/>
  <c r="L41" i="3"/>
  <c r="L40" i="3"/>
  <c r="L39" i="3"/>
  <c r="L38" i="3"/>
  <c r="L37" i="3"/>
  <c r="L36" i="3"/>
  <c r="L35" i="3"/>
  <c r="L34" i="3"/>
  <c r="L33" i="3"/>
  <c r="L32" i="3"/>
  <c r="L31" i="3"/>
  <c r="L30" i="3"/>
  <c r="L29" i="3"/>
  <c r="L28" i="3"/>
  <c r="L27" i="3"/>
  <c r="L26" i="3"/>
  <c r="L25" i="3"/>
  <c r="L24" i="3"/>
  <c r="P23" i="3"/>
  <c r="L23" i="3"/>
  <c r="S22" i="3"/>
  <c r="L22" i="3"/>
  <c r="L21" i="3"/>
  <c r="P20" i="3"/>
  <c r="L20" i="3"/>
  <c r="C20" i="3"/>
  <c r="S19" i="3"/>
  <c r="P19" i="3"/>
  <c r="L19" i="3"/>
  <c r="F19" i="3"/>
  <c r="C19" i="3"/>
  <c r="S18" i="3"/>
  <c r="P18" i="3"/>
  <c r="L18" i="3"/>
  <c r="F18" i="3"/>
  <c r="C18" i="3"/>
  <c r="S17" i="3"/>
  <c r="P17" i="3"/>
  <c r="L17" i="3"/>
  <c r="F17" i="3"/>
  <c r="C17" i="3"/>
  <c r="S16" i="3"/>
  <c r="P16" i="3"/>
  <c r="L16" i="3"/>
  <c r="F16" i="3"/>
  <c r="C16" i="3"/>
  <c r="S15" i="3"/>
  <c r="P15" i="3"/>
  <c r="L15" i="3"/>
  <c r="F15" i="3"/>
  <c r="C15" i="3"/>
  <c r="K13" i="3"/>
  <c r="J13" i="3"/>
  <c r="L11" i="3"/>
  <c r="L10" i="3"/>
  <c r="L9" i="3"/>
  <c r="L8" i="3"/>
  <c r="L7" i="3"/>
  <c r="L6" i="3"/>
  <c r="L5" i="3"/>
  <c r="L4" i="3"/>
  <c r="L3" i="3"/>
  <c r="K1" i="3"/>
  <c r="J1" i="3"/>
  <c r="L354" i="2"/>
  <c r="L353" i="2"/>
  <c r="L352" i="2"/>
  <c r="L351" i="2"/>
  <c r="L350" i="2"/>
  <c r="L349" i="2"/>
  <c r="L348" i="2"/>
  <c r="L347" i="2"/>
  <c r="L346" i="2"/>
  <c r="L345" i="2"/>
  <c r="L344" i="2"/>
  <c r="L343" i="2"/>
  <c r="L342" i="2"/>
  <c r="L341" i="2"/>
  <c r="L340" i="2"/>
  <c r="L339" i="2"/>
  <c r="L338" i="2"/>
  <c r="L337" i="2"/>
  <c r="L336" i="2"/>
  <c r="L335" i="2"/>
  <c r="L334" i="2"/>
  <c r="L333" i="2"/>
  <c r="L332" i="2"/>
  <c r="L331" i="2"/>
  <c r="L330" i="2"/>
  <c r="L329" i="2"/>
  <c r="L328" i="2"/>
  <c r="L327" i="2"/>
  <c r="L326" i="2"/>
  <c r="L325" i="2"/>
  <c r="L324" i="2"/>
  <c r="L323" i="2"/>
  <c r="L322" i="2"/>
  <c r="L321" i="2"/>
  <c r="L320" i="2"/>
  <c r="L319" i="2"/>
  <c r="L318" i="2"/>
  <c r="L317" i="2"/>
  <c r="L316" i="2"/>
  <c r="L315" i="2"/>
  <c r="L314" i="2"/>
  <c r="L313" i="2"/>
  <c r="L312" i="2"/>
  <c r="L311" i="2"/>
  <c r="L310" i="2"/>
  <c r="L309" i="2"/>
  <c r="L308" i="2"/>
  <c r="L307" i="2"/>
  <c r="L306" i="2"/>
  <c r="L305" i="2"/>
  <c r="L304" i="2"/>
  <c r="L303" i="2"/>
  <c r="L302" i="2"/>
  <c r="L301" i="2"/>
  <c r="L300" i="2"/>
  <c r="L299" i="2"/>
  <c r="L298" i="2"/>
  <c r="L297" i="2"/>
  <c r="L296" i="2"/>
  <c r="L295" i="2"/>
  <c r="L294" i="2"/>
  <c r="L293" i="2"/>
  <c r="L292" i="2"/>
  <c r="L291" i="2"/>
  <c r="L290" i="2"/>
  <c r="L289" i="2"/>
  <c r="L288" i="2"/>
  <c r="L287" i="2"/>
  <c r="L286" i="2"/>
  <c r="L285" i="2"/>
  <c r="L284" i="2"/>
  <c r="L283" i="2"/>
  <c r="L282" i="2"/>
  <c r="L281" i="2"/>
  <c r="L280" i="2"/>
  <c r="L279" i="2"/>
  <c r="L278" i="2"/>
  <c r="L277" i="2"/>
  <c r="L276" i="2"/>
  <c r="L275" i="2"/>
  <c r="L274" i="2"/>
  <c r="L273" i="2"/>
  <c r="L272" i="2"/>
  <c r="L271" i="2"/>
  <c r="L270" i="2"/>
  <c r="L269" i="2"/>
  <c r="L268" i="2"/>
  <c r="L267" i="2"/>
  <c r="L266" i="2"/>
  <c r="L265" i="2"/>
  <c r="L264" i="2"/>
  <c r="L263" i="2"/>
  <c r="L262" i="2"/>
  <c r="L261" i="2"/>
  <c r="L260" i="2"/>
  <c r="L259" i="2"/>
  <c r="L258" i="2"/>
  <c r="L257" i="2"/>
  <c r="L256" i="2"/>
  <c r="L255" i="2"/>
  <c r="L254" i="2"/>
  <c r="L253" i="2"/>
  <c r="L252" i="2"/>
  <c r="L251" i="2"/>
  <c r="L250" i="2"/>
  <c r="L249" i="2"/>
  <c r="L248" i="2"/>
  <c r="L247" i="2"/>
  <c r="L246" i="2"/>
  <c r="L245" i="2"/>
  <c r="L244" i="2"/>
  <c r="L243" i="2"/>
  <c r="L242" i="2"/>
  <c r="L241" i="2"/>
  <c r="L240" i="2"/>
  <c r="L239" i="2"/>
  <c r="L238" i="2"/>
  <c r="L237" i="2"/>
  <c r="L236" i="2"/>
  <c r="L235" i="2"/>
  <c r="L234" i="2"/>
  <c r="L233" i="2"/>
  <c r="L232" i="2"/>
  <c r="L231" i="2"/>
  <c r="L230" i="2"/>
  <c r="L229" i="2"/>
  <c r="L228" i="2"/>
  <c r="L227" i="2"/>
  <c r="L226" i="2"/>
  <c r="L225" i="2"/>
  <c r="L224" i="2"/>
  <c r="L223" i="2"/>
  <c r="L222" i="2"/>
  <c r="L221" i="2"/>
  <c r="L220" i="2"/>
  <c r="L219" i="2"/>
  <c r="L218" i="2"/>
  <c r="L217" i="2"/>
  <c r="L216" i="2"/>
  <c r="L215" i="2"/>
  <c r="L214" i="2"/>
  <c r="L213" i="2"/>
  <c r="L212" i="2"/>
  <c r="L211" i="2"/>
  <c r="L210" i="2"/>
  <c r="L209" i="2"/>
  <c r="L208" i="2"/>
  <c r="L207" i="2"/>
  <c r="L206" i="2"/>
  <c r="L205" i="2"/>
  <c r="L204" i="2"/>
  <c r="L203" i="2"/>
  <c r="L202" i="2"/>
  <c r="L201" i="2"/>
  <c r="L200" i="2"/>
  <c r="L199" i="2"/>
  <c r="L198" i="2"/>
  <c r="L197" i="2"/>
  <c r="L196" i="2"/>
  <c r="L195" i="2"/>
  <c r="L194" i="2"/>
  <c r="L193" i="2"/>
  <c r="L192" i="2"/>
  <c r="L191" i="2"/>
  <c r="L190" i="2"/>
  <c r="L189" i="2"/>
  <c r="L188" i="2"/>
  <c r="L187" i="2"/>
  <c r="L186" i="2"/>
  <c r="L185" i="2"/>
  <c r="L184" i="2"/>
  <c r="L183" i="2"/>
  <c r="L182" i="2"/>
  <c r="L181" i="2"/>
  <c r="L180" i="2"/>
  <c r="L179" i="2"/>
  <c r="L178" i="2"/>
  <c r="L177" i="2"/>
  <c r="L176" i="2"/>
  <c r="L175" i="2"/>
  <c r="L174" i="2"/>
  <c r="L173" i="2"/>
  <c r="L172" i="2"/>
  <c r="L171" i="2"/>
  <c r="L170" i="2"/>
  <c r="L169" i="2"/>
  <c r="L168" i="2"/>
  <c r="L167" i="2"/>
  <c r="L166" i="2"/>
  <c r="L165" i="2"/>
  <c r="L164" i="2"/>
  <c r="L163" i="2"/>
  <c r="L162" i="2"/>
  <c r="L161" i="2"/>
  <c r="L160" i="2"/>
  <c r="L159" i="2"/>
  <c r="L158" i="2"/>
  <c r="L157" i="2"/>
  <c r="L156" i="2"/>
  <c r="L155" i="2"/>
  <c r="L154" i="2"/>
  <c r="L153" i="2"/>
  <c r="L152" i="2"/>
  <c r="L151" i="2"/>
  <c r="L150" i="2"/>
  <c r="L149" i="2"/>
  <c r="L148" i="2"/>
  <c r="L147" i="2"/>
  <c r="L146" i="2"/>
  <c r="L145" i="2"/>
  <c r="L144" i="2"/>
  <c r="L143" i="2"/>
  <c r="L142" i="2"/>
  <c r="L141" i="2"/>
  <c r="L140" i="2"/>
  <c r="L139" i="2"/>
  <c r="L138" i="2"/>
  <c r="L137" i="2"/>
  <c r="L136" i="2"/>
  <c r="L135" i="2"/>
  <c r="L134" i="2"/>
  <c r="L133" i="2"/>
  <c r="L132" i="2"/>
  <c r="L131" i="2"/>
  <c r="L130" i="2"/>
  <c r="L129" i="2"/>
  <c r="L128" i="2"/>
  <c r="L127" i="2"/>
  <c r="L126" i="2"/>
  <c r="L125" i="2"/>
  <c r="L124" i="2"/>
  <c r="L123" i="2"/>
  <c r="L122" i="2"/>
  <c r="L121" i="2"/>
  <c r="L120" i="2"/>
  <c r="L119" i="2"/>
  <c r="L118" i="2"/>
  <c r="L117" i="2"/>
  <c r="L116" i="2"/>
  <c r="L115" i="2"/>
  <c r="L114" i="2"/>
  <c r="L113" i="2"/>
  <c r="L112" i="2"/>
  <c r="L111" i="2"/>
  <c r="L110" i="2"/>
  <c r="L109" i="2"/>
  <c r="L108" i="2"/>
  <c r="L107" i="2"/>
  <c r="L106" i="2"/>
  <c r="L105" i="2"/>
  <c r="L104" i="2"/>
  <c r="L103" i="2"/>
  <c r="L102" i="2"/>
  <c r="L101" i="2"/>
  <c r="L100" i="2"/>
  <c r="L99" i="2"/>
  <c r="L98" i="2"/>
  <c r="L97" i="2"/>
  <c r="L96" i="2"/>
  <c r="L95" i="2"/>
  <c r="L94" i="2"/>
  <c r="L93" i="2"/>
  <c r="L92" i="2"/>
  <c r="L91" i="2"/>
  <c r="L90" i="2"/>
  <c r="L89" i="2"/>
  <c r="L88" i="2"/>
  <c r="L87" i="2"/>
  <c r="L86" i="2"/>
  <c r="L85" i="2"/>
  <c r="L84" i="2"/>
  <c r="L83" i="2"/>
  <c r="L82" i="2"/>
  <c r="L81" i="2"/>
  <c r="L80" i="2"/>
  <c r="L79" i="2"/>
  <c r="L78" i="2"/>
  <c r="L77" i="2"/>
  <c r="L76" i="2"/>
  <c r="L75" i="2"/>
  <c r="L74" i="2"/>
  <c r="L73" i="2"/>
  <c r="L72" i="2"/>
  <c r="L71" i="2"/>
  <c r="L70" i="2"/>
  <c r="L69" i="2"/>
  <c r="L68" i="2"/>
  <c r="L67" i="2"/>
  <c r="L66" i="2"/>
  <c r="L65" i="2"/>
  <c r="L64" i="2"/>
  <c r="L63" i="2"/>
  <c r="L62" i="2"/>
  <c r="L61" i="2"/>
  <c r="L60" i="2"/>
  <c r="L59" i="2"/>
  <c r="L58" i="2"/>
  <c r="L57" i="2"/>
  <c r="L56" i="2"/>
  <c r="L55" i="2"/>
  <c r="L54" i="2"/>
  <c r="L53" i="2"/>
  <c r="L52" i="2"/>
  <c r="L51" i="2"/>
  <c r="L50" i="2"/>
  <c r="L49" i="2"/>
  <c r="L48" i="2"/>
  <c r="L47" i="2"/>
  <c r="L46" i="2"/>
  <c r="L45" i="2"/>
  <c r="L44" i="2"/>
  <c r="L43" i="2"/>
  <c r="L42" i="2"/>
  <c r="L41" i="2"/>
  <c r="L40" i="2"/>
  <c r="L39" i="2"/>
  <c r="L38" i="2"/>
  <c r="L37" i="2"/>
  <c r="L36" i="2"/>
  <c r="L35" i="2"/>
  <c r="L34" i="2"/>
  <c r="L33" i="2"/>
  <c r="L32" i="2"/>
  <c r="L31" i="2"/>
  <c r="L30" i="2"/>
  <c r="L29" i="2"/>
  <c r="L28" i="2"/>
  <c r="L27" i="2"/>
  <c r="L26" i="2"/>
  <c r="L25" i="2"/>
  <c r="L24" i="2"/>
  <c r="P23" i="2"/>
  <c r="L23" i="2"/>
  <c r="S22" i="2"/>
  <c r="L22" i="2"/>
  <c r="L21" i="2"/>
  <c r="P20" i="2"/>
  <c r="L20" i="2"/>
  <c r="C20" i="2"/>
  <c r="S19" i="2"/>
  <c r="P19" i="2"/>
  <c r="L19" i="2"/>
  <c r="F19" i="2"/>
  <c r="C19" i="2"/>
  <c r="S18" i="2"/>
  <c r="P18" i="2"/>
  <c r="L18" i="2"/>
  <c r="F18" i="2"/>
  <c r="C18" i="2"/>
  <c r="S17" i="2"/>
  <c r="P17" i="2"/>
  <c r="L17" i="2"/>
  <c r="F17" i="2"/>
  <c r="C17" i="2"/>
  <c r="S16" i="2"/>
  <c r="P16" i="2"/>
  <c r="L16" i="2"/>
  <c r="F16" i="2"/>
  <c r="C16" i="2"/>
  <c r="S15" i="2"/>
  <c r="P15" i="2"/>
  <c r="L15" i="2"/>
  <c r="F15" i="2"/>
  <c r="C15" i="2"/>
  <c r="K13" i="2"/>
  <c r="J13" i="2"/>
  <c r="L11" i="2"/>
  <c r="L10" i="2"/>
  <c r="L9" i="2"/>
  <c r="L8" i="2"/>
  <c r="L7" i="2"/>
  <c r="L6" i="2"/>
  <c r="L5" i="2"/>
  <c r="L4" i="2"/>
  <c r="L3" i="2"/>
  <c r="K1" i="2"/>
  <c r="J1" i="2"/>
  <c r="L352" i="1"/>
  <c r="L351" i="1"/>
  <c r="L350" i="1"/>
  <c r="L349" i="1"/>
  <c r="L348" i="1"/>
  <c r="L347" i="1"/>
  <c r="L346" i="1"/>
  <c r="L345" i="1"/>
  <c r="L344" i="1"/>
  <c r="L343" i="1"/>
  <c r="L342" i="1"/>
  <c r="L341" i="1"/>
  <c r="L340" i="1"/>
  <c r="L339" i="1"/>
  <c r="L338" i="1"/>
  <c r="L337" i="1"/>
  <c r="L336" i="1"/>
  <c r="L335" i="1"/>
  <c r="L334" i="1"/>
  <c r="L333" i="1"/>
  <c r="L332" i="1"/>
  <c r="L331" i="1"/>
  <c r="L330" i="1"/>
  <c r="L329" i="1"/>
  <c r="L328" i="1"/>
  <c r="L327" i="1"/>
  <c r="L326" i="1"/>
  <c r="L325" i="1"/>
  <c r="L324" i="1"/>
  <c r="L323" i="1"/>
  <c r="L322" i="1"/>
  <c r="L321" i="1"/>
  <c r="L320" i="1"/>
  <c r="L319" i="1"/>
  <c r="L318" i="1"/>
  <c r="L317" i="1"/>
  <c r="L316" i="1"/>
  <c r="L315" i="1"/>
  <c r="L314" i="1"/>
  <c r="L313" i="1"/>
  <c r="L312" i="1"/>
  <c r="L311" i="1"/>
  <c r="L310" i="1"/>
  <c r="L309" i="1"/>
  <c r="L308" i="1"/>
  <c r="L307" i="1"/>
  <c r="L306" i="1"/>
  <c r="L305" i="1"/>
  <c r="L304" i="1"/>
  <c r="L303" i="1"/>
  <c r="L302" i="1"/>
  <c r="L301" i="1"/>
  <c r="L300" i="1"/>
  <c r="L299" i="1"/>
  <c r="L298" i="1"/>
  <c r="L297" i="1"/>
  <c r="L296" i="1"/>
  <c r="L295" i="1"/>
  <c r="L294" i="1"/>
  <c r="L293" i="1"/>
  <c r="L292" i="1"/>
  <c r="L291" i="1"/>
  <c r="L290" i="1"/>
  <c r="L289" i="1"/>
  <c r="L288" i="1"/>
  <c r="L287" i="1"/>
  <c r="L286" i="1"/>
  <c r="L285" i="1"/>
  <c r="L284" i="1"/>
  <c r="L283" i="1"/>
  <c r="L282" i="1"/>
  <c r="L281" i="1"/>
  <c r="L280" i="1"/>
  <c r="L279" i="1"/>
  <c r="L278" i="1"/>
  <c r="L277" i="1"/>
  <c r="L276" i="1"/>
  <c r="L275" i="1"/>
  <c r="L274" i="1"/>
  <c r="L273" i="1"/>
  <c r="L272" i="1"/>
  <c r="L271" i="1"/>
  <c r="L270" i="1"/>
  <c r="L269" i="1"/>
  <c r="L268" i="1"/>
  <c r="L267" i="1"/>
  <c r="L266" i="1"/>
  <c r="L265" i="1"/>
  <c r="L264" i="1"/>
  <c r="L263" i="1"/>
  <c r="L262" i="1"/>
  <c r="L261" i="1"/>
  <c r="L260" i="1"/>
  <c r="L259" i="1"/>
  <c r="L258" i="1"/>
  <c r="L257" i="1"/>
  <c r="L256" i="1"/>
  <c r="L255" i="1"/>
  <c r="L254" i="1"/>
  <c r="L253" i="1"/>
  <c r="L252" i="1"/>
  <c r="L251" i="1"/>
  <c r="L250" i="1"/>
  <c r="L249" i="1"/>
  <c r="L248" i="1"/>
  <c r="L247" i="1"/>
  <c r="L246" i="1"/>
  <c r="L245" i="1"/>
  <c r="L244" i="1"/>
  <c r="L243" i="1"/>
  <c r="L242" i="1"/>
  <c r="L241" i="1"/>
  <c r="L240" i="1"/>
  <c r="L239" i="1"/>
  <c r="L238" i="1"/>
  <c r="L237" i="1"/>
  <c r="L236" i="1"/>
  <c r="L235" i="1"/>
  <c r="L234" i="1"/>
  <c r="L233" i="1"/>
  <c r="L232" i="1"/>
  <c r="L231" i="1"/>
  <c r="L230" i="1"/>
  <c r="L229" i="1"/>
  <c r="L228" i="1"/>
  <c r="L227" i="1"/>
  <c r="L226" i="1"/>
  <c r="L225" i="1"/>
  <c r="L224" i="1"/>
  <c r="L223" i="1"/>
  <c r="L222" i="1"/>
  <c r="L221" i="1"/>
  <c r="L220" i="1"/>
  <c r="L219" i="1"/>
  <c r="L218" i="1"/>
  <c r="L217" i="1"/>
  <c r="L216" i="1"/>
  <c r="L215" i="1"/>
  <c r="L214" i="1"/>
  <c r="L213" i="1"/>
  <c r="L212" i="1"/>
  <c r="L211" i="1"/>
  <c r="L210" i="1"/>
  <c r="L209" i="1"/>
  <c r="L208" i="1"/>
  <c r="L207" i="1"/>
  <c r="L206" i="1"/>
  <c r="L205" i="1"/>
  <c r="L204" i="1"/>
  <c r="L203" i="1"/>
  <c r="L202" i="1"/>
  <c r="L201" i="1"/>
  <c r="L200" i="1"/>
  <c r="L199" i="1"/>
  <c r="L198" i="1"/>
  <c r="L197" i="1"/>
  <c r="L196" i="1"/>
  <c r="L195" i="1"/>
  <c r="L194" i="1"/>
  <c r="L193" i="1"/>
  <c r="L192" i="1"/>
  <c r="L191" i="1"/>
  <c r="L190" i="1"/>
  <c r="L189" i="1"/>
  <c r="L188" i="1"/>
  <c r="L187" i="1"/>
  <c r="L186" i="1"/>
  <c r="L185" i="1"/>
  <c r="L184" i="1"/>
  <c r="L183" i="1"/>
  <c r="L182" i="1"/>
  <c r="L181" i="1"/>
  <c r="L180" i="1"/>
  <c r="L179" i="1"/>
  <c r="L178" i="1"/>
  <c r="L177" i="1"/>
  <c r="L176" i="1"/>
  <c r="L175" i="1"/>
  <c r="L174" i="1"/>
  <c r="L173" i="1"/>
  <c r="L172" i="1"/>
  <c r="L171" i="1"/>
  <c r="L170" i="1"/>
  <c r="L169" i="1"/>
  <c r="L168" i="1"/>
  <c r="L167" i="1"/>
  <c r="L166" i="1"/>
  <c r="L165" i="1"/>
  <c r="L164" i="1"/>
  <c r="L163" i="1"/>
  <c r="L162" i="1"/>
  <c r="L161" i="1"/>
  <c r="L160" i="1"/>
  <c r="L159" i="1"/>
  <c r="L158" i="1"/>
  <c r="L157" i="1"/>
  <c r="L156" i="1"/>
  <c r="L155" i="1"/>
  <c r="L154" i="1"/>
  <c r="L153" i="1"/>
  <c r="L152" i="1"/>
  <c r="L151" i="1"/>
  <c r="L150" i="1"/>
  <c r="L149" i="1"/>
  <c r="L148" i="1"/>
  <c r="L147" i="1"/>
  <c r="L146" i="1"/>
  <c r="L145" i="1"/>
  <c r="L144" i="1"/>
  <c r="L143" i="1"/>
  <c r="L142" i="1"/>
  <c r="L141" i="1"/>
  <c r="L140" i="1"/>
  <c r="L139" i="1"/>
  <c r="L138" i="1"/>
  <c r="L137" i="1"/>
  <c r="L136" i="1"/>
  <c r="L135" i="1"/>
  <c r="L134" i="1"/>
  <c r="L133" i="1"/>
  <c r="L132" i="1"/>
  <c r="L131" i="1"/>
  <c r="L130" i="1"/>
  <c r="L129" i="1"/>
  <c r="L128" i="1"/>
  <c r="L127" i="1"/>
  <c r="L126" i="1"/>
  <c r="L125" i="1"/>
  <c r="L124" i="1"/>
  <c r="L123" i="1"/>
  <c r="L122" i="1"/>
  <c r="L121" i="1"/>
  <c r="L120" i="1"/>
  <c r="L119" i="1"/>
  <c r="L118" i="1"/>
  <c r="L117" i="1"/>
  <c r="L116" i="1"/>
  <c r="L115" i="1"/>
  <c r="L114" i="1"/>
  <c r="L113" i="1"/>
  <c r="L112" i="1"/>
  <c r="L111" i="1"/>
  <c r="L110" i="1"/>
  <c r="L109" i="1"/>
  <c r="L108" i="1"/>
  <c r="L107" i="1"/>
  <c r="L106" i="1"/>
  <c r="L105" i="1"/>
  <c r="L104" i="1"/>
  <c r="L103" i="1"/>
  <c r="L102" i="1"/>
  <c r="L101" i="1"/>
  <c r="L100" i="1"/>
  <c r="L99" i="1"/>
  <c r="L98" i="1"/>
  <c r="L97" i="1"/>
  <c r="L96" i="1"/>
  <c r="L95" i="1"/>
  <c r="L94" i="1"/>
  <c r="L93" i="1"/>
  <c r="L92" i="1"/>
  <c r="L91" i="1"/>
  <c r="L90" i="1"/>
  <c r="L89" i="1"/>
  <c r="L88" i="1"/>
  <c r="L87" i="1"/>
  <c r="L86" i="1"/>
  <c r="L85" i="1"/>
  <c r="L84" i="1"/>
  <c r="L83" i="1"/>
  <c r="L82" i="1"/>
  <c r="L81" i="1"/>
  <c r="L80" i="1"/>
  <c r="L79" i="1"/>
  <c r="L78" i="1"/>
  <c r="L77" i="1"/>
  <c r="L76" i="1"/>
  <c r="L75" i="1"/>
  <c r="L74" i="1"/>
  <c r="L73" i="1"/>
  <c r="L72" i="1"/>
  <c r="L71" i="1"/>
  <c r="L70" i="1"/>
  <c r="L69" i="1"/>
  <c r="L68" i="1"/>
  <c r="L67" i="1"/>
  <c r="L66" i="1"/>
  <c r="L65" i="1"/>
  <c r="L64" i="1"/>
  <c r="L63" i="1"/>
  <c r="L62" i="1"/>
  <c r="L61" i="1"/>
  <c r="L60" i="1"/>
  <c r="L59" i="1"/>
  <c r="L58" i="1"/>
  <c r="L57" i="1"/>
  <c r="L56" i="1"/>
  <c r="L55" i="1"/>
  <c r="L54" i="1"/>
  <c r="L53" i="1"/>
  <c r="L52" i="1"/>
  <c r="L51" i="1"/>
  <c r="L50" i="1"/>
  <c r="L49" i="1"/>
  <c r="L48" i="1"/>
  <c r="L47" i="1"/>
  <c r="L46" i="1"/>
  <c r="L45" i="1"/>
  <c r="L44" i="1"/>
  <c r="L43" i="1"/>
  <c r="L42" i="1"/>
  <c r="L41" i="1"/>
  <c r="L40" i="1"/>
  <c r="L39" i="1"/>
  <c r="L38" i="1"/>
  <c r="L37" i="1"/>
  <c r="L36" i="1"/>
  <c r="L35" i="1"/>
  <c r="L34" i="1"/>
  <c r="L33" i="1"/>
  <c r="L32" i="1"/>
  <c r="L31" i="1"/>
  <c r="L30" i="1"/>
  <c r="L29" i="1"/>
  <c r="L28" i="1"/>
  <c r="L27" i="1"/>
  <c r="L26" i="1"/>
  <c r="L25" i="1"/>
  <c r="L24" i="1"/>
  <c r="L23" i="1"/>
  <c r="L22" i="1"/>
  <c r="P21" i="1"/>
  <c r="L21" i="1"/>
  <c r="S20" i="1"/>
  <c r="L20" i="1"/>
  <c r="L19" i="1"/>
  <c r="P18" i="1"/>
  <c r="L18" i="1"/>
  <c r="C18" i="1"/>
  <c r="S17" i="1"/>
  <c r="P17" i="1"/>
  <c r="L17" i="1"/>
  <c r="F17" i="1"/>
  <c r="C17" i="1"/>
  <c r="S16" i="1"/>
  <c r="P16" i="1"/>
  <c r="L16" i="1"/>
  <c r="F16" i="1"/>
  <c r="C16" i="1"/>
  <c r="S15" i="1"/>
  <c r="P15" i="1"/>
  <c r="L15" i="1"/>
  <c r="F15" i="1"/>
  <c r="C15" i="1"/>
  <c r="S14" i="1"/>
  <c r="P14" i="1"/>
  <c r="L14" i="1"/>
  <c r="F14" i="1"/>
  <c r="C14" i="1"/>
  <c r="S13" i="1"/>
  <c r="P13" i="1"/>
  <c r="L13" i="1"/>
  <c r="F13" i="1"/>
  <c r="C13" i="1"/>
  <c r="L11" i="1"/>
  <c r="L10" i="1"/>
  <c r="L9" i="1"/>
  <c r="L8" i="1"/>
  <c r="L7" i="1"/>
  <c r="L6" i="1"/>
  <c r="L5" i="1"/>
  <c r="L4" i="1"/>
  <c r="L3" i="1"/>
  <c r="K1" i="1"/>
  <c r="J1" i="1"/>
  <c r="F31" i="30" a="1"/>
  <c r="C32" i="30" a="1"/>
  <c r="C32" i="29" a="1"/>
  <c r="F31" i="29" a="1"/>
  <c r="S31" i="29" l="1"/>
  <c r="C32" i="30"/>
  <c r="F31" i="30"/>
  <c r="P32" i="28"/>
  <c r="C32" i="29"/>
  <c r="F31" i="29"/>
  <c r="P32" i="26"/>
  <c r="P32" i="25"/>
  <c r="P32" i="21"/>
  <c r="S31" i="20"/>
  <c r="L20" i="19"/>
  <c r="L1" i="19"/>
  <c r="P28" i="19"/>
  <c r="S27" i="19"/>
  <c r="F27" i="19"/>
  <c r="C28" i="19"/>
  <c r="L20" i="18"/>
  <c r="C28" i="18"/>
  <c r="F27" i="18"/>
  <c r="L1" i="18"/>
  <c r="P28" i="18"/>
  <c r="S27" i="18"/>
  <c r="S27" i="14"/>
  <c r="S27" i="16"/>
  <c r="S27" i="17"/>
  <c r="C28" i="16"/>
  <c r="P28" i="17"/>
  <c r="C28" i="17"/>
  <c r="L1" i="16"/>
  <c r="P28" i="16"/>
  <c r="F27" i="17"/>
  <c r="L1" i="17"/>
  <c r="L20" i="17"/>
  <c r="L20" i="16"/>
  <c r="F27" i="16"/>
  <c r="P28" i="9"/>
  <c r="S20" i="3"/>
  <c r="P28" i="8"/>
  <c r="C21" i="3"/>
  <c r="L1" i="9"/>
  <c r="C21" i="2"/>
  <c r="C25" i="6"/>
  <c r="C28" i="9"/>
  <c r="C28" i="12"/>
  <c r="L1" i="2"/>
  <c r="F27" i="7"/>
  <c r="F27" i="10"/>
  <c r="L20" i="15"/>
  <c r="L1" i="15"/>
  <c r="C28" i="15"/>
  <c r="F27" i="15"/>
  <c r="S27" i="15"/>
  <c r="P28" i="15"/>
  <c r="L20" i="9"/>
  <c r="L1" i="3"/>
  <c r="L13" i="5"/>
  <c r="L1" i="5"/>
  <c r="L1" i="12"/>
  <c r="P21" i="3"/>
  <c r="S20" i="5"/>
  <c r="P28" i="11"/>
  <c r="P28" i="12"/>
  <c r="L1" i="4"/>
  <c r="F24" i="6"/>
  <c r="L1" i="8"/>
  <c r="S18" i="1"/>
  <c r="C28" i="8"/>
  <c r="L20" i="11"/>
  <c r="C21" i="4"/>
  <c r="C21" i="5"/>
  <c r="L20" i="7"/>
  <c r="F27" i="8"/>
  <c r="L1" i="11"/>
  <c r="F20" i="4"/>
  <c r="F20" i="5"/>
  <c r="S24" i="6"/>
  <c r="S28" i="6" s="1"/>
  <c r="L1" i="7"/>
  <c r="P28" i="7"/>
  <c r="C28" i="11"/>
  <c r="C19" i="1"/>
  <c r="L13" i="2"/>
  <c r="F20" i="3"/>
  <c r="S27" i="7"/>
  <c r="L20" i="10"/>
  <c r="F27" i="11"/>
  <c r="F27" i="12"/>
  <c r="F18" i="1"/>
  <c r="P21" i="2"/>
  <c r="P21" i="4"/>
  <c r="C28" i="7"/>
  <c r="S27" i="8"/>
  <c r="S27" i="9"/>
  <c r="L1" i="10"/>
  <c r="P28" i="10"/>
  <c r="P21" i="5"/>
  <c r="L1" i="6"/>
  <c r="L17" i="6"/>
  <c r="S27" i="10"/>
  <c r="L1" i="1"/>
  <c r="F20" i="2"/>
  <c r="L13" i="3"/>
  <c r="L13" i="4"/>
  <c r="L20" i="8"/>
  <c r="P19" i="1"/>
  <c r="P23" i="1" s="1"/>
  <c r="S20" i="2"/>
  <c r="S20" i="4"/>
  <c r="F27" i="9"/>
  <c r="P25" i="6"/>
  <c r="C28" i="10"/>
  <c r="S27" i="11"/>
  <c r="S31" i="11" s="1"/>
  <c r="S27" i="12"/>
  <c r="L20" i="14"/>
  <c r="C28" i="14"/>
  <c r="P28" i="14"/>
  <c r="F27" i="14"/>
  <c r="S31" i="14" s="1"/>
  <c r="L1" i="14"/>
  <c r="L20" i="12"/>
  <c r="S31" i="19" l="1"/>
  <c r="P32" i="19"/>
  <c r="P32" i="14"/>
  <c r="S31" i="8"/>
  <c r="P32" i="8"/>
  <c r="P25" i="2"/>
  <c r="S31" i="18"/>
  <c r="P32" i="18"/>
  <c r="S31" i="12"/>
  <c r="P32" i="16"/>
  <c r="P32" i="9"/>
  <c r="S31" i="16"/>
  <c r="P25" i="4"/>
  <c r="S24" i="3"/>
  <c r="S31" i="9"/>
  <c r="S24" i="2"/>
  <c r="S31" i="17"/>
  <c r="P32" i="17"/>
  <c r="P25" i="5"/>
  <c r="P25" i="3"/>
  <c r="S31" i="10"/>
  <c r="P32" i="12"/>
  <c r="P32" i="11"/>
  <c r="P29" i="6"/>
  <c r="S31" i="7"/>
  <c r="S31" i="15"/>
  <c r="P32" i="15"/>
  <c r="S24" i="5"/>
  <c r="S24" i="4"/>
  <c r="P32" i="10"/>
  <c r="P32" i="7"/>
  <c r="S22" i="1"/>
  <c r="C59" i="13"/>
  <c r="B114" i="13"/>
  <c r="B48" i="13"/>
  <c r="B3" i="13"/>
  <c r="C99" i="13"/>
  <c r="C30" i="12" a="1"/>
  <c r="B57" i="13"/>
  <c r="B109" i="13"/>
  <c r="B90" i="13"/>
  <c r="D56" i="13"/>
  <c r="D13" i="13"/>
  <c r="F29" i="25" a="1"/>
  <c r="C30" i="23" a="1"/>
  <c r="C20" i="13"/>
  <c r="D49" i="13"/>
  <c r="C30" i="15" a="1"/>
  <c r="D9" i="13"/>
  <c r="D90" i="13"/>
  <c r="C103" i="13"/>
  <c r="B39" i="13"/>
  <c r="C109" i="13"/>
  <c r="B40" i="13"/>
  <c r="D24" i="13"/>
  <c r="B35" i="13"/>
  <c r="D63" i="13"/>
  <c r="C94" i="13"/>
  <c r="C33" i="13"/>
  <c r="B82" i="13"/>
  <c r="D102" i="13"/>
  <c r="B52" i="13"/>
  <c r="F29" i="16" a="1"/>
  <c r="D88" i="13"/>
  <c r="C30" i="18" a="1"/>
  <c r="B93" i="13"/>
  <c r="C40" i="13"/>
  <c r="D46" i="13"/>
  <c r="B73" i="13"/>
  <c r="C88" i="13"/>
  <c r="D55" i="13"/>
  <c r="B59" i="13"/>
  <c r="C116" i="13"/>
  <c r="D122" i="13"/>
  <c r="D27" i="13"/>
  <c r="C107" i="13"/>
  <c r="B33" i="13"/>
  <c r="C61" i="13"/>
  <c r="B111" i="13"/>
  <c r="C30" i="28" a="1"/>
  <c r="D86" i="13"/>
  <c r="C31" i="13"/>
  <c r="D61" i="13"/>
  <c r="D85" i="13"/>
  <c r="C83" i="13"/>
  <c r="D75" i="13"/>
  <c r="D74" i="13"/>
  <c r="D121" i="13"/>
  <c r="C38" i="13"/>
  <c r="B69" i="13"/>
  <c r="C115" i="13"/>
  <c r="D112" i="13"/>
  <c r="B75" i="13"/>
  <c r="D7" i="13"/>
  <c r="C34" i="13"/>
  <c r="C67" i="13"/>
  <c r="B86" i="13"/>
  <c r="B13" i="13"/>
  <c r="C124" i="13"/>
  <c r="B102" i="13"/>
  <c r="F29" i="23" a="1"/>
  <c r="C5" i="13"/>
  <c r="C39" i="13"/>
  <c r="C30" i="11" a="1"/>
  <c r="D94" i="13"/>
  <c r="D38" i="13"/>
  <c r="C96" i="13"/>
  <c r="B100" i="13"/>
  <c r="B72" i="13"/>
  <c r="D51" i="13"/>
  <c r="B70" i="13"/>
  <c r="B43" i="13"/>
  <c r="C3" i="13"/>
  <c r="F29" i="20" a="1"/>
  <c r="D17" i="13"/>
  <c r="B98" i="13"/>
  <c r="D32" i="13"/>
  <c r="C45" i="13"/>
  <c r="B89" i="13"/>
  <c r="C75" i="13"/>
  <c r="D37" i="13"/>
  <c r="B62" i="13"/>
  <c r="C21" i="13"/>
  <c r="B85" i="13"/>
  <c r="D119" i="13"/>
  <c r="D52" i="13"/>
  <c r="B47" i="13"/>
  <c r="D28" i="13"/>
  <c r="C30" i="26" a="1"/>
  <c r="D68" i="13"/>
  <c r="B77" i="13"/>
  <c r="B65" i="13"/>
  <c r="C7" i="13"/>
  <c r="D115" i="13"/>
  <c r="D123" i="13"/>
  <c r="B88" i="13"/>
  <c r="D79" i="13"/>
  <c r="B6" i="13"/>
  <c r="D70" i="13"/>
  <c r="D35" i="13"/>
  <c r="D23" i="13"/>
  <c r="D54" i="13"/>
  <c r="C48" i="13"/>
  <c r="B63" i="13"/>
  <c r="B23" i="13"/>
  <c r="C35" i="13"/>
  <c r="D80" i="13"/>
  <c r="B87" i="13"/>
  <c r="C89" i="13"/>
  <c r="C125" i="13"/>
  <c r="D58" i="13"/>
  <c r="D106" i="13"/>
  <c r="D10" i="13"/>
  <c r="D25" i="13"/>
  <c r="D11" i="13"/>
  <c r="F29" i="10" a="1"/>
  <c r="C37" i="13"/>
  <c r="B11" i="13"/>
  <c r="D6" i="13"/>
  <c r="C121" i="13"/>
  <c r="B115" i="13"/>
  <c r="F29" i="21" a="1"/>
  <c r="B37" i="13"/>
  <c r="C23" i="5" a="1"/>
  <c r="B66" i="13"/>
  <c r="B4" i="13"/>
  <c r="C71" i="13"/>
  <c r="D8" i="13"/>
  <c r="B42" i="13"/>
  <c r="C30" i="20" a="1"/>
  <c r="B123" i="13"/>
  <c r="B91" i="13"/>
  <c r="D125" i="13"/>
  <c r="D107" i="13"/>
  <c r="B83" i="13"/>
  <c r="D57" i="13"/>
  <c r="C25" i="13"/>
  <c r="B118" i="13"/>
  <c r="B20" i="13"/>
  <c r="C98" i="13"/>
  <c r="C19" i="13"/>
  <c r="C30" i="21" a="1"/>
  <c r="B21" i="13"/>
  <c r="B92" i="13"/>
  <c r="C87" i="13"/>
  <c r="C52" i="13"/>
  <c r="D33" i="13"/>
  <c r="F29" i="26" a="1"/>
  <c r="C64" i="13"/>
  <c r="C30" i="24" a="1"/>
  <c r="B44" i="13"/>
  <c r="D124" i="13"/>
  <c r="C118" i="13"/>
  <c r="C30" i="16" a="1"/>
  <c r="C18" i="13"/>
  <c r="B53" i="13"/>
  <c r="D110" i="13"/>
  <c r="F29" i="17" a="1"/>
  <c r="B108" i="13"/>
  <c r="C30" i="9" a="1"/>
  <c r="C44" i="13"/>
  <c r="C90" i="13"/>
  <c r="B79" i="13"/>
  <c r="F22" i="4" a="1"/>
  <c r="D81" i="13"/>
  <c r="C117" i="13"/>
  <c r="F29" i="12" a="1"/>
  <c r="D40" i="13"/>
  <c r="D93" i="13"/>
  <c r="C42" i="13"/>
  <c r="C30" i="19" a="1"/>
  <c r="B71" i="13"/>
  <c r="C60" i="13"/>
  <c r="B116" i="13"/>
  <c r="C10" i="13"/>
  <c r="D21" i="13"/>
  <c r="D29" i="13"/>
  <c r="D71" i="13"/>
  <c r="C47" i="13"/>
  <c r="D14" i="13"/>
  <c r="D108" i="13"/>
  <c r="F29" i="19" a="1"/>
  <c r="B50" i="13"/>
  <c r="C82" i="13"/>
  <c r="B56" i="13"/>
  <c r="D5" i="13"/>
  <c r="B126" i="13"/>
  <c r="F29" i="18" a="1"/>
  <c r="D65" i="13"/>
  <c r="B64" i="13"/>
  <c r="B95" i="13"/>
  <c r="D64" i="13"/>
  <c r="C62" i="13"/>
  <c r="C110" i="13"/>
  <c r="B10" i="13"/>
  <c r="C55" i="13"/>
  <c r="C23" i="4" a="1"/>
  <c r="D99" i="13"/>
  <c r="B27" i="13"/>
  <c r="B45" i="13"/>
  <c r="D113" i="13"/>
  <c r="B31" i="13"/>
  <c r="D109" i="13"/>
  <c r="F29" i="15" a="1"/>
  <c r="D20" i="13"/>
  <c r="C6" i="13"/>
  <c r="C69" i="13"/>
  <c r="C11" i="13"/>
  <c r="B12" i="13"/>
  <c r="B18" i="13"/>
  <c r="C105" i="13"/>
  <c r="D44" i="13"/>
  <c r="B99" i="13"/>
  <c r="D30" i="13"/>
  <c r="C46" i="13"/>
  <c r="B106" i="13"/>
  <c r="F22" i="5" a="1"/>
  <c r="F29" i="28" a="1"/>
  <c r="D89" i="13"/>
  <c r="C120" i="13"/>
  <c r="B80" i="13"/>
  <c r="C26" i="13"/>
  <c r="D53" i="13"/>
  <c r="B122" i="13"/>
  <c r="B46" i="13"/>
  <c r="B125" i="13"/>
  <c r="B41" i="13"/>
  <c r="C92" i="13"/>
  <c r="B29" i="13"/>
  <c r="B24" i="13"/>
  <c r="B94" i="13"/>
  <c r="D120" i="13"/>
  <c r="D45" i="13"/>
  <c r="D22" i="13"/>
  <c r="B76" i="13"/>
  <c r="B67" i="13"/>
  <c r="D41" i="13"/>
  <c r="C36" i="13"/>
  <c r="D16" i="13"/>
  <c r="C53" i="13"/>
  <c r="D76" i="13"/>
  <c r="D95" i="13"/>
  <c r="C111" i="13"/>
  <c r="F29" i="8" a="1"/>
  <c r="B49" i="13"/>
  <c r="F29" i="22" a="1"/>
  <c r="B68" i="13"/>
  <c r="D34" i="13"/>
  <c r="C65" i="13"/>
  <c r="D103" i="13"/>
  <c r="C12" i="13"/>
  <c r="F29" i="11" a="1"/>
  <c r="D59" i="13"/>
  <c r="C85" i="13"/>
  <c r="D19" i="13"/>
  <c r="D47" i="13"/>
  <c r="C97" i="13"/>
  <c r="B58" i="13"/>
  <c r="B55" i="13"/>
  <c r="C73" i="13"/>
  <c r="B32" i="13"/>
  <c r="D62" i="13"/>
  <c r="B16" i="13"/>
  <c r="C28" i="13"/>
  <c r="C81" i="13"/>
  <c r="B22" i="13"/>
  <c r="B96" i="13"/>
  <c r="C122" i="13"/>
  <c r="D67" i="13"/>
  <c r="B120" i="13"/>
  <c r="C15" i="13"/>
  <c r="B9" i="13"/>
  <c r="C58" i="13"/>
  <c r="C63" i="13"/>
  <c r="C76" i="13"/>
  <c r="F29" i="9" a="1"/>
  <c r="B25" i="13"/>
  <c r="C114" i="13"/>
  <c r="F26" i="6" a="1"/>
  <c r="B105" i="13"/>
  <c r="C30" i="25" a="1"/>
  <c r="D114" i="13"/>
  <c r="D84" i="13"/>
  <c r="C30" i="10" a="1"/>
  <c r="C30" i="14" a="1"/>
  <c r="D104" i="13"/>
  <c r="C13" i="13"/>
  <c r="C102" i="13"/>
  <c r="C91" i="13"/>
  <c r="C41" i="13"/>
  <c r="C30" i="13"/>
  <c r="C22" i="13"/>
  <c r="B101" i="13"/>
  <c r="B38" i="13"/>
  <c r="D18" i="13"/>
  <c r="D31" i="13"/>
  <c r="C17" i="13"/>
  <c r="D117" i="13"/>
  <c r="C106" i="13"/>
  <c r="C57" i="13"/>
  <c r="C8" i="13"/>
  <c r="C100" i="13"/>
  <c r="D100" i="13"/>
  <c r="C86" i="13"/>
  <c r="D87" i="13"/>
  <c r="C16" i="13"/>
  <c r="D3" i="13"/>
  <c r="B104" i="13"/>
  <c r="D118" i="13"/>
  <c r="B103" i="13"/>
  <c r="C43" i="13"/>
  <c r="D101" i="13"/>
  <c r="B124" i="13"/>
  <c r="C68" i="13"/>
  <c r="B113" i="13"/>
  <c r="D97" i="13"/>
  <c r="C27" i="6" a="1"/>
  <c r="C56" i="13"/>
  <c r="B84" i="13"/>
  <c r="C32" i="13"/>
  <c r="D39" i="13"/>
  <c r="B34" i="13"/>
  <c r="C112" i="13"/>
  <c r="D72" i="13"/>
  <c r="D111" i="13"/>
  <c r="B121" i="13"/>
  <c r="C123" i="13"/>
  <c r="C119" i="13"/>
  <c r="C95" i="13"/>
  <c r="D43" i="13"/>
  <c r="C78" i="13"/>
  <c r="C113" i="13"/>
  <c r="C66" i="13"/>
  <c r="D26" i="13"/>
  <c r="C49" i="13"/>
  <c r="B7" i="13"/>
  <c r="B19" i="13"/>
  <c r="B26" i="13"/>
  <c r="B112" i="13"/>
  <c r="C80" i="13"/>
  <c r="D83" i="13"/>
  <c r="B60" i="13"/>
  <c r="B74" i="13"/>
  <c r="C108" i="13"/>
  <c r="C50" i="13"/>
  <c r="C27" i="13"/>
  <c r="C77" i="13"/>
  <c r="D42" i="13"/>
  <c r="D78" i="13"/>
  <c r="B119" i="13"/>
  <c r="D69" i="13"/>
  <c r="D15" i="13"/>
  <c r="B61" i="13"/>
  <c r="C30" i="7" a="1"/>
  <c r="B5" i="13"/>
  <c r="B17" i="13"/>
  <c r="D73" i="13"/>
  <c r="B28" i="13"/>
  <c r="C72" i="13"/>
  <c r="D60" i="13"/>
  <c r="B81" i="13"/>
  <c r="C9" i="13"/>
  <c r="B8" i="13"/>
  <c r="D48" i="13"/>
  <c r="C74" i="13"/>
  <c r="B14" i="13"/>
  <c r="C104" i="13"/>
  <c r="D50" i="13"/>
  <c r="D92" i="13"/>
  <c r="C126" i="13"/>
  <c r="F29" i="7" a="1"/>
  <c r="B110" i="13"/>
  <c r="D36" i="13"/>
  <c r="B54" i="13"/>
  <c r="C30" i="17" a="1"/>
  <c r="D4" i="13"/>
  <c r="D66" i="13"/>
  <c r="D91" i="13"/>
  <c r="B51" i="13"/>
  <c r="C84" i="13"/>
  <c r="B15" i="13"/>
  <c r="C14" i="13"/>
  <c r="C51" i="13"/>
  <c r="C93" i="13"/>
  <c r="D126" i="13"/>
  <c r="D82" i="13"/>
  <c r="C4" i="13"/>
  <c r="C70" i="13"/>
  <c r="C23" i="13"/>
  <c r="B78" i="13"/>
  <c r="C101" i="13"/>
  <c r="B97" i="13"/>
  <c r="B30" i="13"/>
  <c r="D98" i="13"/>
  <c r="C54" i="13"/>
  <c r="F29" i="24" a="1"/>
  <c r="C29" i="13"/>
  <c r="C30" i="22" a="1"/>
  <c r="D105" i="13"/>
  <c r="F29" i="14" a="1"/>
  <c r="C24" i="13"/>
  <c r="C30" i="8" a="1"/>
  <c r="B117" i="13"/>
  <c r="C79" i="13"/>
  <c r="B107" i="13"/>
  <c r="B36" i="13"/>
  <c r="D116" i="13"/>
  <c r="D12" i="13"/>
  <c r="D77" i="13"/>
  <c r="D96" i="13"/>
  <c r="F29" i="14" l="1"/>
  <c r="E106" i="13"/>
  <c r="F112" i="13"/>
  <c r="H112" i="13" s="1"/>
  <c r="G35" i="13"/>
  <c r="E32" i="13"/>
  <c r="F105" i="13"/>
  <c r="H105" i="13" s="1"/>
  <c r="E99" i="13"/>
  <c r="E93" i="13"/>
  <c r="E23" i="13"/>
  <c r="E96" i="13"/>
  <c r="E102" i="13"/>
  <c r="E61" i="13"/>
  <c r="F29" i="24"/>
  <c r="D1" i="13"/>
  <c r="G21" i="13"/>
  <c r="E63" i="13"/>
  <c r="E55" i="13"/>
  <c r="E125" i="13"/>
  <c r="E124" i="13"/>
  <c r="E13" i="13"/>
  <c r="E119" i="13"/>
  <c r="E58" i="13"/>
  <c r="E18" i="13"/>
  <c r="F98" i="13"/>
  <c r="H98" i="13" s="1"/>
  <c r="E92" i="13"/>
  <c r="C27" i="6"/>
  <c r="E28" i="13"/>
  <c r="E86" i="13"/>
  <c r="E104" i="13"/>
  <c r="E30" i="13"/>
  <c r="E12" i="13"/>
  <c r="E21" i="13"/>
  <c r="E107" i="13"/>
  <c r="E97" i="13"/>
  <c r="G14" i="13"/>
  <c r="C30" i="21"/>
  <c r="C30" i="18"/>
  <c r="F28" i="13"/>
  <c r="E22" i="13"/>
  <c r="G63" i="13"/>
  <c r="E78" i="13"/>
  <c r="F84" i="13"/>
  <c r="H84" i="13" s="1"/>
  <c r="G112" i="13"/>
  <c r="G91" i="13"/>
  <c r="E116" i="13"/>
  <c r="E72" i="13"/>
  <c r="E6" i="13"/>
  <c r="E75" i="13"/>
  <c r="G56" i="13"/>
  <c r="E20" i="13"/>
  <c r="E80" i="13"/>
  <c r="C30" i="22"/>
  <c r="F29" i="11"/>
  <c r="F29" i="15"/>
  <c r="F77" i="13"/>
  <c r="H77" i="13" s="1"/>
  <c r="E71" i="13"/>
  <c r="E118" i="13"/>
  <c r="E120" i="13"/>
  <c r="F126" i="13"/>
  <c r="H126" i="13" s="1"/>
  <c r="E88" i="13"/>
  <c r="E74" i="13"/>
  <c r="C30" i="19"/>
  <c r="E46" i="13"/>
  <c r="C30" i="11"/>
  <c r="E69" i="13"/>
  <c r="E35" i="13"/>
  <c r="E60" i="13"/>
  <c r="E31" i="13"/>
  <c r="E38" i="13"/>
  <c r="E83" i="13"/>
  <c r="E81" i="13"/>
  <c r="E40" i="13"/>
  <c r="E101" i="13"/>
  <c r="E45" i="13"/>
  <c r="E65" i="13"/>
  <c r="E112" i="13"/>
  <c r="G28" i="13"/>
  <c r="E68" i="13"/>
  <c r="E27" i="13"/>
  <c r="F29" i="12"/>
  <c r="E100" i="13"/>
  <c r="E77" i="13"/>
  <c r="G49" i="13"/>
  <c r="E39" i="13"/>
  <c r="E26" i="13"/>
  <c r="F29" i="22"/>
  <c r="E91" i="13"/>
  <c r="G126" i="13"/>
  <c r="E15" i="13"/>
  <c r="F21" i="13"/>
  <c r="E19" i="13"/>
  <c r="E49" i="13"/>
  <c r="C23" i="4"/>
  <c r="E123" i="13"/>
  <c r="C30" i="26"/>
  <c r="E17" i="13"/>
  <c r="E7" i="13"/>
  <c r="F29" i="8"/>
  <c r="F22" i="4"/>
  <c r="C30" i="20"/>
  <c r="E122" i="13"/>
  <c r="E51" i="13"/>
  <c r="E10" i="13"/>
  <c r="E79" i="13"/>
  <c r="E42" i="13"/>
  <c r="F119" i="13"/>
  <c r="H119" i="13" s="1"/>
  <c r="E113" i="13"/>
  <c r="E47" i="13"/>
  <c r="E82" i="13"/>
  <c r="C30" i="15"/>
  <c r="E117" i="13"/>
  <c r="G77" i="13"/>
  <c r="C30" i="28"/>
  <c r="G119" i="13"/>
  <c r="C30" i="14"/>
  <c r="C30" i="9"/>
  <c r="E4" i="13"/>
  <c r="E85" i="13"/>
  <c r="F91" i="13"/>
  <c r="H91" i="13" s="1"/>
  <c r="E103" i="13"/>
  <c r="E111" i="13"/>
  <c r="C30" i="23"/>
  <c r="C30" i="17"/>
  <c r="G84" i="13"/>
  <c r="C30" i="10"/>
  <c r="E95" i="13"/>
  <c r="E108" i="13"/>
  <c r="E66" i="13"/>
  <c r="C30" i="8"/>
  <c r="F29" i="25"/>
  <c r="E54" i="13"/>
  <c r="G42" i="13"/>
  <c r="F70" i="13"/>
  <c r="H70" i="13" s="1"/>
  <c r="E64" i="13"/>
  <c r="F29" i="17"/>
  <c r="C23" i="5"/>
  <c r="F29" i="16"/>
  <c r="E62" i="13"/>
  <c r="E33" i="13"/>
  <c r="E37" i="13"/>
  <c r="E5" i="13"/>
  <c r="E110" i="13"/>
  <c r="C30" i="25"/>
  <c r="E67" i="13"/>
  <c r="F29" i="18"/>
  <c r="E53" i="13"/>
  <c r="F29" i="21"/>
  <c r="F29" i="28"/>
  <c r="E90" i="13"/>
  <c r="F29" i="7"/>
  <c r="E105" i="13"/>
  <c r="E76" i="13"/>
  <c r="E126" i="13"/>
  <c r="E115" i="13"/>
  <c r="E89" i="13"/>
  <c r="E109" i="13"/>
  <c r="E121" i="13"/>
  <c r="F26" i="6"/>
  <c r="C30" i="16"/>
  <c r="F22" i="5"/>
  <c r="F63" i="13"/>
  <c r="H63" i="13" s="1"/>
  <c r="E57" i="13"/>
  <c r="E56" i="13"/>
  <c r="C30" i="7"/>
  <c r="E59" i="13"/>
  <c r="C30" i="12"/>
  <c r="E25" i="13"/>
  <c r="E11" i="13"/>
  <c r="E52" i="13"/>
  <c r="E98" i="13"/>
  <c r="F29" i="23"/>
  <c r="G105" i="13"/>
  <c r="F29" i="9"/>
  <c r="E94" i="13"/>
  <c r="F56" i="13"/>
  <c r="H56" i="13" s="1"/>
  <c r="E50" i="13"/>
  <c r="E44" i="13"/>
  <c r="E87" i="13"/>
  <c r="E16" i="13"/>
  <c r="B1" i="13"/>
  <c r="E3" i="13"/>
  <c r="F7" i="13"/>
  <c r="F32" i="13"/>
  <c r="I32" i="13" s="1"/>
  <c r="E14" i="13"/>
  <c r="E34" i="13"/>
  <c r="E24" i="13"/>
  <c r="F29" i="19"/>
  <c r="C30" i="24"/>
  <c r="F29" i="10"/>
  <c r="F42" i="13"/>
  <c r="H42" i="13" s="1"/>
  <c r="E36" i="13"/>
  <c r="F29" i="20"/>
  <c r="E73" i="13"/>
  <c r="E48" i="13"/>
  <c r="F35" i="13"/>
  <c r="E29" i="13"/>
  <c r="G70" i="13"/>
  <c r="G32" i="13"/>
  <c r="G7" i="13"/>
  <c r="C1" i="13"/>
  <c r="E114" i="13"/>
  <c r="G98" i="13"/>
  <c r="F29" i="26"/>
  <c r="E43" i="13"/>
  <c r="F49" i="13"/>
  <c r="H49" i="13" s="1"/>
  <c r="E70" i="13"/>
  <c r="F14" i="13"/>
  <c r="E8" i="13"/>
  <c r="E84" i="13"/>
  <c r="E9" i="13"/>
  <c r="E41" i="13"/>
  <c r="C32" i="17" a="1"/>
  <c r="C32" i="19" a="1"/>
  <c r="F31" i="22" a="1"/>
  <c r="F31" i="21" a="1"/>
  <c r="F31" i="15" a="1"/>
  <c r="C32" i="24" a="1"/>
  <c r="F31" i="16" a="1"/>
  <c r="F31" i="19" a="1"/>
  <c r="F31" i="23" a="1"/>
  <c r="C32" i="21" a="1"/>
  <c r="C32" i="23" a="1"/>
  <c r="F24" i="4" a="1"/>
  <c r="F31" i="17" a="1"/>
  <c r="F31" i="24" a="1"/>
  <c r="C25" i="4" a="1"/>
  <c r="C32" i="8" a="1"/>
  <c r="F31" i="10" a="1"/>
  <c r="C32" i="12" a="1"/>
  <c r="F31" i="25" a="1"/>
  <c r="F31" i="26" a="1"/>
  <c r="F31" i="20" a="1"/>
  <c r="C32" i="18" a="1"/>
  <c r="F31" i="11" a="1"/>
  <c r="C32" i="16" a="1"/>
  <c r="F28" i="6" a="1"/>
  <c r="F31" i="9" a="1"/>
  <c r="F31" i="14" a="1"/>
  <c r="F31" i="18" a="1"/>
  <c r="C32" i="15" a="1"/>
  <c r="C32" i="11" a="1"/>
  <c r="C25" i="5" a="1"/>
  <c r="F31" i="28" a="1"/>
  <c r="C32" i="14" a="1"/>
  <c r="C29" i="6" a="1"/>
  <c r="F31" i="8" a="1"/>
  <c r="C32" i="20" a="1"/>
  <c r="C32" i="28" a="1"/>
  <c r="C32" i="9" a="1"/>
  <c r="C32" i="22" a="1"/>
  <c r="C32" i="7" a="1"/>
  <c r="C32" i="26" a="1"/>
  <c r="C32" i="25" a="1"/>
  <c r="F24" i="5" a="1"/>
  <c r="C32" i="10" a="1"/>
  <c r="F31" i="7" a="1"/>
  <c r="F31" i="12" a="1"/>
  <c r="E1" i="13" l="1"/>
  <c r="H14" i="13"/>
  <c r="H21" i="13"/>
  <c r="H7" i="13"/>
  <c r="H28" i="13"/>
  <c r="H35" i="13"/>
  <c r="F31" i="21"/>
  <c r="F31" i="22"/>
  <c r="C32" i="21"/>
  <c r="C32" i="16"/>
  <c r="C32" i="18"/>
  <c r="F31" i="20"/>
  <c r="F31" i="26"/>
  <c r="C32" i="25"/>
  <c r="C32" i="26"/>
  <c r="F31" i="23"/>
  <c r="F31" i="17"/>
  <c r="F24" i="4"/>
  <c r="F28" i="6"/>
  <c r="C32" i="23"/>
  <c r="F31" i="8"/>
  <c r="C32" i="19"/>
  <c r="C29" i="6"/>
  <c r="F31" i="18"/>
  <c r="F31" i="25"/>
  <c r="F31" i="10"/>
  <c r="C32" i="9"/>
  <c r="F31" i="19"/>
  <c r="F31" i="15"/>
  <c r="F31" i="9"/>
  <c r="F31" i="16"/>
  <c r="C32" i="10"/>
  <c r="C32" i="28"/>
  <c r="F31" i="11"/>
  <c r="C32" i="17"/>
  <c r="C32" i="15"/>
  <c r="C32" i="12"/>
  <c r="C32" i="8"/>
  <c r="C25" i="4"/>
  <c r="C32" i="24"/>
  <c r="C32" i="7"/>
  <c r="F31" i="12"/>
  <c r="C32" i="14"/>
  <c r="F31" i="7"/>
  <c r="F24" i="5"/>
  <c r="F31" i="28"/>
  <c r="C25" i="5"/>
  <c r="C32" i="20"/>
  <c r="C32" i="11"/>
  <c r="C32" i="22"/>
  <c r="F31" i="24"/>
  <c r="F31" i="14"/>
  <c r="H32" i="13"/>
  <c r="J32" i="13"/>
</calcChain>
</file>

<file path=xl/sharedStrings.xml><?xml version="1.0" encoding="utf-8"?>
<sst xmlns="http://schemas.openxmlformats.org/spreadsheetml/2006/main" count="12571" uniqueCount="1106">
  <si>
    <t>حركة الصندوق</t>
  </si>
  <si>
    <t>العملية</t>
  </si>
  <si>
    <t>البيان</t>
  </si>
  <si>
    <t>اللبناني</t>
  </si>
  <si>
    <t>الدولار</t>
  </si>
  <si>
    <t>مبيع $</t>
  </si>
  <si>
    <t>بيع</t>
  </si>
  <si>
    <t>جرد اول النهار</t>
  </si>
  <si>
    <t>جرد اخر النهار</t>
  </si>
  <si>
    <t>الفئة دولار</t>
  </si>
  <si>
    <t>العدد</t>
  </si>
  <si>
    <t>المجموع</t>
  </si>
  <si>
    <t>الفئة لبناني</t>
  </si>
  <si>
    <t>سبراي</t>
  </si>
  <si>
    <t>غطاء فينيسيا</t>
  </si>
  <si>
    <t>-</t>
  </si>
  <si>
    <t>محمود سلامة</t>
  </si>
  <si>
    <t>ابو حسين سلامة</t>
  </si>
  <si>
    <t>وجيه</t>
  </si>
  <si>
    <t>جوان حصر وايزي</t>
  </si>
  <si>
    <t>تلزيق بلاط وطني</t>
  </si>
  <si>
    <t>حركة الصندوق ل.ل</t>
  </si>
  <si>
    <t>مسكة فيتاس</t>
  </si>
  <si>
    <t>حركة الصندوق $</t>
  </si>
  <si>
    <t>خلاط دوش+سكر</t>
  </si>
  <si>
    <t>الفرق</t>
  </si>
  <si>
    <t>طابة سوداء</t>
  </si>
  <si>
    <t>قطع وصل</t>
  </si>
  <si>
    <t>مصاريف</t>
  </si>
  <si>
    <t>بنزين ابراهيم</t>
  </si>
  <si>
    <t>عنق</t>
  </si>
  <si>
    <t>نربيج شطافة</t>
  </si>
  <si>
    <t>سوناكس</t>
  </si>
  <si>
    <t>ورق حف</t>
  </si>
  <si>
    <t>علبة باتكس</t>
  </si>
  <si>
    <t>بنزين عبد</t>
  </si>
  <si>
    <t>تطويلة غروهي</t>
  </si>
  <si>
    <t>تفلون</t>
  </si>
  <si>
    <t>نربيج غاز وحبسة</t>
  </si>
  <si>
    <t>احمد القيسي</t>
  </si>
  <si>
    <t>سحب</t>
  </si>
  <si>
    <t>للحاج اشتراك</t>
  </si>
  <si>
    <t>بطاريات</t>
  </si>
  <si>
    <t>بنزين حسام</t>
  </si>
  <si>
    <t>شبك ورباطات</t>
  </si>
  <si>
    <t>سيليكون شفاف</t>
  </si>
  <si>
    <t>رزيستنس</t>
  </si>
  <si>
    <t>عبد حمر ا</t>
  </si>
  <si>
    <t>حسن سعادة</t>
  </si>
  <si>
    <t>ديسك حديد2</t>
  </si>
  <si>
    <t>ناصر</t>
  </si>
  <si>
    <t>مصفايتين</t>
  </si>
  <si>
    <t>مفك</t>
  </si>
  <si>
    <t>رمل و ترابة</t>
  </si>
  <si>
    <t>مع ابراهيم</t>
  </si>
  <si>
    <t xml:space="preserve">تصليح دولاب </t>
  </si>
  <si>
    <t>مطابقة</t>
  </si>
  <si>
    <t>من الحاج</t>
  </si>
  <si>
    <t>كهرباء</t>
  </si>
  <si>
    <t>مستودع الناعمة 4</t>
  </si>
  <si>
    <t>مستودع الناعمة 5</t>
  </si>
  <si>
    <t>لقمان</t>
  </si>
  <si>
    <t>رمل</t>
  </si>
  <si>
    <t>فرشاية</t>
  </si>
  <si>
    <t>عماد شعبان</t>
  </si>
  <si>
    <t>قازان 100 فيلوكس</t>
  </si>
  <si>
    <t>غطاء ريغار</t>
  </si>
  <si>
    <t>متر</t>
  </si>
  <si>
    <t>مرتجع حجر</t>
  </si>
  <si>
    <t>باقي رمل</t>
  </si>
  <si>
    <t>قلبين ايطالي</t>
  </si>
  <si>
    <t>قلب</t>
  </si>
  <si>
    <t>تلوينة</t>
  </si>
  <si>
    <t>زراعي</t>
  </si>
  <si>
    <t>خرطوشة فلتر</t>
  </si>
  <si>
    <t>بلال مكداشي</t>
  </si>
  <si>
    <t>سيليكون</t>
  </si>
  <si>
    <t>سكر دوبل</t>
  </si>
  <si>
    <t>علي اكشاي</t>
  </si>
  <si>
    <t>موتير غسالة ستانلس</t>
  </si>
  <si>
    <t>محمد الطير</t>
  </si>
  <si>
    <t>براغي</t>
  </si>
  <si>
    <t>موتير ليو حصان</t>
  </si>
  <si>
    <t>غطاء كرسي</t>
  </si>
  <si>
    <t>نواعم</t>
  </si>
  <si>
    <t>مهدي</t>
  </si>
  <si>
    <t>قازان غاز</t>
  </si>
  <si>
    <t>بيد م. علي</t>
  </si>
  <si>
    <t>مسكة باب+قفل</t>
  </si>
  <si>
    <t>باكس 18</t>
  </si>
  <si>
    <t>احمد الديري</t>
  </si>
  <si>
    <t>ماي للمحل</t>
  </si>
  <si>
    <t>حجر 10</t>
  </si>
  <si>
    <t>جهاد موتير 3/4</t>
  </si>
  <si>
    <t>سبراي+ترابة س</t>
  </si>
  <si>
    <t>مع الحاج</t>
  </si>
  <si>
    <t>مملوك</t>
  </si>
  <si>
    <t>تنر</t>
  </si>
  <si>
    <t>ابو حسن صالح</t>
  </si>
  <si>
    <t>بنزين</t>
  </si>
  <si>
    <t>اكياس ردم</t>
  </si>
  <si>
    <t>خلاط مجلى برم</t>
  </si>
  <si>
    <t>ابو هشام</t>
  </si>
  <si>
    <t>محمد فواز</t>
  </si>
  <si>
    <t>عزقة 8ملم</t>
  </si>
  <si>
    <t>قنينة 100</t>
  </si>
  <si>
    <t>قازان تيرمو</t>
  </si>
  <si>
    <t>بيد الحاج</t>
  </si>
  <si>
    <t>عثمان سوبره</t>
  </si>
  <si>
    <t xml:space="preserve">عدة جنب وسكر </t>
  </si>
  <si>
    <t>حنفية وعنق</t>
  </si>
  <si>
    <t>مسكة دوش ونربيج</t>
  </si>
  <si>
    <t>قطرون</t>
  </si>
  <si>
    <t>اصبع بي يو</t>
  </si>
  <si>
    <t>حنفية غسالة</t>
  </si>
  <si>
    <t>احمد حلمي</t>
  </si>
  <si>
    <t>نربيج غاز</t>
  </si>
  <si>
    <t>كيلو ترابة بيضاء</t>
  </si>
  <si>
    <t>مطابق</t>
  </si>
  <si>
    <t>عودة وقاروط</t>
  </si>
  <si>
    <t>ابو عبدو</t>
  </si>
  <si>
    <t>مسكة شطافة</t>
  </si>
  <si>
    <t>03-04</t>
  </si>
  <si>
    <t>طابة</t>
  </si>
  <si>
    <t>كبايات وكلينكس</t>
  </si>
  <si>
    <t>مسكة سجب</t>
  </si>
  <si>
    <t>موتير حصام ليو</t>
  </si>
  <si>
    <t>مفتاح</t>
  </si>
  <si>
    <t>الديري</t>
  </si>
  <si>
    <t>احمد 3</t>
  </si>
  <si>
    <t>تلزيق ورق</t>
  </si>
  <si>
    <t>مكنة لحام و تلحيم</t>
  </si>
  <si>
    <t>شطافة</t>
  </si>
  <si>
    <t>ابو علي كبه</t>
  </si>
  <si>
    <t>قفل</t>
  </si>
  <si>
    <t>ابو خليل</t>
  </si>
  <si>
    <t>جاهزة</t>
  </si>
  <si>
    <t>حسين شري</t>
  </si>
  <si>
    <t>مجموعة دوش</t>
  </si>
  <si>
    <t>موتير نص ليو</t>
  </si>
  <si>
    <t>مسكة خلاط</t>
  </si>
  <si>
    <t>عدي</t>
  </si>
  <si>
    <t>محمد قيسي</t>
  </si>
  <si>
    <t>حجر</t>
  </si>
  <si>
    <t>تلحيم 40</t>
  </si>
  <si>
    <t>زيت</t>
  </si>
  <si>
    <t>تلحيم</t>
  </si>
  <si>
    <t>قلب ومسكة</t>
  </si>
  <si>
    <t>محاسب الشركة</t>
  </si>
  <si>
    <t>سايبس</t>
  </si>
  <si>
    <t>واصف سنو</t>
  </si>
  <si>
    <t>نربيج ايطالي</t>
  </si>
  <si>
    <t>مطابق $ول.ل</t>
  </si>
  <si>
    <t>حسين السيد</t>
  </si>
  <si>
    <t>ترابة</t>
  </si>
  <si>
    <t>حديد</t>
  </si>
  <si>
    <t>بويا</t>
  </si>
  <si>
    <t>نحاته</t>
  </si>
  <si>
    <t>الفاتح</t>
  </si>
  <si>
    <t>بلاستيك</t>
  </si>
  <si>
    <t>سكر وشطافة</t>
  </si>
  <si>
    <t>خلاط</t>
  </si>
  <si>
    <t>كوع ذكر</t>
  </si>
  <si>
    <t>عنق مجلى</t>
  </si>
  <si>
    <t>ايبو</t>
  </si>
  <si>
    <t>رواتب</t>
  </si>
  <si>
    <t>04-04</t>
  </si>
  <si>
    <t>مع ابراهيم 3m بيروت</t>
  </si>
  <si>
    <t>احمد عباس</t>
  </si>
  <si>
    <t>نربيج غسالة</t>
  </si>
  <si>
    <t>3m بيروت</t>
  </si>
  <si>
    <t>موتير</t>
  </si>
  <si>
    <t>مفصلات</t>
  </si>
  <si>
    <t>قلب طويل</t>
  </si>
  <si>
    <t>ايزي وجوان</t>
  </si>
  <si>
    <t>اصبع سيليكون</t>
  </si>
  <si>
    <t>للحاج</t>
  </si>
  <si>
    <t>محمود مملوك</t>
  </si>
  <si>
    <t>ابو طارق</t>
  </si>
  <si>
    <t>حديد وتلحيم</t>
  </si>
  <si>
    <t>كاتو</t>
  </si>
  <si>
    <t>جمال ابو حشمة</t>
  </si>
  <si>
    <t>فرق برميل</t>
  </si>
  <si>
    <t>نربيج فيتاس</t>
  </si>
  <si>
    <t>طابة واسعة</t>
  </si>
  <si>
    <t>بلاستيك 1 1/2</t>
  </si>
  <si>
    <t>اصبع شمع</t>
  </si>
  <si>
    <t>شفرة</t>
  </si>
  <si>
    <t>قسطل</t>
  </si>
  <si>
    <t>خلاط مغسلة وسكرين</t>
  </si>
  <si>
    <t>برجس</t>
  </si>
  <si>
    <t>مطابق$ول.ل</t>
  </si>
  <si>
    <t>الديري خلاط مجلى</t>
  </si>
  <si>
    <t>هادي عمار</t>
  </si>
  <si>
    <t>يوسف</t>
  </si>
  <si>
    <t>محمد الاحمد</t>
  </si>
  <si>
    <t>فاتورة</t>
  </si>
  <si>
    <t xml:space="preserve">يحي  - خلاط </t>
  </si>
  <si>
    <t>رصيد قديم من تاريخ</t>
  </si>
  <si>
    <t>06-04</t>
  </si>
  <si>
    <t>ترابة سريعة</t>
  </si>
  <si>
    <t>اتوماتيك</t>
  </si>
  <si>
    <t>ايزي وصباب ايطالي</t>
  </si>
  <si>
    <t>سليم بواب</t>
  </si>
  <si>
    <t>رياض</t>
  </si>
  <si>
    <t>ترابة سوداء</t>
  </si>
  <si>
    <t>مخالفة دوش</t>
  </si>
  <si>
    <t>ايزي وصباب</t>
  </si>
  <si>
    <t>وصل</t>
  </si>
  <si>
    <t>ترابة بيضاء</t>
  </si>
  <si>
    <t>طابة جنب</t>
  </si>
  <si>
    <t>تلزيق المنيوم</t>
  </si>
  <si>
    <t>زريق</t>
  </si>
  <si>
    <t>مشحاف</t>
  </si>
  <si>
    <t>طبوش</t>
  </si>
  <si>
    <t>الاحمد</t>
  </si>
  <si>
    <t>حنفي غسالة ايطالي</t>
  </si>
  <si>
    <t>يوسف القزاز</t>
  </si>
  <si>
    <t>ابو عمر قصاب</t>
  </si>
  <si>
    <t>سيخ مجرور</t>
  </si>
  <si>
    <t>مشتريات كرتونال</t>
  </si>
  <si>
    <t xml:space="preserve">غطاء وصباب </t>
  </si>
  <si>
    <t>عدة سحب</t>
  </si>
  <si>
    <t>خلاط مجلى</t>
  </si>
  <si>
    <t>نص ليو</t>
  </si>
  <si>
    <t>موتير غسالة وطابة</t>
  </si>
  <si>
    <t>جنب</t>
  </si>
  <si>
    <t>حسن سليمان</t>
  </si>
  <si>
    <t>معمار</t>
  </si>
  <si>
    <t>مرتجع</t>
  </si>
  <si>
    <t>تصليح موتسيك</t>
  </si>
  <si>
    <t>اكرم ناصر</t>
  </si>
  <si>
    <t>تلزيق</t>
  </si>
  <si>
    <t>فؤاد زهر</t>
  </si>
  <si>
    <t>حديد+نربيج</t>
  </si>
  <si>
    <t>07-04</t>
  </si>
  <si>
    <t>قلب ومسكة ايطالي 3</t>
  </si>
  <si>
    <t>سدة</t>
  </si>
  <si>
    <t>قوى الامن</t>
  </si>
  <si>
    <t>بالخزنة</t>
  </si>
  <si>
    <t>مجراية</t>
  </si>
  <si>
    <t>كوع + تلزيق</t>
  </si>
  <si>
    <t>تركية</t>
  </si>
  <si>
    <t>ابو موسى</t>
  </si>
  <si>
    <t>بلال</t>
  </si>
  <si>
    <t>للحاج فواتير نقدية</t>
  </si>
  <si>
    <t>بنزين ابو هيثم</t>
  </si>
  <si>
    <t>لفة</t>
  </si>
  <si>
    <t>تلزيق بلاط وترابة</t>
  </si>
  <si>
    <t>جهاد الاغا</t>
  </si>
  <si>
    <t>محمد الاسمر</t>
  </si>
  <si>
    <t>كرسي ومغسلة وخلاط</t>
  </si>
  <si>
    <t>ركور ذكر</t>
  </si>
  <si>
    <t>الحاج بسام عبد الله</t>
  </si>
  <si>
    <t>النقاش شادي نقوزي</t>
  </si>
  <si>
    <t>سيليكون ابيض</t>
  </si>
  <si>
    <t>مبولة</t>
  </si>
  <si>
    <t>بلاط</t>
  </si>
  <si>
    <t>قاعدة دوش</t>
  </si>
  <si>
    <t>انور ياسين</t>
  </si>
  <si>
    <t>خزانات</t>
  </si>
  <si>
    <t>باتكس</t>
  </si>
  <si>
    <t>براغي غطاء</t>
  </si>
  <si>
    <t>باكس 16 1م</t>
  </si>
  <si>
    <t>عزقة 16</t>
  </si>
  <si>
    <t>مرتجع نربيجين وبعزقة</t>
  </si>
  <si>
    <t>كوع</t>
  </si>
  <si>
    <t>موتير ليو</t>
  </si>
  <si>
    <t>مع ابراهيم للصيفي</t>
  </si>
  <si>
    <t>من ابراهيم الصيفي</t>
  </si>
  <si>
    <t>08-04</t>
  </si>
  <si>
    <t>صرف</t>
  </si>
  <si>
    <t>ابو مهدي</t>
  </si>
  <si>
    <t>جميل ترجمان</t>
  </si>
  <si>
    <t>ابو هادي</t>
  </si>
  <si>
    <t>علي ايبو</t>
  </si>
  <si>
    <t>نربيج خلاط</t>
  </si>
  <si>
    <t>ايزي مع صباب</t>
  </si>
  <si>
    <t>غطاء ميوركس</t>
  </si>
  <si>
    <t>نحاتة</t>
  </si>
  <si>
    <t>خلاط واغراض</t>
  </si>
  <si>
    <t>اسافين</t>
  </si>
  <si>
    <t>خزان 2000</t>
  </si>
  <si>
    <t>محمد درويش</t>
  </si>
  <si>
    <t>اكسسوار</t>
  </si>
  <si>
    <t>ابو مراد</t>
  </si>
  <si>
    <t>طابة ايطالي</t>
  </si>
  <si>
    <t>ابو عبد الله</t>
  </si>
  <si>
    <t>صباب وايزي</t>
  </si>
  <si>
    <t xml:space="preserve">تيه واي </t>
  </si>
  <si>
    <t>بنزين من الحاج</t>
  </si>
  <si>
    <t>سلامة</t>
  </si>
  <si>
    <t>سليمان تركية</t>
  </si>
  <si>
    <t>09-04</t>
  </si>
  <si>
    <t>كتر و قسطل</t>
  </si>
  <si>
    <t>خالد أبو الدقن</t>
  </si>
  <si>
    <t>ابو علي زريق</t>
  </si>
  <si>
    <t>ابو الياس</t>
  </si>
  <si>
    <t>مصطفى</t>
  </si>
  <si>
    <t>وسام شقير</t>
  </si>
  <si>
    <t>سبراي اسود مات</t>
  </si>
  <si>
    <t>ابو الحسن موتير</t>
  </si>
  <si>
    <t>ابو عماد الصالحاني</t>
  </si>
  <si>
    <t>طابة ومسكة وتلزيق</t>
  </si>
  <si>
    <t>نربيج شطافة وبلجيكي</t>
  </si>
  <si>
    <t>عدة كبس صيني</t>
  </si>
  <si>
    <t>عنق نربج</t>
  </si>
  <si>
    <t>نربيج فيتاس ودوش</t>
  </si>
  <si>
    <t>طابة ايطالي 2</t>
  </si>
  <si>
    <t>سدة وشاسيه</t>
  </si>
  <si>
    <t>مرتجع سليم البواب</t>
  </si>
  <si>
    <t>حسين</t>
  </si>
  <si>
    <t>خلاط مغسلة فيتاس</t>
  </si>
  <si>
    <t>قلب وايزي</t>
  </si>
  <si>
    <t>طابة 1/2</t>
  </si>
  <si>
    <t>خضر</t>
  </si>
  <si>
    <t>احمد الموسى</t>
  </si>
  <si>
    <t>جوزة اف اف</t>
  </si>
  <si>
    <t>مرتجع احمد 3</t>
  </si>
  <si>
    <t>خزان واغراض</t>
  </si>
  <si>
    <t>عزق ورندال وتيج</t>
  </si>
  <si>
    <t>ايوب</t>
  </si>
  <si>
    <t>صياي + ايزي</t>
  </si>
  <si>
    <t>سبراي صدا</t>
  </si>
  <si>
    <t xml:space="preserve">خلاط </t>
  </si>
  <si>
    <t>فرع غسالة</t>
  </si>
  <si>
    <t>صباب 1/4 1</t>
  </si>
  <si>
    <t>قلب خلاط</t>
  </si>
  <si>
    <t>ابو الحسن</t>
  </si>
  <si>
    <t>مغسلة</t>
  </si>
  <si>
    <t>حصر</t>
  </si>
  <si>
    <t>سيليوكن براغي</t>
  </si>
  <si>
    <t>غطاء سومو</t>
  </si>
  <si>
    <t>عبود</t>
  </si>
  <si>
    <t>زياد عبد اللطيف</t>
  </si>
  <si>
    <t>ماي</t>
  </si>
  <si>
    <t>فرق مسكة</t>
  </si>
  <si>
    <t>عماد الصالحاني</t>
  </si>
  <si>
    <t>خالد ابو الدقن</t>
  </si>
  <si>
    <t>ماء</t>
  </si>
  <si>
    <t>حبل</t>
  </si>
  <si>
    <t>عمر فحام</t>
  </si>
  <si>
    <t>اندركود</t>
  </si>
  <si>
    <t>ريشة سهم</t>
  </si>
  <si>
    <t>ابو حسين</t>
  </si>
  <si>
    <t>10-04</t>
  </si>
  <si>
    <t>غطايين ومجموعة شطافة</t>
  </si>
  <si>
    <t>جبر</t>
  </si>
  <si>
    <t>عباس</t>
  </si>
  <si>
    <t>رندال</t>
  </si>
  <si>
    <t>غراء</t>
  </si>
  <si>
    <t>طابة كهرباء</t>
  </si>
  <si>
    <t>للحاج بيد حسام</t>
  </si>
  <si>
    <t>للحاج بيد ابراهيم</t>
  </si>
  <si>
    <t>مصفاية</t>
  </si>
  <si>
    <t>لقط</t>
  </si>
  <si>
    <t>صباب مغسلة وسيليكون</t>
  </si>
  <si>
    <t>طابة وسيلكون</t>
  </si>
  <si>
    <t>فرق سدة</t>
  </si>
  <si>
    <t>محمد فواز باكس+ركورات</t>
  </si>
  <si>
    <t>صباب</t>
  </si>
  <si>
    <t>شيخ جميل ترجمان</t>
  </si>
  <si>
    <t>رزيستنس 800 فدار</t>
  </si>
  <si>
    <t>عبد الشيخ</t>
  </si>
  <si>
    <t>فاتورة مع الحاج</t>
  </si>
  <si>
    <t>حجر + ترابة ورمل</t>
  </si>
  <si>
    <t>أبو علي</t>
  </si>
  <si>
    <t>حبلي</t>
  </si>
  <si>
    <t>إبراهيم - كرسي</t>
  </si>
  <si>
    <t>بريمو</t>
  </si>
  <si>
    <t>أبو حسن</t>
  </si>
  <si>
    <t>خالد</t>
  </si>
  <si>
    <t>من إبراهيم كرسي</t>
  </si>
  <si>
    <t>محمد تركية</t>
  </si>
  <si>
    <t>باقي ميوركس</t>
  </si>
  <si>
    <t>خلاط مرخم</t>
  </si>
  <si>
    <t>أبو هادي</t>
  </si>
  <si>
    <t>الجزائري</t>
  </si>
  <si>
    <t>دلاية وقفل وغطاء</t>
  </si>
  <si>
    <t>غالون طرش</t>
  </si>
  <si>
    <t>قهوة زهرة</t>
  </si>
  <si>
    <t>أبو طارق الحرير</t>
  </si>
  <si>
    <t>ايزي+ديسك</t>
  </si>
  <si>
    <t>عبد</t>
  </si>
  <si>
    <t>طابة عيتاني</t>
  </si>
  <si>
    <t>نربيج شك</t>
  </si>
  <si>
    <t>خزان+طابة</t>
  </si>
  <si>
    <t>حسين السيد ريزستنس</t>
  </si>
  <si>
    <t>إبراهيم قنينة</t>
  </si>
  <si>
    <t>رمل وترابة</t>
  </si>
  <si>
    <t>شطافة موديل غروهي</t>
  </si>
  <si>
    <t>ايزي واغراض</t>
  </si>
  <si>
    <t>رباط واغراض</t>
  </si>
  <si>
    <t>بويا+نفط</t>
  </si>
  <si>
    <t>كاش كابل</t>
  </si>
  <si>
    <t>مصافي</t>
  </si>
  <si>
    <t>خلاط + حنفية</t>
  </si>
  <si>
    <t>قنينة إبراهيم</t>
  </si>
  <si>
    <t>مطابق مع المدام</t>
  </si>
  <si>
    <t>حسام</t>
  </si>
  <si>
    <t>بيد محمد علي</t>
  </si>
  <si>
    <t>رواتب ومصاريف السبت</t>
  </si>
  <si>
    <t>بويا كيلو</t>
  </si>
  <si>
    <t>سكر ايطالي</t>
  </si>
  <si>
    <t>سكر زاوية</t>
  </si>
  <si>
    <t>11-04</t>
  </si>
  <si>
    <t>مجموعتين شطافة</t>
  </si>
  <si>
    <t>غاندي</t>
  </si>
  <si>
    <t>غال تنزيل</t>
  </si>
  <si>
    <t>دفاش</t>
  </si>
  <si>
    <t>حافظة</t>
  </si>
  <si>
    <t>طلبية</t>
  </si>
  <si>
    <t>حنفية</t>
  </si>
  <si>
    <t>فرق سكر انكستريه</t>
  </si>
  <si>
    <t>جوزة</t>
  </si>
  <si>
    <t>طابة كهرباء 2</t>
  </si>
  <si>
    <t>نقدي</t>
  </si>
  <si>
    <t>م. شطافة ودوش</t>
  </si>
  <si>
    <t>ايزي</t>
  </si>
  <si>
    <t>احمد حبلى</t>
  </si>
  <si>
    <t>عماد عجم</t>
  </si>
  <si>
    <t>كرسي</t>
  </si>
  <si>
    <t>اغطية ومجموعات شطافة</t>
  </si>
  <si>
    <t>طابة عدة غروهي</t>
  </si>
  <si>
    <t>مطابقة دولار</t>
  </si>
  <si>
    <t>مطابق دولار</t>
  </si>
  <si>
    <t>اغراض باكس</t>
  </si>
  <si>
    <t>طابة غروهي</t>
  </si>
  <si>
    <t>مطابقة لبناني</t>
  </si>
  <si>
    <t>مطابق لبناني</t>
  </si>
  <si>
    <t>قنينة سوداء</t>
  </si>
  <si>
    <t>التاريخ</t>
  </si>
  <si>
    <t>نسبة المصاريف</t>
  </si>
  <si>
    <t>بيع الأسبوع</t>
  </si>
  <si>
    <t>مصاريف الأسبوع</t>
  </si>
  <si>
    <t>النسبة</t>
  </si>
  <si>
    <t>تصليح دولاب</t>
  </si>
  <si>
    <t>بنزين إبراهيم</t>
  </si>
  <si>
    <t>بلال طابة غروهي</t>
  </si>
  <si>
    <t>عدة</t>
  </si>
  <si>
    <t>خزان</t>
  </si>
  <si>
    <t>بوكس</t>
  </si>
  <si>
    <t>حاج</t>
  </si>
  <si>
    <t>أبو هيثم رول+فرشاية</t>
  </si>
  <si>
    <t>نياغرا</t>
  </si>
  <si>
    <t>الأشقر</t>
  </si>
  <si>
    <t>ترابة+ مصفاية</t>
  </si>
  <si>
    <t>كوعين</t>
  </si>
  <si>
    <t>مرتجع عماد</t>
  </si>
  <si>
    <t>محمد علي</t>
  </si>
  <si>
    <t>مشاقة</t>
  </si>
  <si>
    <t>للحاج بيد  حسن سليمان</t>
  </si>
  <si>
    <t>ابو حاتم</t>
  </si>
  <si>
    <t>نبيل جلول</t>
  </si>
  <si>
    <t>بعلبكي</t>
  </si>
  <si>
    <t>13-04</t>
  </si>
  <si>
    <t>كبايات</t>
  </si>
  <si>
    <t>احمد عيتاني</t>
  </si>
  <si>
    <t>احمد القزاز</t>
  </si>
  <si>
    <t>مسكة شطافة 4</t>
  </si>
  <si>
    <t>ابو كريم</t>
  </si>
  <si>
    <t>ترابة و تنر</t>
  </si>
  <si>
    <t>سيليكون وترابة</t>
  </si>
  <si>
    <t>شادي مروة</t>
  </si>
  <si>
    <t>تلزيق ربع كيلو</t>
  </si>
  <si>
    <t>شطافة ماليزي</t>
  </si>
  <si>
    <t>اطباء بلا حدود</t>
  </si>
  <si>
    <t>احمد السكرية</t>
  </si>
  <si>
    <t>مرتجع محمود عمايا</t>
  </si>
  <si>
    <t>تلزيق اسود عريض</t>
  </si>
  <si>
    <t>باكس</t>
  </si>
  <si>
    <t>عداد ماي</t>
  </si>
  <si>
    <t>رزيستنس 1500</t>
  </si>
  <si>
    <t>بويا وفرشاية</t>
  </si>
  <si>
    <t>خلاط دوش صيني</t>
  </si>
  <si>
    <t>قلب ايطالي</t>
  </si>
  <si>
    <t>خلاط مجلى بلاستيك</t>
  </si>
  <si>
    <t>ابو عيسى</t>
  </si>
  <si>
    <t>قلب فيتاس</t>
  </si>
  <si>
    <t>خالد الحموي</t>
  </si>
  <si>
    <t>مطابقة مرتجع</t>
  </si>
  <si>
    <t>معجونة ورول ومسكة</t>
  </si>
  <si>
    <t>سدة 3/4</t>
  </si>
  <si>
    <t>بيد الحاج محمد علي</t>
  </si>
  <si>
    <t>احمد الدايري</t>
  </si>
  <si>
    <t>شعلان</t>
  </si>
  <si>
    <t>خلاط دوش</t>
  </si>
  <si>
    <t>عدنان حلاق</t>
  </si>
  <si>
    <t>وصل+شريط</t>
  </si>
  <si>
    <t>غطاء خزان</t>
  </si>
  <si>
    <t>شطافة+سكرين</t>
  </si>
  <si>
    <t>غطاء 40</t>
  </si>
  <si>
    <t>طابة واقفة</t>
  </si>
  <si>
    <t>مجموعة شطافة</t>
  </si>
  <si>
    <t xml:space="preserve">طابة </t>
  </si>
  <si>
    <t>خالد مرتجع</t>
  </si>
  <si>
    <t>كلور</t>
  </si>
  <si>
    <t>ابو حسن بعلبكي</t>
  </si>
  <si>
    <t>طابة+نربيج دوش</t>
  </si>
  <si>
    <t>شطافة+</t>
  </si>
  <si>
    <t>فرد</t>
  </si>
  <si>
    <t>شمع</t>
  </si>
  <si>
    <t>شريط مخالف</t>
  </si>
  <si>
    <t>وسام منصور</t>
  </si>
  <si>
    <t>14-04</t>
  </si>
  <si>
    <t>مع  الحاج</t>
  </si>
  <si>
    <t>قنينة سوداء سدة ذكر</t>
  </si>
  <si>
    <t>صباب كبس</t>
  </si>
  <si>
    <t>مصطفى الحلبي</t>
  </si>
  <si>
    <t>نربيج دخول وسكر</t>
  </si>
  <si>
    <t>عدة جنب 2 سكر دوبل</t>
  </si>
  <si>
    <t>خلاط مجلى شك تركي</t>
  </si>
  <si>
    <t>طابقة واقفة</t>
  </si>
  <si>
    <t>نربيج</t>
  </si>
  <si>
    <t>كرسي 040 عدنان</t>
  </si>
  <si>
    <t>حاج خالد جعفر</t>
  </si>
  <si>
    <t>مووتير 2 حصان بدرلو</t>
  </si>
  <si>
    <t>مطلق</t>
  </si>
  <si>
    <t>زاوية+</t>
  </si>
  <si>
    <t>سبراي + طابة سوداء</t>
  </si>
  <si>
    <t>حنفية شك ونربيج</t>
  </si>
  <si>
    <t>فاتورة جان و لطيف من ابراهيم</t>
  </si>
  <si>
    <t>قلب وسدة</t>
  </si>
  <si>
    <t>قنينة+اغراض</t>
  </si>
  <si>
    <t>مخالفتين</t>
  </si>
  <si>
    <t>المنيوم للسفارة</t>
  </si>
  <si>
    <t>ابو هيثم السعيد</t>
  </si>
  <si>
    <t>مسكة</t>
  </si>
  <si>
    <t>رياض المحمود</t>
  </si>
  <si>
    <t>مرتجع حديد</t>
  </si>
  <si>
    <t>م. شطافة ايطالي</t>
  </si>
  <si>
    <t>حاج فادي قاروط</t>
  </si>
  <si>
    <t>احمد عيتاني تيرمو</t>
  </si>
  <si>
    <t>جامع ذي النورين</t>
  </si>
  <si>
    <t>محمد دبدوب</t>
  </si>
  <si>
    <t>ابو مهدي قبلان</t>
  </si>
  <si>
    <t>قفل وترابة</t>
  </si>
  <si>
    <t>بنزين عبد / رمادي</t>
  </si>
  <si>
    <t>رزيستنس فواز</t>
  </si>
  <si>
    <t>حسن اوجيرو</t>
  </si>
  <si>
    <t>صباب مروحة</t>
  </si>
  <si>
    <t>حسين الأحمد</t>
  </si>
  <si>
    <t>غزال</t>
  </si>
  <si>
    <t>أبو حشمة</t>
  </si>
  <si>
    <t>قفل يو</t>
  </si>
  <si>
    <t>مرتجع فادي قارووط</t>
  </si>
  <si>
    <t>موتير+برس كونترول</t>
  </si>
  <si>
    <t>طابة+قفل</t>
  </si>
  <si>
    <t>غطاء مصفاية</t>
  </si>
  <si>
    <t>مرتجع اوجيرو</t>
  </si>
  <si>
    <t>كبس</t>
  </si>
  <si>
    <t>موتير+سكر</t>
  </si>
  <si>
    <t>تلزيق حديد وصل</t>
  </si>
  <si>
    <t>فؤاد زهرة</t>
  </si>
  <si>
    <t>يحيى</t>
  </si>
  <si>
    <t>مرتجع طابة</t>
  </si>
  <si>
    <t>تلزيق شفاف</t>
  </si>
  <si>
    <t>شطافة ومسكة دوش</t>
  </si>
  <si>
    <t>15-04</t>
  </si>
  <si>
    <t>محل الاصيل</t>
  </si>
  <si>
    <t>غطاء سومو ذكر</t>
  </si>
  <si>
    <t>ورشة ام خالد</t>
  </si>
  <si>
    <t>المختار</t>
  </si>
  <si>
    <t>بنزين لابو هيثم</t>
  </si>
  <si>
    <t>شري</t>
  </si>
  <si>
    <t>قفل للورشة</t>
  </si>
  <si>
    <t>ليحيى</t>
  </si>
  <si>
    <t>مسكة شطافة ايطالي</t>
  </si>
  <si>
    <t>سكر ميني وركور</t>
  </si>
  <si>
    <t>كهرباء المستودع والمحل</t>
  </si>
  <si>
    <t>للشيخ</t>
  </si>
  <si>
    <t>20*20+ترابة</t>
  </si>
  <si>
    <t>وصل 6 تلزيق 1/4</t>
  </si>
  <si>
    <t>مطفى الحلبي</t>
  </si>
  <si>
    <t>سكر غلة 1/2 ايطالي</t>
  </si>
  <si>
    <t>مكداشي</t>
  </si>
  <si>
    <t>ديار بكرلي</t>
  </si>
  <si>
    <t>اكياس رمل</t>
  </si>
  <si>
    <t>طابة اتوماتيك</t>
  </si>
  <si>
    <t>تيه 4</t>
  </si>
  <si>
    <t>مرتجع حنفية</t>
  </si>
  <si>
    <t>سدة بانيو</t>
  </si>
  <si>
    <t>ساعة ضغط</t>
  </si>
  <si>
    <t>عدة صندوق</t>
  </si>
  <si>
    <t>هايتك</t>
  </si>
  <si>
    <t>16-04</t>
  </si>
  <si>
    <t>جهاد اغا</t>
  </si>
  <si>
    <t>ايزي ايطالي</t>
  </si>
  <si>
    <t>كفوف</t>
  </si>
  <si>
    <t>كعكة</t>
  </si>
  <si>
    <t>رباط سنتير</t>
  </si>
  <si>
    <t>نربيج 120</t>
  </si>
  <si>
    <t>ربيع عيتاني</t>
  </si>
  <si>
    <t xml:space="preserve">فلتر </t>
  </si>
  <si>
    <t>موتير وبرسكونترول</t>
  </si>
  <si>
    <t>عدة صندوق مونو بلوك</t>
  </si>
  <si>
    <t>17-04</t>
  </si>
  <si>
    <t>عبد كردلي</t>
  </si>
  <si>
    <t>نايلون</t>
  </si>
  <si>
    <t>عدنان السنكري</t>
  </si>
  <si>
    <t>نبيل ابو دية</t>
  </si>
  <si>
    <t>PVC</t>
  </si>
  <si>
    <t>غروهي خضر</t>
  </si>
  <si>
    <t>حبله</t>
  </si>
  <si>
    <t>نربيج + شفرات تنظيف</t>
  </si>
  <si>
    <t>موسى</t>
  </si>
  <si>
    <t>سبراي صدا وفرشاية</t>
  </si>
  <si>
    <t>خلاط متحرك</t>
  </si>
  <si>
    <t>فادي جواد</t>
  </si>
  <si>
    <t>سكر ميني</t>
  </si>
  <si>
    <t>ايزي مع صباب وسيليكون</t>
  </si>
  <si>
    <t>ستريتش</t>
  </si>
  <si>
    <t>عبد سوبره</t>
  </si>
  <si>
    <t>ماي سوده</t>
  </si>
  <si>
    <t>جهاد هاشم</t>
  </si>
  <si>
    <t>فرق</t>
  </si>
  <si>
    <t>عدة ليسيكو وكبسة</t>
  </si>
  <si>
    <t>مجمو شطافة كروم</t>
  </si>
  <si>
    <t>لابراهيم باقي قيمة رزيستنس</t>
  </si>
  <si>
    <t>قنينة سوداي</t>
  </si>
  <si>
    <t>ايزي إيطالي</t>
  </si>
  <si>
    <t>غطاء 2020</t>
  </si>
  <si>
    <t>طابة إيطالي</t>
  </si>
  <si>
    <t>نربيج زراعي 1</t>
  </si>
  <si>
    <t>غطاء خزان نصار</t>
  </si>
  <si>
    <t>وصل بلاستيك</t>
  </si>
  <si>
    <t>كهرباء المحل</t>
  </si>
  <si>
    <t>بلاستيك 1/2</t>
  </si>
  <si>
    <t>3M</t>
  </si>
  <si>
    <t>ريغار 15*15 وقسطل</t>
  </si>
  <si>
    <t>غطاء 15*15 برونزو</t>
  </si>
  <si>
    <t>غطاء</t>
  </si>
  <si>
    <t>فاتورة مبيع</t>
  </si>
  <si>
    <t>موتير 1.36 داب</t>
  </si>
  <si>
    <t>قطع وصل تلحيم</t>
  </si>
  <si>
    <t>شطافتين إيطالي</t>
  </si>
  <si>
    <t>وسام شقير كهرباء</t>
  </si>
  <si>
    <t>خالد العلي</t>
  </si>
  <si>
    <t>للسفارة تلزيق</t>
  </si>
  <si>
    <t>نربيج 3/8 بعزقة نحاس</t>
  </si>
  <si>
    <t>بجوان ريغار</t>
  </si>
  <si>
    <t>جلدة ريغار</t>
  </si>
  <si>
    <t>كوع فاتح 3/4</t>
  </si>
  <si>
    <t>برس كونترول</t>
  </si>
  <si>
    <t>خلاط SDS</t>
  </si>
  <si>
    <t>فرق رزيستنس</t>
  </si>
  <si>
    <t>سكر زاوية ونربيج</t>
  </si>
  <si>
    <t>قنينة</t>
  </si>
  <si>
    <t>بنزين أبو هيثم</t>
  </si>
  <si>
    <t>إبراهيم الحوت</t>
  </si>
  <si>
    <t>مطابق المدام</t>
  </si>
  <si>
    <t>معجونة صراصير</t>
  </si>
  <si>
    <t>مفك صليب</t>
  </si>
  <si>
    <t>مسكة شطافة + نربيج</t>
  </si>
  <si>
    <t>تلزيق نايلون</t>
  </si>
  <si>
    <t>تعليقة كباية</t>
  </si>
  <si>
    <t>غالون هاي</t>
  </si>
  <si>
    <t>نايلون سميك</t>
  </si>
  <si>
    <t>أبو عبدو</t>
  </si>
  <si>
    <t>حسن رمل وترابة</t>
  </si>
  <si>
    <t>موتير و برس كونترول</t>
  </si>
  <si>
    <t>أيوب</t>
  </si>
  <si>
    <t>أبو علي حريري</t>
  </si>
  <si>
    <t>بنزين عبد كارجو</t>
  </si>
  <si>
    <t>شريط حبل غسيل</t>
  </si>
  <si>
    <t>محمود سلامة ويش</t>
  </si>
  <si>
    <t xml:space="preserve">نربيج </t>
  </si>
  <si>
    <t>كورنيشات</t>
  </si>
  <si>
    <t>جوزة باب</t>
  </si>
  <si>
    <t>محمود السقا</t>
  </si>
  <si>
    <t>غالون تنر</t>
  </si>
  <si>
    <t>جلده</t>
  </si>
  <si>
    <t>صباب 3/4 يورك إيطالي</t>
  </si>
  <si>
    <t>أبو الحسن</t>
  </si>
  <si>
    <t>فريد أبو علي</t>
  </si>
  <si>
    <t>رف وبراغي</t>
  </si>
  <si>
    <t>خزان 300 عدد 2</t>
  </si>
  <si>
    <t>علي قبيسي</t>
  </si>
  <si>
    <t>نايون وتلزيق عريض</t>
  </si>
  <si>
    <t>ابو حسين فرق الخزانات</t>
  </si>
  <si>
    <t>حريري</t>
  </si>
  <si>
    <t>كوع ثابت 18</t>
  </si>
  <si>
    <t>تلزيق 1/2</t>
  </si>
  <si>
    <t>ترابة بيضاء وايزي</t>
  </si>
  <si>
    <t>حبل غسيل</t>
  </si>
  <si>
    <t>خلاط مغسلة برم</t>
  </si>
  <si>
    <t>سكر إيطالي</t>
  </si>
  <si>
    <t>التيكو</t>
  </si>
  <si>
    <t>حنفية غلة</t>
  </si>
  <si>
    <t>براغي ورندال</t>
  </si>
  <si>
    <t>بلال الشيخ</t>
  </si>
  <si>
    <t>مرتجع بلال مكداشي</t>
  </si>
  <si>
    <t>فاتورة بسام</t>
  </si>
  <si>
    <t>إبراهيم شميطلي</t>
  </si>
  <si>
    <t>رزيستنس فدار</t>
  </si>
  <si>
    <t>موتير 3/4 ليو واغراض</t>
  </si>
  <si>
    <t>نربيج شفاف</t>
  </si>
  <si>
    <t>سكر غروهي</t>
  </si>
  <si>
    <t>ديمول مع ريحة</t>
  </si>
  <si>
    <t>زياد عيتاني</t>
  </si>
  <si>
    <t>خرضوات الفاتح</t>
  </si>
  <si>
    <t>احمد حبله</t>
  </si>
  <si>
    <t xml:space="preserve">مشتريات موتير </t>
  </si>
  <si>
    <t>مسكة شطافة تركي</t>
  </si>
  <si>
    <t>حسين الحلاق</t>
  </si>
  <si>
    <t>احمد أيوب</t>
  </si>
  <si>
    <t>فلتر غسالة</t>
  </si>
  <si>
    <t>اكسسوارات</t>
  </si>
  <si>
    <t>18-04</t>
  </si>
  <si>
    <t>20-04</t>
  </si>
  <si>
    <t>خلاط دوش ومجموعة</t>
  </si>
  <si>
    <t>باكس 20</t>
  </si>
  <si>
    <t>ارلبة بيضاء</t>
  </si>
  <si>
    <t>فاروق حوسو</t>
  </si>
  <si>
    <t>تنفيسة وايزي وصباب</t>
  </si>
  <si>
    <t>تيج ورول بول</t>
  </si>
  <si>
    <t>مسكة شطافة م.غروهي</t>
  </si>
  <si>
    <t>كوع وتيه تلحيم 32</t>
  </si>
  <si>
    <t>طابة اتوماتيك 2</t>
  </si>
  <si>
    <t>دلاية وقفل</t>
  </si>
  <si>
    <t>فرق جوان</t>
  </si>
  <si>
    <t>خلاط مغسلة</t>
  </si>
  <si>
    <t>نربيج دوش وسبراي</t>
  </si>
  <si>
    <t>ترابة سريعة وتلزيق</t>
  </si>
  <si>
    <t>أوراق</t>
  </si>
  <si>
    <t>مرتجع دلاية</t>
  </si>
  <si>
    <t>محمد اسعد</t>
  </si>
  <si>
    <t>مرتجع مع الحاج</t>
  </si>
  <si>
    <t>مرتجع أبو علي قازان</t>
  </si>
  <si>
    <t>فرق قفل</t>
  </si>
  <si>
    <t>محمد الأسمر</t>
  </si>
  <si>
    <t>الصانع</t>
  </si>
  <si>
    <t>تعليقة ورق</t>
  </si>
  <si>
    <t>صباب وايزي وجوان</t>
  </si>
  <si>
    <t>شطافة وايزي</t>
  </si>
  <si>
    <t>بور زون</t>
  </si>
  <si>
    <t>نربيج شطافة ودوش</t>
  </si>
  <si>
    <t>عدنان</t>
  </si>
  <si>
    <t>بنزين عبد رمادي</t>
  </si>
  <si>
    <t>تيج</t>
  </si>
  <si>
    <t xml:space="preserve">سكر زاوية غ ص </t>
  </si>
  <si>
    <t>فرق ضغط وموتير</t>
  </si>
  <si>
    <t>مجمو مالزي وسكر زاوية 3</t>
  </si>
  <si>
    <t>نربيج دوش</t>
  </si>
  <si>
    <t>غطاء ميوركس بيد إبراهيم</t>
  </si>
  <si>
    <t>ايزي 1/4 1</t>
  </si>
  <si>
    <t>شلمون</t>
  </si>
  <si>
    <t>سكر برونزو</t>
  </si>
  <si>
    <t>نربيح ورباط</t>
  </si>
  <si>
    <t>سيفون بي كروم</t>
  </si>
  <si>
    <t>أبو عيسى</t>
  </si>
  <si>
    <t>محمد السقا</t>
  </si>
  <si>
    <t>خلاط مجلى و سريعة</t>
  </si>
  <si>
    <t>ايزي و صباب</t>
  </si>
  <si>
    <t>جمال أبو حشمة</t>
  </si>
  <si>
    <t>حجر 15 عدد 24</t>
  </si>
  <si>
    <t>مسكة دوش</t>
  </si>
  <si>
    <t>من إبراهيم من الميوركس</t>
  </si>
  <si>
    <t>سكر زاوية ص</t>
  </si>
  <si>
    <t>بلا اسيد</t>
  </si>
  <si>
    <t>رولو وطرش</t>
  </si>
  <si>
    <t>نربيجين</t>
  </si>
  <si>
    <t>م شطافة ماليزي</t>
  </si>
  <si>
    <t>طاره شليخ شلاخ</t>
  </si>
  <si>
    <t xml:space="preserve">خالد </t>
  </si>
  <si>
    <t>نربيج+رباط</t>
  </si>
  <si>
    <t>خلاط وشطافة واغراض</t>
  </si>
  <si>
    <t>رواتب واجور</t>
  </si>
  <si>
    <t>اصبع معجونة</t>
  </si>
  <si>
    <t>حنفية شك فيتاس</t>
  </si>
  <si>
    <t>نقلة ردم</t>
  </si>
  <si>
    <t>مع إبراهيم</t>
  </si>
  <si>
    <t>مسكة خلاط سحب</t>
  </si>
  <si>
    <t>21-04</t>
  </si>
  <si>
    <t>تراب</t>
  </si>
  <si>
    <t>صباب 3/4</t>
  </si>
  <si>
    <t>محمد الأحمد</t>
  </si>
  <si>
    <t>شمعة فلتر</t>
  </si>
  <si>
    <t>جهاد</t>
  </si>
  <si>
    <t>حبسة غاز</t>
  </si>
  <si>
    <t>ديسك حديد</t>
  </si>
  <si>
    <t>قفل طويل</t>
  </si>
  <si>
    <t>اكسسوار 3"</t>
  </si>
  <si>
    <t>أكياس ردم</t>
  </si>
  <si>
    <t>من إبراهيم 3M بيروت</t>
  </si>
  <si>
    <t>شمعة قطن</t>
  </si>
  <si>
    <t>اتوماتيك رزيستنس</t>
  </si>
  <si>
    <t>رباط</t>
  </si>
  <si>
    <t>سيفون صليب</t>
  </si>
  <si>
    <t xml:space="preserve">طابة ووصل </t>
  </si>
  <si>
    <t>سيليكون وسكر وتفلون</t>
  </si>
  <si>
    <t>خزان 1000</t>
  </si>
  <si>
    <t>ركور +نربيج</t>
  </si>
  <si>
    <t>ترابة+زاوية</t>
  </si>
  <si>
    <t>مشتريات مغاسل</t>
  </si>
  <si>
    <t>سترتش وسبراي</t>
  </si>
  <si>
    <t>ترابة مخلوطة</t>
  </si>
  <si>
    <t>كرسي مع صندوق</t>
  </si>
  <si>
    <t>كراج الشرق</t>
  </si>
  <si>
    <t>للحاج فروج</t>
  </si>
  <si>
    <t xml:space="preserve">رمل </t>
  </si>
  <si>
    <t>مسكة شطافة وايزي</t>
  </si>
  <si>
    <t>ورق حف وسبراي</t>
  </si>
  <si>
    <t>موتير ومخالفتين</t>
  </si>
  <si>
    <t>ديجنتير</t>
  </si>
  <si>
    <t>شبك</t>
  </si>
  <si>
    <t>سبليكون</t>
  </si>
  <si>
    <t>شليخ+تلزيق</t>
  </si>
  <si>
    <t>نبيل أبو دية</t>
  </si>
  <si>
    <t>خزانة</t>
  </si>
  <si>
    <t>شنمبر</t>
  </si>
  <si>
    <t>نسلة منشار</t>
  </si>
  <si>
    <t>نحاته وسرك</t>
  </si>
  <si>
    <t>حسام خاروف</t>
  </si>
  <si>
    <t>عماد صالحاني</t>
  </si>
  <si>
    <t>عنق خلاط</t>
  </si>
  <si>
    <t>مسكة شطافة كروم</t>
  </si>
  <si>
    <t>طابة و بعزقة</t>
  </si>
  <si>
    <t>أكياس بيد عبد</t>
  </si>
  <si>
    <t>قسطل 4</t>
  </si>
  <si>
    <t>سكر غلة إيطالي</t>
  </si>
  <si>
    <t>أبو محمود اللوباني</t>
  </si>
  <si>
    <t>22-04</t>
  </si>
  <si>
    <t>نبيل نور الدين</t>
  </si>
  <si>
    <t>طلبية سنكري</t>
  </si>
  <si>
    <t>غطاء زغرتا</t>
  </si>
  <si>
    <t>تشريج انترنت للمحل</t>
  </si>
  <si>
    <t>أبو وليد الجمل</t>
  </si>
  <si>
    <t>ركور</t>
  </si>
  <si>
    <t>ماي سوداء</t>
  </si>
  <si>
    <t>مجموعة شطافة كروم</t>
  </si>
  <si>
    <t>مدام هدى</t>
  </si>
  <si>
    <t>غطاء 50*50</t>
  </si>
  <si>
    <t>احمد</t>
  </si>
  <si>
    <t>*</t>
  </si>
  <si>
    <t>23-04</t>
  </si>
  <si>
    <t>بنزين بيك اب</t>
  </si>
  <si>
    <t>كرتونال</t>
  </si>
  <si>
    <t>مع إبراهيم أبو الياس</t>
  </si>
  <si>
    <t>الحاج  احمد عيتاني</t>
  </si>
  <si>
    <t>أبو محمود دريان</t>
  </si>
  <si>
    <t>كوع ثابت 16*1/2</t>
  </si>
  <si>
    <t>مرتجع فاتورة</t>
  </si>
  <si>
    <t>أبو طارق حريري</t>
  </si>
  <si>
    <t>أبو الياس</t>
  </si>
  <si>
    <t>للحاج بيد أبو هيثم</t>
  </si>
  <si>
    <t>محمد بغدادي</t>
  </si>
  <si>
    <t>أبو مهدي</t>
  </si>
  <si>
    <t>مبيع</t>
  </si>
  <si>
    <t>من الخزنة</t>
  </si>
  <si>
    <t>الأحمد</t>
  </si>
  <si>
    <t>محمود فواز</t>
  </si>
  <si>
    <t>عدة كبس عيتاني</t>
  </si>
  <si>
    <t>براغي وريشة</t>
  </si>
  <si>
    <t>نربيج زراعي</t>
  </si>
  <si>
    <t>أبو المجد</t>
  </si>
  <si>
    <t>عدة سحب عيتاني</t>
  </si>
  <si>
    <t>قسطل 25 وتيه</t>
  </si>
  <si>
    <t>مع الحاج  بيد جهاد</t>
  </si>
  <si>
    <t>سك غروهي وكوع</t>
  </si>
  <si>
    <t>للحاج بيد احمد</t>
  </si>
  <si>
    <t>فاتورة بياض</t>
  </si>
  <si>
    <t>رزيستنس 1200</t>
  </si>
  <si>
    <t>خلاط دوش ومغسلة</t>
  </si>
  <si>
    <t>فرق سكر</t>
  </si>
  <si>
    <t>3 ام بيروت</t>
  </si>
  <si>
    <t>فرق خلاطات</t>
  </si>
  <si>
    <t>سيليكون مع فرد</t>
  </si>
  <si>
    <t>أبو زكور</t>
  </si>
  <si>
    <t>غطاء نصار انتاية</t>
  </si>
  <si>
    <t>محبرة</t>
  </si>
  <si>
    <t>طباعة لائحة أسعار القبس</t>
  </si>
  <si>
    <t>حلمي</t>
  </si>
  <si>
    <t>موتيرات فلو حلمي</t>
  </si>
  <si>
    <t>عويس</t>
  </si>
  <si>
    <t>مصفاية أكياس ردم</t>
  </si>
  <si>
    <t>ديسك 11.5</t>
  </si>
  <si>
    <t>24-04</t>
  </si>
  <si>
    <t>عمر حجازي</t>
  </si>
  <si>
    <t>سيفون P</t>
  </si>
  <si>
    <t>مرتجع خلاط وعنق</t>
  </si>
  <si>
    <t>أسامة تركية</t>
  </si>
  <si>
    <t>اكواع</t>
  </si>
  <si>
    <t>نايلون كروتون</t>
  </si>
  <si>
    <t>محمد القييسي</t>
  </si>
  <si>
    <t>موتير اكوا</t>
  </si>
  <si>
    <t>شقير</t>
  </si>
  <si>
    <t>مسكة شطافة م غروهي</t>
  </si>
  <si>
    <t>خزان وموتير</t>
  </si>
  <si>
    <t>خالد أبو الدفن</t>
  </si>
  <si>
    <t>مسكة شطافة وجوان</t>
  </si>
  <si>
    <t>تيه كروم</t>
  </si>
  <si>
    <t>حسام الصانع بيد ايراهيم</t>
  </si>
  <si>
    <t>حسام الصانع بيد إبراهيم</t>
  </si>
  <si>
    <t>أبو عمار</t>
  </si>
  <si>
    <t>فرشاية وبراغي</t>
  </si>
  <si>
    <t>نربيج 60سم</t>
  </si>
  <si>
    <t>جلول</t>
  </si>
  <si>
    <t>سبراي ابيض</t>
  </si>
  <si>
    <t>تيه كروم وبعزقة</t>
  </si>
  <si>
    <t>ترابة جاهزة</t>
  </si>
  <si>
    <t>قسطل 25 اسود</t>
  </si>
  <si>
    <t>وصل 3/4</t>
  </si>
  <si>
    <t>غال طيش</t>
  </si>
  <si>
    <t>خزان 2000 و 1000</t>
  </si>
  <si>
    <t>وصل زراعي</t>
  </si>
  <si>
    <t>مرتجع المختار</t>
  </si>
  <si>
    <t>وصل 18</t>
  </si>
  <si>
    <t>خلاط لعويس</t>
  </si>
  <si>
    <t>25-04</t>
  </si>
  <si>
    <t>رزيستنس كامل</t>
  </si>
  <si>
    <t>ترابة+باكس</t>
  </si>
  <si>
    <t>ركور + وصل</t>
  </si>
  <si>
    <t>معلم بسام</t>
  </si>
  <si>
    <t>نربيج 1.2</t>
  </si>
  <si>
    <t>مؤيد</t>
  </si>
  <si>
    <t>معجونة وترابة</t>
  </si>
  <si>
    <t>فوم</t>
  </si>
  <si>
    <t>تلحيم ابيض</t>
  </si>
  <si>
    <t>معلم جهاد</t>
  </si>
  <si>
    <t>تلزيق كهرباء</t>
  </si>
  <si>
    <t>بعزقة</t>
  </si>
  <si>
    <t>عنق فيتاس</t>
  </si>
  <si>
    <t>نجيب مراد</t>
  </si>
  <si>
    <t>قلبين ومسكتين</t>
  </si>
  <si>
    <t>محمد الأبيض</t>
  </si>
  <si>
    <t>محمد شهاب</t>
  </si>
  <si>
    <t>داخون</t>
  </si>
  <si>
    <t>أبو علي نصر الله</t>
  </si>
  <si>
    <t>عبد الله</t>
  </si>
  <si>
    <t>أبو طارق حرير</t>
  </si>
  <si>
    <t xml:space="preserve">براغي </t>
  </si>
  <si>
    <t>ماجد</t>
  </si>
  <si>
    <t>ورشة الحاج بيضون</t>
  </si>
  <si>
    <t>جبريل خزان</t>
  </si>
  <si>
    <t>الى الحاج المنجد</t>
  </si>
  <si>
    <t>هاي لاند</t>
  </si>
  <si>
    <t>ربيع</t>
  </si>
  <si>
    <t>مجلى صناعي 80*50</t>
  </si>
  <si>
    <t>عمر فحام بيد عبد</t>
  </si>
  <si>
    <t>ركور دوبل</t>
  </si>
  <si>
    <t>معجونة حديد</t>
  </si>
  <si>
    <t>شرتطون</t>
  </si>
  <si>
    <t>قفل 50</t>
  </si>
  <si>
    <t>فاروق حوسو مع الحاج</t>
  </si>
  <si>
    <t>سليمان تركية مع الحاج</t>
  </si>
  <si>
    <t>سكر</t>
  </si>
  <si>
    <t>شطافة وتفلون</t>
  </si>
  <si>
    <t>أبو عبد الله</t>
  </si>
  <si>
    <t>رولبول</t>
  </si>
  <si>
    <t>شادي</t>
  </si>
  <si>
    <t>محمد الصايغ</t>
  </si>
  <si>
    <t>برس كونترول ليو</t>
  </si>
  <si>
    <t>خليل</t>
  </si>
  <si>
    <t>سكرين زاوية</t>
  </si>
  <si>
    <t>صليب خلاط</t>
  </si>
  <si>
    <t>مسدس</t>
  </si>
  <si>
    <t>علي عساف</t>
  </si>
  <si>
    <t>بسام عبد الله</t>
  </si>
  <si>
    <t>27-04</t>
  </si>
  <si>
    <t>رمل+ترابة سودا 5</t>
  </si>
  <si>
    <t>مفتاح مقدح</t>
  </si>
  <si>
    <t>أبو عيسى الفاتح</t>
  </si>
  <si>
    <t>باكس ورمل</t>
  </si>
  <si>
    <t>كوع تلحيم</t>
  </si>
  <si>
    <t>سيفون صليب 5*2</t>
  </si>
  <si>
    <t>جوني</t>
  </si>
  <si>
    <t>شطافة وسكرين</t>
  </si>
  <si>
    <t>قلبين</t>
  </si>
  <si>
    <t>مجموعة</t>
  </si>
  <si>
    <t xml:space="preserve"> </t>
  </si>
  <si>
    <t>حسن حريري</t>
  </si>
  <si>
    <t>غطاء 040 وسيفون</t>
  </si>
  <si>
    <t>سكر زاوية وطابة</t>
  </si>
  <si>
    <t>طابة نص</t>
  </si>
  <si>
    <t>مخالف 3/8</t>
  </si>
  <si>
    <t xml:space="preserve"> رولبوت</t>
  </si>
  <si>
    <t>بنزين ابرهيم</t>
  </si>
  <si>
    <t>سكرين إيطالي</t>
  </si>
  <si>
    <t>احمد الدير</t>
  </si>
  <si>
    <t>شريط كهرباء</t>
  </si>
  <si>
    <t>رامي الدقاق</t>
  </si>
  <si>
    <t>عبد موتسيك خليل</t>
  </si>
  <si>
    <t>نربيج شفاف 4م</t>
  </si>
  <si>
    <t>أبو طارق الحريري</t>
  </si>
  <si>
    <t>مع الحاج عدنان</t>
  </si>
  <si>
    <t>جلدة</t>
  </si>
  <si>
    <t>شطافة إيطالي</t>
  </si>
  <si>
    <t>غال</t>
  </si>
  <si>
    <t>قازان</t>
  </si>
  <si>
    <t>أبو جعفر</t>
  </si>
  <si>
    <t>عدة سحب وشطافة ماليزي</t>
  </si>
  <si>
    <t>سكر + شطافة</t>
  </si>
  <si>
    <t>سطل معجونة</t>
  </si>
  <si>
    <t>برس كونترول وكاشكبل</t>
  </si>
  <si>
    <t>مفتاح إنكليزي</t>
  </si>
  <si>
    <t>اتوماتيك وركور</t>
  </si>
  <si>
    <t>أبو حسن بعلبكي</t>
  </si>
  <si>
    <t>قلب ومسكتين</t>
  </si>
  <si>
    <t>لمبة</t>
  </si>
  <si>
    <t>م دوش</t>
  </si>
  <si>
    <t>بار دوش وسكر زاوية</t>
  </si>
  <si>
    <t>محمد البلاط</t>
  </si>
  <si>
    <t>سكر زاوية ومسكة شطافة</t>
  </si>
  <si>
    <t>رواتب واجور وايجارات</t>
  </si>
  <si>
    <t>28-04</t>
  </si>
  <si>
    <t>مع الحاج إبراهيم مقداد</t>
  </si>
  <si>
    <t>قنينة مع رزيستنس</t>
  </si>
  <si>
    <t>حاج تركي</t>
  </si>
  <si>
    <t>أبو بكر</t>
  </si>
  <si>
    <t>اسد</t>
  </si>
  <si>
    <t xml:space="preserve">ربيع </t>
  </si>
  <si>
    <t>مرتجع برس كونترول</t>
  </si>
  <si>
    <t>بنزين البيك اب</t>
  </si>
  <si>
    <t>فلاتر</t>
  </si>
  <si>
    <t>قنينة واغراض</t>
  </si>
  <si>
    <t>باقي أغراض القنينة</t>
  </si>
  <si>
    <t>شطافة ودوش</t>
  </si>
  <si>
    <t>مصفاية بلاستيك</t>
  </si>
  <si>
    <t>ديسك</t>
  </si>
  <si>
    <t>لقط صغير</t>
  </si>
  <si>
    <t>قهوة</t>
  </si>
  <si>
    <t>أبو هشام</t>
  </si>
  <si>
    <t>فاتورة بنت أبو هيثم</t>
  </si>
  <si>
    <t>ماي نار</t>
  </si>
  <si>
    <t>علي الأحمد</t>
  </si>
  <si>
    <t>عبد مجذوب</t>
  </si>
  <si>
    <t>للحاج ادوية بيد إبراهيم</t>
  </si>
  <si>
    <t>نربيج ومسكة</t>
  </si>
  <si>
    <t>عنق رصور</t>
  </si>
  <si>
    <t>مرتجع خلاط مغسلة</t>
  </si>
  <si>
    <t>ربيع حمزة</t>
  </si>
  <si>
    <t>لفة زراعي 10متر</t>
  </si>
  <si>
    <t>بار دوش</t>
  </si>
  <si>
    <t>50*50 غطاء ريغار</t>
  </si>
  <si>
    <t>نربيج ضغط اسباني</t>
  </si>
  <si>
    <t>موتير داب وصباب</t>
  </si>
  <si>
    <t>مصاريف اخت الحاج</t>
  </si>
  <si>
    <t>مصاريف الحاج</t>
  </si>
  <si>
    <t>29-04</t>
  </si>
  <si>
    <t>غطاء نصار ذكر</t>
  </si>
  <si>
    <t>بيع شهر4</t>
  </si>
  <si>
    <t>مصاريف شهر4</t>
  </si>
  <si>
    <t>هادي عبيدي</t>
  </si>
  <si>
    <t>طرش</t>
  </si>
  <si>
    <t>فرق جفصين</t>
  </si>
  <si>
    <t>بلال مكداشي طابات 3/4</t>
  </si>
  <si>
    <t>سكر ورباط وركور</t>
  </si>
  <si>
    <t>مسكة باب</t>
  </si>
  <si>
    <t>تركي</t>
  </si>
  <si>
    <t>ايزي مع صباب + زترابة</t>
  </si>
  <si>
    <t>فيلوكس</t>
  </si>
  <si>
    <t>تيه 1/2</t>
  </si>
  <si>
    <t>جوان حصر</t>
  </si>
  <si>
    <t>براغي ورندالات</t>
  </si>
  <si>
    <t>خزان 1000 سومو</t>
  </si>
  <si>
    <t>3M مع إبراهيم</t>
  </si>
  <si>
    <t>ايزي وبلاستيك</t>
  </si>
  <si>
    <t xml:space="preserve">مسكة </t>
  </si>
  <si>
    <t>من الحاج بيد إبراهيم</t>
  </si>
  <si>
    <t>3M من إبراهيم</t>
  </si>
  <si>
    <t>تيه زراعي</t>
  </si>
  <si>
    <t>خضر شعبان</t>
  </si>
  <si>
    <t>ديمول بلا ريحه</t>
  </si>
  <si>
    <t>حسن خليفة</t>
  </si>
  <si>
    <t>ارضية يكادوش</t>
  </si>
  <si>
    <t>من المحل أغراض للمستودع</t>
  </si>
  <si>
    <t>تيه وركور</t>
  </si>
  <si>
    <t>جوزة خريطة</t>
  </si>
  <si>
    <t>بواب</t>
  </si>
  <si>
    <t>سكر مصري</t>
  </si>
  <si>
    <t>بلاستيك احمد الناطور</t>
  </si>
  <si>
    <t>أبو محمد الشاعر</t>
  </si>
  <si>
    <t>حجي</t>
  </si>
  <si>
    <t>براغ صندوق</t>
  </si>
  <si>
    <t>كوع ورباطين</t>
  </si>
  <si>
    <t>ايزي 1 1/2 عدد 2</t>
  </si>
  <si>
    <t>كويك</t>
  </si>
  <si>
    <t xml:space="preserve">لفة زراعي ووصل </t>
  </si>
  <si>
    <t>ايزي 1 1/2</t>
  </si>
  <si>
    <t>30-04</t>
  </si>
  <si>
    <t>رباط مغيط</t>
  </si>
  <si>
    <t>موتير غسالة</t>
  </si>
  <si>
    <t>مدرسة العاملية</t>
  </si>
  <si>
    <t>فلتر وعدة</t>
  </si>
  <si>
    <t>نحاتة ورمل</t>
  </si>
  <si>
    <t>زيرقون وفرشاية</t>
  </si>
  <si>
    <t>بول</t>
  </si>
  <si>
    <t>وليد قليلات</t>
  </si>
  <si>
    <t>مشتريات شريط كهرباء</t>
  </si>
  <si>
    <t>امين نعماني</t>
  </si>
  <si>
    <t>قنينة 100 3ملم</t>
  </si>
  <si>
    <t>ترابة سوداء 10ك</t>
  </si>
  <si>
    <t>اصبع معجونة 2</t>
  </si>
  <si>
    <t>صباب 110</t>
  </si>
  <si>
    <t>سكر زاوي</t>
  </si>
  <si>
    <t>براغي صندوق</t>
  </si>
  <si>
    <t>غراوت</t>
  </si>
  <si>
    <t>مرتجع رزيستنس</t>
  </si>
  <si>
    <t>نربيج 1/2 10 م</t>
  </si>
  <si>
    <t>موتير + طابة</t>
  </si>
  <si>
    <t>ديمول</t>
  </si>
  <si>
    <t>محمد هاشم</t>
  </si>
  <si>
    <t>عدة نفخ ترمولادا</t>
  </si>
  <si>
    <t>غال عربي</t>
  </si>
  <si>
    <t>غطاء ازرق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</si>
</sst>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9">
    <numFmt numFmtId="6" formatCode="#,##0\ &quot;$&quot;;[Red]\-#,##0\ &quot;$&quot;"/>
    <numFmt numFmtId="8" formatCode="#,##0.00\ &quot;$&quot;;[Red]\-#,##0.00\ &quot;$&quot;"/>
    <numFmt numFmtId="43" formatCode="_-* #,##0.00_-;\-* #,##0.00_-;_-* &quot;-&quot;??_-;_-@_-"/>
    <numFmt numFmtId="164" formatCode="_-* #,##0_-;\-* #,##0_-;_-* &quot;-&quot;??_-;_-@"/>
    <numFmt numFmtId="165" formatCode="#,##0_ ;[Red]\-#,##0\ "/>
    <numFmt numFmtId="166" formatCode="#,##0\ [$ل.ل.‏-3001];[Red]\-#,##0\ [$ل.ل.‏-3001]"/>
    <numFmt numFmtId="167" formatCode="#,##0.0_ ;[Red]\-#,##0.0\ "/>
    <numFmt numFmtId="168" formatCode="dddd\-dd\-mmm\-yyyy"/>
    <numFmt numFmtId="169" formatCode="_-* #,##0_-;\-* #,##0_-;_-* &quot;-&quot;??_-;_-@_-"/>
  </numFmts>
  <fonts count="10" x14ac:knownFonts="1">
    <font>
      <sz val="11"/>
      <color theme="1"/>
      <name val="Calibri"/>
      <scheme val="minor"/>
    </font>
    <font>
      <b/>
      <sz val="12"/>
      <color theme="1"/>
      <name val="Calibri"/>
    </font>
    <font>
      <b/>
      <sz val="10"/>
      <color theme="1"/>
      <name val="Calibri"/>
    </font>
    <font>
      <sz val="11"/>
      <name val="Calibri"/>
    </font>
    <font>
      <b/>
      <sz val="11"/>
      <color theme="1"/>
      <name val="Calibri"/>
    </font>
    <font>
      <sz val="11"/>
      <color theme="1"/>
      <name val="Calibri"/>
    </font>
    <font>
      <b/>
      <sz val="10"/>
      <color theme="1"/>
      <name val="Calibri"/>
      <family val="2"/>
    </font>
    <font>
      <b/>
      <sz val="12"/>
      <color theme="1"/>
      <name val="Calibri"/>
      <family val="2"/>
    </font>
    <font>
      <sz val="12"/>
      <color theme="1"/>
      <name val="Calibri"/>
      <family val="2"/>
    </font>
    <font>
      <sz val="11"/>
      <color theme="1"/>
      <name val="Calibri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C000"/>
        <bgColor rgb="FFFFC000"/>
      </patternFill>
    </fill>
    <fill>
      <patternFill patternType="solid">
        <fgColor rgb="FFE2EFD9"/>
        <bgColor rgb="FFE2EFD9"/>
      </patternFill>
    </fill>
    <fill>
      <patternFill patternType="solid">
        <fgColor rgb="FFFEF2CB"/>
        <bgColor rgb="FFFEF2CB"/>
      </patternFill>
    </fill>
    <fill>
      <patternFill patternType="solid">
        <fgColor rgb="FFFBE4D5"/>
        <bgColor rgb="FFFBE4D5"/>
      </patternFill>
    </fill>
    <fill>
      <patternFill patternType="solid">
        <fgColor rgb="FFFFC000"/>
        <bgColor indexed="64"/>
      </patternFill>
    </fill>
  </fills>
  <borders count="10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theme="5"/>
      </left>
      <right style="thin">
        <color theme="5"/>
      </right>
      <top style="thin">
        <color theme="5"/>
      </top>
      <bottom style="thin">
        <color theme="5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9" fillId="0" borderId="0" applyFont="0" applyFill="0" applyBorder="0" applyAlignment="0" applyProtection="0"/>
  </cellStyleXfs>
  <cellXfs count="61">
    <xf numFmtId="0" fontId="0" fillId="0" borderId="0" xfId="0"/>
    <xf numFmtId="0" fontId="1" fillId="0" borderId="0" xfId="0" applyFont="1"/>
    <xf numFmtId="164" fontId="2" fillId="0" borderId="0" xfId="0" applyNumberFormat="1" applyFont="1" applyAlignment="1">
      <alignment horizontal="right"/>
    </xf>
    <xf numFmtId="165" fontId="1" fillId="0" borderId="0" xfId="0" applyNumberFormat="1" applyFont="1"/>
    <xf numFmtId="164" fontId="2" fillId="2" borderId="1" xfId="0" applyNumberFormat="1" applyFont="1" applyFill="1" applyBorder="1" applyAlignment="1">
      <alignment horizontal="right"/>
    </xf>
    <xf numFmtId="164" fontId="1" fillId="2" borderId="1" xfId="0" applyNumberFormat="1" applyFont="1" applyFill="1" applyBorder="1"/>
    <xf numFmtId="6" fontId="1" fillId="2" borderId="1" xfId="0" applyNumberFormat="1" applyFont="1" applyFill="1" applyBorder="1"/>
    <xf numFmtId="164" fontId="1" fillId="0" borderId="0" xfId="0" applyNumberFormat="1" applyFont="1"/>
    <xf numFmtId="166" fontId="1" fillId="0" borderId="0" xfId="0" applyNumberFormat="1" applyFont="1"/>
    <xf numFmtId="6" fontId="1" fillId="0" borderId="0" xfId="0" applyNumberFormat="1" applyFont="1"/>
    <xf numFmtId="167" fontId="1" fillId="0" borderId="0" xfId="0" applyNumberFormat="1" applyFont="1"/>
    <xf numFmtId="164" fontId="2" fillId="0" borderId="0" xfId="0" applyNumberFormat="1" applyFont="1" applyAlignment="1">
      <alignment horizontal="right" readingOrder="2"/>
    </xf>
    <xf numFmtId="0" fontId="1" fillId="2" borderId="1" xfId="0" applyFont="1" applyFill="1" applyBorder="1"/>
    <xf numFmtId="0" fontId="1" fillId="3" borderId="1" xfId="0" applyFont="1" applyFill="1" applyBorder="1"/>
    <xf numFmtId="6" fontId="1" fillId="3" borderId="1" xfId="0" applyNumberFormat="1" applyFont="1" applyFill="1" applyBorder="1"/>
    <xf numFmtId="164" fontId="1" fillId="4" borderId="1" xfId="0" applyNumberFormat="1" applyFont="1" applyFill="1" applyBorder="1"/>
    <xf numFmtId="166" fontId="1" fillId="4" borderId="1" xfId="0" applyNumberFormat="1" applyFont="1" applyFill="1" applyBorder="1"/>
    <xf numFmtId="166" fontId="1" fillId="2" borderId="1" xfId="0" applyNumberFormat="1" applyFont="1" applyFill="1" applyBorder="1"/>
    <xf numFmtId="8" fontId="1" fillId="0" borderId="0" xfId="0" applyNumberFormat="1" applyFont="1"/>
    <xf numFmtId="164" fontId="2" fillId="0" borderId="0" xfId="0" applyNumberFormat="1" applyFont="1" applyAlignment="1">
      <alignment horizontal="right" wrapText="1"/>
    </xf>
    <xf numFmtId="49" fontId="1" fillId="0" borderId="0" xfId="0" applyNumberFormat="1" applyFont="1"/>
    <xf numFmtId="166" fontId="1" fillId="0" borderId="4" xfId="0" applyNumberFormat="1" applyFont="1" applyBorder="1"/>
    <xf numFmtId="6" fontId="1" fillId="0" borderId="4" xfId="0" applyNumberFormat="1" applyFont="1" applyBorder="1"/>
    <xf numFmtId="166" fontId="1" fillId="5" borderId="4" xfId="0" applyNumberFormat="1" applyFont="1" applyFill="1" applyBorder="1"/>
    <xf numFmtId="6" fontId="1" fillId="5" borderId="4" xfId="0" applyNumberFormat="1" applyFont="1" applyFill="1" applyBorder="1"/>
    <xf numFmtId="0" fontId="4" fillId="2" borderId="1" xfId="0" applyFont="1" applyFill="1" applyBorder="1" applyAlignment="1">
      <alignment horizontal="center" vertical="center"/>
    </xf>
    <xf numFmtId="165" fontId="5" fillId="0" borderId="0" xfId="0" applyNumberFormat="1" applyFont="1"/>
    <xf numFmtId="10" fontId="5" fillId="0" borderId="5" xfId="0" applyNumberFormat="1" applyFont="1" applyBorder="1"/>
    <xf numFmtId="0" fontId="4" fillId="2" borderId="6" xfId="0" applyFont="1" applyFill="1" applyBorder="1" applyAlignment="1">
      <alignment horizontal="center" vertical="center"/>
    </xf>
    <xf numFmtId="0" fontId="4" fillId="2" borderId="7" xfId="0" applyFont="1" applyFill="1" applyBorder="1" applyAlignment="1">
      <alignment horizontal="center" vertical="center"/>
    </xf>
    <xf numFmtId="0" fontId="4" fillId="2" borderId="8" xfId="0" applyFont="1" applyFill="1" applyBorder="1" applyAlignment="1">
      <alignment horizontal="center" vertical="center"/>
    </xf>
    <xf numFmtId="168" fontId="5" fillId="0" borderId="6" xfId="0" applyNumberFormat="1" applyFont="1" applyBorder="1"/>
    <xf numFmtId="165" fontId="5" fillId="0" borderId="6" xfId="0" applyNumberFormat="1" applyFont="1" applyBorder="1"/>
    <xf numFmtId="10" fontId="5" fillId="0" borderId="0" xfId="0" applyNumberFormat="1" applyFont="1"/>
    <xf numFmtId="168" fontId="5" fillId="4" borderId="6" xfId="0" applyNumberFormat="1" applyFont="1" applyFill="1" applyBorder="1"/>
    <xf numFmtId="165" fontId="5" fillId="4" borderId="6" xfId="0" applyNumberFormat="1" applyFont="1" applyFill="1" applyBorder="1"/>
    <xf numFmtId="10" fontId="5" fillId="4" borderId="7" xfId="0" applyNumberFormat="1" applyFont="1" applyFill="1" applyBorder="1"/>
    <xf numFmtId="10" fontId="5" fillId="0" borderId="6" xfId="0" applyNumberFormat="1" applyFont="1" applyBorder="1"/>
    <xf numFmtId="164" fontId="2" fillId="0" borderId="3" xfId="0" applyNumberFormat="1" applyFont="1" applyBorder="1" applyAlignment="1">
      <alignment horizontal="right"/>
    </xf>
    <xf numFmtId="166" fontId="1" fillId="0" borderId="3" xfId="0" applyNumberFormat="1" applyFont="1" applyBorder="1"/>
    <xf numFmtId="6" fontId="1" fillId="0" borderId="3" xfId="0" applyNumberFormat="1" applyFont="1" applyBorder="1"/>
    <xf numFmtId="167" fontId="1" fillId="0" borderId="3" xfId="0" applyNumberFormat="1" applyFont="1" applyBorder="1"/>
    <xf numFmtId="166" fontId="1" fillId="5" borderId="3" xfId="0" applyNumberFormat="1" applyFont="1" applyFill="1" applyBorder="1"/>
    <xf numFmtId="6" fontId="1" fillId="5" borderId="3" xfId="0" applyNumberFormat="1" applyFont="1" applyFill="1" applyBorder="1"/>
    <xf numFmtId="164" fontId="6" fillId="0" borderId="0" xfId="0" applyNumberFormat="1" applyFont="1" applyAlignment="1">
      <alignment horizontal="right"/>
    </xf>
    <xf numFmtId="164" fontId="6" fillId="0" borderId="0" xfId="0" applyNumberFormat="1" applyFont="1" applyAlignment="1">
      <alignment horizontal="right" readingOrder="2"/>
    </xf>
    <xf numFmtId="164" fontId="6" fillId="0" borderId="0" xfId="0" applyNumberFormat="1" applyFont="1" applyAlignment="1">
      <alignment horizontal="right" wrapText="1"/>
    </xf>
    <xf numFmtId="164" fontId="7" fillId="0" borderId="0" xfId="0" applyNumberFormat="1" applyFont="1"/>
    <xf numFmtId="164" fontId="6" fillId="0" borderId="3" xfId="0" applyNumberFormat="1" applyFont="1" applyBorder="1" applyAlignment="1">
      <alignment horizontal="right"/>
    </xf>
    <xf numFmtId="6" fontId="7" fillId="0" borderId="0" xfId="0" applyNumberFormat="1" applyFont="1"/>
    <xf numFmtId="164" fontId="8" fillId="0" borderId="0" xfId="0" applyNumberFormat="1" applyFont="1"/>
    <xf numFmtId="0" fontId="7" fillId="2" borderId="8" xfId="0" applyFont="1" applyFill="1" applyBorder="1" applyAlignment="1">
      <alignment horizontal="center" vertical="center"/>
    </xf>
    <xf numFmtId="165" fontId="8" fillId="6" borderId="6" xfId="0" applyNumberFormat="1" applyFont="1" applyFill="1" applyBorder="1"/>
    <xf numFmtId="9" fontId="0" fillId="6" borderId="9" xfId="0" applyNumberFormat="1" applyFill="1" applyBorder="1"/>
    <xf numFmtId="10" fontId="8" fillId="6" borderId="7" xfId="0" applyNumberFormat="1" applyFont="1" applyFill="1" applyBorder="1"/>
    <xf numFmtId="169" fontId="0" fillId="0" borderId="9" xfId="1" applyNumberFormat="1" applyFont="1" applyBorder="1"/>
    <xf numFmtId="164" fontId="6" fillId="0" borderId="0" xfId="0" quotePrefix="1" applyNumberFormat="1" applyFont="1" applyAlignment="1">
      <alignment horizontal="right"/>
    </xf>
    <xf numFmtId="0" fontId="1" fillId="0" borderId="0" xfId="0" applyFont="1" applyAlignment="1">
      <alignment horizontal="center"/>
    </xf>
    <xf numFmtId="0" fontId="0" fillId="0" borderId="0" xfId="0"/>
    <xf numFmtId="0" fontId="1" fillId="2" borderId="2" xfId="0" applyFont="1" applyFill="1" applyBorder="1" applyAlignment="1">
      <alignment horizontal="center"/>
    </xf>
    <xf numFmtId="0" fontId="3" fillId="0" borderId="3" xfId="0" applyFont="1" applyBorder="1"/>
  </cellXfs>
  <cellStyles count="2">
    <cellStyle name="Comma" xfId="1" builtinId="3"/>
    <cellStyle name="Normal" xfId="0" builtinId="0"/>
  </cellStyles>
  <dxfs count="57"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</dxfs>
  <tableStyles count="12">
    <tableStyle name="01-04-style" pivot="0" count="3" xr9:uid="{00000000-0011-0000-FFFF-FFFF00000000}">
      <tableStyleElement type="headerRow" dxfId="56"/>
      <tableStyleElement type="firstRowStripe" dxfId="55"/>
      <tableStyleElement type="secondRowStripe" dxfId="54"/>
    </tableStyle>
    <tableStyle name="02-04-style" pivot="0" count="3" xr9:uid="{00000000-0011-0000-FFFF-FFFF01000000}">
      <tableStyleElement type="headerRow" dxfId="53"/>
      <tableStyleElement type="firstRowStripe" dxfId="52"/>
      <tableStyleElement type="secondRowStripe" dxfId="51"/>
    </tableStyle>
    <tableStyle name="03-04-style" pivot="0" count="3" xr9:uid="{00000000-0011-0000-FFFF-FFFF02000000}">
      <tableStyleElement type="headerRow" dxfId="50"/>
      <tableStyleElement type="firstRowStripe" dxfId="49"/>
      <tableStyleElement type="secondRowStripe" dxfId="48"/>
    </tableStyle>
    <tableStyle name="04-04-style" pivot="0" count="3" xr9:uid="{00000000-0011-0000-FFFF-FFFF03000000}">
      <tableStyleElement type="headerRow" dxfId="47"/>
      <tableStyleElement type="firstRowStripe" dxfId="46"/>
      <tableStyleElement type="secondRowStripe" dxfId="45"/>
    </tableStyle>
    <tableStyle name="05-04-style" pivot="0" count="3" xr9:uid="{00000000-0011-0000-FFFF-FFFF04000000}">
      <tableStyleElement type="headerRow" dxfId="44"/>
      <tableStyleElement type="firstRowStripe" dxfId="43"/>
      <tableStyleElement type="secondRowStripe" dxfId="42"/>
    </tableStyle>
    <tableStyle name="06-04-style" pivot="0" count="3" xr9:uid="{00000000-0011-0000-FFFF-FFFF05000000}">
      <tableStyleElement type="headerRow" dxfId="41"/>
      <tableStyleElement type="firstRowStripe" dxfId="40"/>
      <tableStyleElement type="secondRowStripe" dxfId="39"/>
    </tableStyle>
    <tableStyle name="07-04-style" pivot="0" count="3" xr9:uid="{00000000-0011-0000-FFFF-FFFF06000000}">
      <tableStyleElement type="headerRow" dxfId="38"/>
      <tableStyleElement type="firstRowStripe" dxfId="37"/>
      <tableStyleElement type="secondRowStripe" dxfId="36"/>
    </tableStyle>
    <tableStyle name="08-04-style" pivot="0" count="3" xr9:uid="{00000000-0011-0000-FFFF-FFFF07000000}">
      <tableStyleElement type="headerRow" dxfId="35"/>
      <tableStyleElement type="firstRowStripe" dxfId="34"/>
      <tableStyleElement type="secondRowStripe" dxfId="33"/>
    </tableStyle>
    <tableStyle name="09-04-style" pivot="0" count="3" xr9:uid="{00000000-0011-0000-FFFF-FFFF08000000}">
      <tableStyleElement type="headerRow" dxfId="32"/>
      <tableStyleElement type="firstRowStripe" dxfId="31"/>
      <tableStyleElement type="secondRowStripe" dxfId="30"/>
    </tableStyle>
    <tableStyle name="10-04-style" pivot="0" count="3" xr9:uid="{00000000-0011-0000-FFFF-FFFF09000000}">
      <tableStyleElement type="headerRow" dxfId="29"/>
      <tableStyleElement type="firstRowStripe" dxfId="28"/>
      <tableStyleElement type="secondRowStripe" dxfId="27"/>
    </tableStyle>
    <tableStyle name="11-04-style" pivot="0" count="3" xr9:uid="{00000000-0011-0000-FFFF-FFFF0A000000}">
      <tableStyleElement type="headerRow" dxfId="26"/>
      <tableStyleElement type="firstRowStripe" dxfId="25"/>
      <tableStyleElement type="secondRowStripe" dxfId="24"/>
    </tableStyle>
    <tableStyle name="13-04-style" pivot="0" count="3" xr9:uid="{00000000-0011-0000-FFFF-FFFF0B000000}">
      <tableStyleElement type="headerRow" dxfId="23"/>
      <tableStyleElement type="firstRowStripe" dxfId="22"/>
      <tableStyleElement type="secondRowStripe" dxfId="21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customschemas.google.com/relationships/workbookmetadata" Target="metadata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calcChain" Target="calcChain.xml"/><Relationship Id="rId8" Type="http://schemas.openxmlformats.org/officeDocument/2006/relationships/worksheet" Target="worksheets/sheet8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I12:L352">
  <tableColumns count="4">
    <tableColumn id="1" xr3:uid="{00000000-0010-0000-0000-000001000000}" name="البيان"/>
    <tableColumn id="2" xr3:uid="{00000000-0010-0000-0000-000002000000}" name="اللبناني"/>
    <tableColumn id="3" xr3:uid="{00000000-0010-0000-0000-000003000000}" name="الدولار"/>
    <tableColumn id="4" xr3:uid="{00000000-0010-0000-0000-000004000000}" name="مبيع $"/>
  </tableColumns>
  <tableStyleInfo name="01-04-style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_2" displayName="Table_2" ref="I14:L354">
  <tableColumns count="4">
    <tableColumn id="1" xr3:uid="{00000000-0010-0000-0100-000001000000}" name="البيان"/>
    <tableColumn id="2" xr3:uid="{00000000-0010-0000-0100-000002000000}" name="اللبناني"/>
    <tableColumn id="3" xr3:uid="{00000000-0010-0000-0100-000003000000}" name="الدولار"/>
    <tableColumn id="4" xr3:uid="{00000000-0010-0000-0100-000004000000}" name="مبيع $"/>
  </tableColumns>
  <tableStyleInfo name="02-04-style" showFirstColumn="1" showLastColumn="1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le_3" displayName="Table_3" ref="I14:L354">
  <tableColumns count="4">
    <tableColumn id="1" xr3:uid="{00000000-0010-0000-0200-000001000000}" name="البيان"/>
    <tableColumn id="2" xr3:uid="{00000000-0010-0000-0200-000002000000}" name="اللبناني"/>
    <tableColumn id="3" xr3:uid="{00000000-0010-0000-0200-000003000000}" name="الدولار"/>
    <tableColumn id="4" xr3:uid="{00000000-0010-0000-0200-000004000000}" name="مبيع $"/>
  </tableColumns>
  <tableStyleInfo name="03-04-style" showFirstColumn="1" showLastColumn="1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e_4" displayName="Table_4" ref="I14:L354">
  <tableColumns count="4">
    <tableColumn id="1" xr3:uid="{00000000-0010-0000-0300-000001000000}" name="البيان"/>
    <tableColumn id="2" xr3:uid="{00000000-0010-0000-0300-000002000000}" name="اللبناني"/>
    <tableColumn id="3" xr3:uid="{00000000-0010-0000-0300-000003000000}" name="الدولار"/>
    <tableColumn id="4" xr3:uid="{00000000-0010-0000-0300-000004000000}" name="مبيع $"/>
  </tableColumns>
  <tableStyleInfo name="04-04-style" showFirstColumn="1" showLastColumn="1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able_5" displayName="Table_5" ref="I14:L354">
  <tableColumns count="4">
    <tableColumn id="1" xr3:uid="{00000000-0010-0000-0400-000001000000}" name="البيان"/>
    <tableColumn id="2" xr3:uid="{00000000-0010-0000-0400-000002000000}" name="اللبناني"/>
    <tableColumn id="3" xr3:uid="{00000000-0010-0000-0400-000003000000}" name="الدولار"/>
    <tableColumn id="4" xr3:uid="{00000000-0010-0000-0400-000004000000}" name="مبيع $"/>
  </tableColumns>
  <tableStyleInfo name="05-04-style" showFirstColumn="1" showLastColumn="1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able_6" displayName="Table_6" ref="I18:L358">
  <tableColumns count="4">
    <tableColumn id="1" xr3:uid="{00000000-0010-0000-0500-000001000000}" name="البيان"/>
    <tableColumn id="2" xr3:uid="{00000000-0010-0000-0500-000002000000}" name="اللبناني"/>
    <tableColumn id="3" xr3:uid="{00000000-0010-0000-0500-000003000000}" name="الدولار"/>
    <tableColumn id="4" xr3:uid="{00000000-0010-0000-0500-000004000000}" name="مبيع $"/>
  </tableColumns>
  <tableStyleInfo name="06-04-style" showFirstColumn="1" showLastColumn="1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Table_7" displayName="Table_7" ref="I21:L361">
  <tableColumns count="4">
    <tableColumn id="1" xr3:uid="{00000000-0010-0000-0600-000001000000}" name="البيان"/>
    <tableColumn id="2" xr3:uid="{00000000-0010-0000-0600-000002000000}" name="اللبناني"/>
    <tableColumn id="3" xr3:uid="{00000000-0010-0000-0600-000003000000}" name="الدولار"/>
    <tableColumn id="4" xr3:uid="{00000000-0010-0000-0600-000004000000}" name="مبيع $"/>
  </tableColumns>
  <tableStyleInfo name="07-04-style" showFirstColumn="1" showLastColumn="1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Table_8" displayName="Table_8" ref="I21:L361">
  <tableColumns count="4">
    <tableColumn id="1" xr3:uid="{00000000-0010-0000-0700-000001000000}" name="البيان"/>
    <tableColumn id="2" xr3:uid="{00000000-0010-0000-0700-000002000000}" name="اللبناني"/>
    <tableColumn id="3" xr3:uid="{00000000-0010-0000-0700-000003000000}" name="الدولار"/>
    <tableColumn id="4" xr3:uid="{00000000-0010-0000-0700-000004000000}" name="مبيع $"/>
  </tableColumns>
  <tableStyleInfo name="08-04-style" showFirstColumn="1" showLastColumn="1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Table_9" displayName="Table_9" ref="I21:L361">
  <tableColumns count="4">
    <tableColumn id="1" xr3:uid="{00000000-0010-0000-0800-000001000000}" name="البيان"/>
    <tableColumn id="2" xr3:uid="{00000000-0010-0000-0800-000002000000}" name="اللبناني"/>
    <tableColumn id="3" xr3:uid="{00000000-0010-0000-0800-000003000000}" name="الدولار"/>
    <tableColumn id="4" xr3:uid="{00000000-0010-0000-0800-000004000000}" name="مبيع $"/>
  </tableColumns>
  <tableStyleInfo name="09-04-style" showFirstColumn="1" showLastColumn="1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Table_10" displayName="Table_10" ref="I21:L361">
  <tableColumns count="4">
    <tableColumn id="1" xr3:uid="{00000000-0010-0000-0900-000001000000}" name="البيان"/>
    <tableColumn id="2" xr3:uid="{00000000-0010-0000-0900-000002000000}" name="اللبناني"/>
    <tableColumn id="3" xr3:uid="{00000000-0010-0000-0900-000003000000}" name="الدولار"/>
    <tableColumn id="4" xr3:uid="{00000000-0010-0000-0900-000004000000}" name="مبيع $"/>
  </tableColumns>
  <tableStyleInfo name="10-04-style" showFirstColumn="1" showLastColumn="1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A000000}" name="Table_11" displayName="Table_11" ref="I21:L361">
  <tableColumns count="4">
    <tableColumn id="1" xr3:uid="{00000000-0010-0000-0A00-000001000000}" name="البيان"/>
    <tableColumn id="2" xr3:uid="{00000000-0010-0000-0A00-000002000000}" name="اللبناني"/>
    <tableColumn id="3" xr3:uid="{00000000-0010-0000-0A00-000003000000}" name="الدولار"/>
    <tableColumn id="4" xr3:uid="{00000000-0010-0000-0A00-000004000000}" name="مبيع $"/>
  </tableColumns>
  <tableStyleInfo name="11-04-style" showFirstColumn="1" showLastColumn="1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B000000}" name="Table_12" displayName="Table_12" ref="I21:L361">
  <tableColumns count="4">
    <tableColumn id="1" xr3:uid="{00000000-0010-0000-0B00-000001000000}" name="البيان"/>
    <tableColumn id="2" xr3:uid="{00000000-0010-0000-0B00-000002000000}" name="اللبناني"/>
    <tableColumn id="3" xr3:uid="{00000000-0010-0000-0B00-000003000000}" name="الدولار"/>
    <tableColumn id="4" xr3:uid="{00000000-0010-0000-0B00-000004000000}" name="مبيع $"/>
  </tableColumns>
  <tableStyleInfo name="13-04-style" showFirstColumn="1" showLastColumn="1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55EFDDF9-B206-41CC-A681-DCC53FD09BC7}" name="Table_1214" displayName="Table_1214" ref="I21:L361">
  <tableColumns count="4">
    <tableColumn id="1" xr3:uid="{67D27447-B596-426A-B9FD-4474BBBC59E2}" name="البيان"/>
    <tableColumn id="2" xr3:uid="{D978A466-F0C3-43BD-8DC7-5E0CC8FF7BCC}" name="اللبناني"/>
    <tableColumn id="3" xr3:uid="{123AF59C-8B45-4BE8-A6B0-4689D6846D36}" name="الدولار"/>
    <tableColumn id="4" xr3:uid="{594EB7A6-0CE3-4087-8C54-A500CD0AC562}" name="مبيع $">
      <calculatedColumnFormula>'14-04'!$K22+('14-04'!$J22/90)</calculatedColumnFormula>
    </tableColumn>
  </tableColumns>
  <tableStyleInfo name="13-04-style" showFirstColumn="1" showLastColumn="1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2B991419-8086-43CA-B637-C4580BA8027E}" name="Table_121415" displayName="Table_121415" ref="I21:L361">
  <tableColumns count="4">
    <tableColumn id="1" xr3:uid="{4CA124B2-EB9C-49D6-A7ED-0F4ADAAD0907}" name="البيان"/>
    <tableColumn id="2" xr3:uid="{263DF75A-04E1-44BE-A20C-5E3BFC51780B}" name="اللبناني"/>
    <tableColumn id="3" xr3:uid="{1B2D017A-C5DA-4801-BAA7-BA384CE29DA2}" name="الدولار"/>
    <tableColumn id="4" xr3:uid="{6168D712-F0B7-48D0-94EE-07175E5F9F4F}" name="مبيع $">
      <calculatedColumnFormula>'15-04'!$K22+('15-04'!$J22/90)</calculatedColumnFormula>
    </tableColumn>
  </tableColumns>
  <tableStyleInfo name="13-04-style" showFirstColumn="1" showLastColumn="1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5FABFCE8-646A-4BA5-AA00-FB5E2D17DE75}" name="Table_12141516" displayName="Table_12141516" ref="I21:L361">
  <tableColumns count="4">
    <tableColumn id="1" xr3:uid="{EE5BCF42-5E27-4E6C-A245-BD932178C51A}" name="البيان"/>
    <tableColumn id="2" xr3:uid="{FF953C81-149B-42BA-95FE-B068CADF5EC7}" name="اللبناني"/>
    <tableColumn id="3" xr3:uid="{D56D2742-748C-449C-B7BF-CE7E355061A8}" name="الدولار"/>
    <tableColumn id="4" xr3:uid="{A71BD706-D90D-4A9C-8590-A70F3F7DDD20}" name="مبيع $">
      <calculatedColumnFormula>'16-04'!$K22+('16-04'!$J22/90)</calculatedColumnFormula>
    </tableColumn>
  </tableColumns>
  <tableStyleInfo name="13-04-style" showFirstColumn="1" showLastColumn="1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1D068055-BF29-4ECA-9C33-9C52B30C6496}" name="Table_1214151617" displayName="Table_1214151617" ref="I21:L361">
  <tableColumns count="4">
    <tableColumn id="1" xr3:uid="{115D3A8A-2F49-45FF-A3D1-22EFA0D75733}" name="البيان"/>
    <tableColumn id="2" xr3:uid="{D8E1EB62-F2E1-44C1-8610-05254DD5436E}" name="اللبناني"/>
    <tableColumn id="3" xr3:uid="{B2CEAA14-3853-43EA-BF8C-BB3ECB0D5283}" name="الدولار"/>
    <tableColumn id="4" xr3:uid="{73A8280A-5B02-4443-9D79-33DE082DA8F6}" name="مبيع $">
      <calculatedColumnFormula>'17-04'!$K22+('17-04'!$J22/90)</calculatedColumnFormula>
    </tableColumn>
  </tableColumns>
  <tableStyleInfo name="13-04-style" showFirstColumn="1" showLastColumn="1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4D074502-6826-4B2B-9AAD-C2F7444B30C3}" name="Table_121415161718" displayName="Table_121415161718" ref="I21:L361">
  <tableColumns count="4">
    <tableColumn id="1" xr3:uid="{61487B82-3D3A-436A-8D16-9626F28BBE59}" name="البيان"/>
    <tableColumn id="2" xr3:uid="{A85A9D56-B2A0-4FDC-A445-3A796594F179}" name="اللبناني"/>
    <tableColumn id="3" xr3:uid="{99490E5F-AC3E-48ED-8273-FC93417C28D8}" name="الدولار"/>
    <tableColumn id="4" xr3:uid="{BB7C6AF7-1973-41AA-B02A-A582CCC4E17B}" name="مبيع $">
      <calculatedColumnFormula>'18-04'!$K22+('18-04'!$J22/90)</calculatedColumnFormula>
    </tableColumn>
  </tableColumns>
  <tableStyleInfo name="13-04-style" showFirstColumn="1" showLastColumn="1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B297A7B3-68E7-4183-A310-C28054D89195}" name="Table_12141516171819" displayName="Table_12141516171819" ref="I21:L361">
  <tableColumns count="4">
    <tableColumn id="1" xr3:uid="{7AE01D4C-D262-4E4E-AC27-F5BA79B14B17}" name="البيان"/>
    <tableColumn id="2" xr3:uid="{2A50D401-F54E-49BF-AC31-9ADC270E9B88}" name="اللبناني"/>
    <tableColumn id="3" xr3:uid="{64F73A50-43D8-4D92-B9B7-211B8553067A}" name="الدولار"/>
    <tableColumn id="4" xr3:uid="{34386540-6F55-460E-8A04-A518AB57E143}" name="مبيع $">
      <calculatedColumnFormula>'20-04'!$K22+('20-04'!$J22/90)</calculatedColumnFormula>
    </tableColumn>
  </tableColumns>
  <tableStyleInfo name="13-04-style" showFirstColumn="1" showLastColumn="1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071353B8-4382-4AB4-A198-43975FB44161}" name="Table_1214151617181920" displayName="Table_1214151617181920" ref="I21:L361">
  <tableColumns count="4">
    <tableColumn id="1" xr3:uid="{CFF83A91-648F-4E7F-BC02-C9A22D3D5682}" name="البيان"/>
    <tableColumn id="2" xr3:uid="{41B018B5-6F5B-4163-BABA-3901A7BE6CAA}" name="اللبناني"/>
    <tableColumn id="3" xr3:uid="{226018CE-BB37-4E38-ADCC-8CB79173F3F5}" name="الدولار"/>
    <tableColumn id="4" xr3:uid="{114B1170-590F-4E64-B04F-348D4A0FFF4D}" name="مبيع $">
      <calculatedColumnFormula>'21-04'!$K22+('21-04'!$J22/90)</calculatedColumnFormula>
    </tableColumn>
  </tableColumns>
  <tableStyleInfo name="13-04-style" showFirstColumn="1" showLastColumn="1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93FE47D0-0B40-47D9-90DB-81D615E614DE}" name="Table_121415161718192021" displayName="Table_121415161718192021" ref="I21:L361">
  <tableColumns count="4">
    <tableColumn id="1" xr3:uid="{161DCC65-E2F9-40EA-A969-9BDBB9276B53}" name="البيان"/>
    <tableColumn id="2" xr3:uid="{75C21924-4ED1-4F86-9F73-B34F2F52DAC8}" name="اللبناني"/>
    <tableColumn id="3" xr3:uid="{A6C31DE2-6566-4D95-91BF-37FD3EA2EE79}" name="الدولار"/>
    <tableColumn id="4" xr3:uid="{5FCFCBA0-3B9C-4150-9476-7DE3E194E450}" name="مبيع $">
      <calculatedColumnFormula>'22-04'!$K22+('22-04'!$J22/90)</calculatedColumnFormula>
    </tableColumn>
  </tableColumns>
  <tableStyleInfo name="13-04-style" showFirstColumn="1" showLastColumn="1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75A1FDF7-F60E-4300-877B-E7FCD6AC2B8A}" name="Table_12141516171819202122" displayName="Table_12141516171819202122" ref="I21:L361">
  <tableColumns count="4">
    <tableColumn id="1" xr3:uid="{FF6463C1-DE3E-473A-895F-EC7B18DF317F}" name="البيان"/>
    <tableColumn id="2" xr3:uid="{7FCC1D09-126E-4ED9-A0DB-AB5E34E0DC7E}" name="اللبناني"/>
    <tableColumn id="3" xr3:uid="{9FCF356B-F2CA-4FA0-962E-EA695CE95B46}" name="الدولار"/>
    <tableColumn id="4" xr3:uid="{E33B4C3E-CB5C-4CF2-8E03-9F584F5BE711}" name="مبيع $">
      <calculatedColumnFormula>'23-04'!$K22+('23-04'!$J22/90)</calculatedColumnFormula>
    </tableColumn>
  </tableColumns>
  <tableStyleInfo name="13-04-style" showFirstColumn="1" showLastColumn="1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D39E3B29-B9A2-4B20-9092-9AF2F91A07EE}" name="Table_1214151617181920212223" displayName="Table_1214151617181920212223" ref="I21:L361">
  <tableColumns count="4">
    <tableColumn id="1" xr3:uid="{9DE37C84-5D0A-49F0-AFF5-8EF3D2203885}" name="البيان"/>
    <tableColumn id="2" xr3:uid="{C01DDC50-DEFF-4EFF-B1D3-25B83ED630C4}" name="اللبناني"/>
    <tableColumn id="3" xr3:uid="{C1DAECA5-99CE-4670-A387-399679480720}" name="الدولار"/>
    <tableColumn id="4" xr3:uid="{81DA1530-885B-4919-BF5E-BA9DE6CB1D19}" name="مبيع $">
      <calculatedColumnFormula>'24-04'!$K22+('24-04'!$J22/90)</calculatedColumnFormula>
    </tableColumn>
  </tableColumns>
  <tableStyleInfo name="13-04-style" showFirstColumn="1" showLastColumn="1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B72BE9A2-BB60-40A1-B8F2-C55E15BC8C3E}" name="Table_121415161718192021222324" displayName="Table_121415161718192021222324" ref="I21:L361">
  <tableColumns count="4">
    <tableColumn id="1" xr3:uid="{402DBAA3-F639-4B18-BCA7-078A5E718ACE}" name="البيان"/>
    <tableColumn id="2" xr3:uid="{B61266A4-0AE7-4383-819D-3D7FB59BF4D5}" name="اللبناني"/>
    <tableColumn id="3" xr3:uid="{2CDEA020-FF61-48E2-8057-4A74B9547FE2}" name="الدولار"/>
    <tableColumn id="4" xr3:uid="{A0562DB8-1CE1-425E-B801-9732A54135EE}" name="مبيع $">
      <calculatedColumnFormula>'25-04'!$K22+('25-04'!$J22/90)</calculatedColumnFormula>
    </tableColumn>
  </tableColumns>
  <tableStyleInfo name="13-04-style" showFirstColumn="1" showLastColumn="1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167DC8AC-C1ED-4A33-B4ED-91E4A23B3204}" name="Table_12141516171819202122232425" displayName="Table_12141516171819202122232425" ref="I21:L361">
  <tableColumns count="4">
    <tableColumn id="1" xr3:uid="{0098E3BE-48A4-472D-9E4F-EFCA07AD5BFF}" name="البيان"/>
    <tableColumn id="2" xr3:uid="{A69902AF-32B1-401D-8561-BC05A484BDBF}" name="اللبناني"/>
    <tableColumn id="3" xr3:uid="{4590771D-81D9-4919-A8C4-82D10CB6F575}" name="الدولار"/>
    <tableColumn id="4" xr3:uid="{6E8E7665-9661-4F77-BA02-B12095D6F49C}" name="مبيع $">
      <calculatedColumnFormula>'27-04'!$K22+('27-04'!$J22/90)</calculatedColumnFormula>
    </tableColumn>
  </tableColumns>
  <tableStyleInfo name="13-04-style" showFirstColumn="1" showLastColumn="1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1F265F00-8BBF-4EFF-B5C7-A3BED512F774}" name="Table_1214151617181920212223242526" displayName="Table_1214151617181920212223242526" ref="I21:L362">
  <tableColumns count="4">
    <tableColumn id="1" xr3:uid="{B581E520-D37A-429C-80AD-6A1915B93B9D}" name="البيان"/>
    <tableColumn id="2" xr3:uid="{29546F9F-5041-46B6-BE7B-29D2B4C8F6A1}" name="اللبناني"/>
    <tableColumn id="3" xr3:uid="{A563BE66-4782-41C7-B41E-F2174F4CC680}" name="الدولار"/>
    <tableColumn id="4" xr3:uid="{BA2F56F1-D597-43E9-B6CA-787D3F76DE60}" name="مبيع $">
      <calculatedColumnFormula>'28-04'!$K22+('28-04'!$J22/90)</calculatedColumnFormula>
    </tableColumn>
  </tableColumns>
  <tableStyleInfo name="13-04-style" showFirstColumn="1" showLastColumn="1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D6EAA404-112F-4087-8713-E5450C542308}" name="Table_121415161718192021222324252627" displayName="Table_121415161718192021222324252627" ref="I21:L361">
  <tableColumns count="4">
    <tableColumn id="1" xr3:uid="{19A6B385-3BBA-4111-83E9-3BB63931D956}" name="البيان"/>
    <tableColumn id="2" xr3:uid="{6D2018AB-8768-4A1B-B7A0-D62B70F995D3}" name="اللبناني"/>
    <tableColumn id="3" xr3:uid="{D3F74881-DD86-45E3-A2DF-94A9875CF34F}" name="الدولار"/>
    <tableColumn id="4" xr3:uid="{85F261D9-258A-4951-B1B0-AB0A79D675E6}" name="مبيع $">
      <calculatedColumnFormula>'29-04'!$K22+('29-04'!$J22/90)</calculatedColumnFormula>
    </tableColumn>
  </tableColumns>
  <tableStyleInfo name="13-04-style" showFirstColumn="1" showLastColumn="1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B9AEA05A-B7D0-4103-96FD-8445261BAE58}" name="Table_12141516171819202122232425262728" displayName="Table_12141516171819202122232425262728" ref="I21:L361">
  <tableColumns count="4">
    <tableColumn id="1" xr3:uid="{56A8A949-5CCA-4389-BEE9-06C3840C2369}" name="البيان"/>
    <tableColumn id="2" xr3:uid="{D194AF0F-66F3-46C3-94D1-4A32FB85D97D}" name="اللبناني"/>
    <tableColumn id="3" xr3:uid="{E84AC9BC-898C-4EEF-8F5D-001A8E9B19E9}" name="الدولار"/>
    <tableColumn id="4" xr3:uid="{459395A7-7F02-4DD4-B181-C2F0048A58E9}" name="مبيع $">
      <calculatedColumnFormula>'30-04'!$K22+('30-04'!$J22/90)</calculatedColumnFormula>
    </tableColumn>
  </tableColumns>
  <tableStyleInfo name="13-04-style" showFirstColumn="1" showLastColumn="1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352FDF0E-BF71-4C77-8CA9-A10354244A3B}" name="Table_1214151617181920212223242526272829" displayName="Table_1214151617181920212223242526272829" ref="I21:L361">
  <tableColumns count="4">
    <tableColumn id="1" xr3:uid="{1DFFEDF5-DC96-4605-88EF-05A3AD64ECB6}" name="البيان"/>
    <tableColumn id="2" xr3:uid="{2410109B-6D29-45C1-9613-E6A78B0501A9}" name="اللبناني"/>
    <tableColumn id="3" xr3:uid="{F57DEF90-0E22-44A9-B0FC-B4C17630390C}" name="الدولار"/>
    <tableColumn id="4" xr3:uid="{4F21FDF8-1225-488E-B359-2D0B09339F76}" name="مبيع $">
      <calculatedColumnFormula>'01-05'!$K22+('01-05'!$J22/90)</calculatedColumnFormula>
    </tableColumn>
  </tableColumns>
  <tableStyleInfo name="13-04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.xml"/><Relationship Id="rId1" Type="http://schemas.openxmlformats.org/officeDocument/2006/relationships/printerSettings" Target="../printerSettings/printerSettings1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.xml"/><Relationship Id="rId1" Type="http://schemas.openxmlformats.org/officeDocument/2006/relationships/printerSettings" Target="../printerSettings/printerSettings2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6.xml"/><Relationship Id="rId1" Type="http://schemas.openxmlformats.org/officeDocument/2006/relationships/printerSettings" Target="../printerSettings/printerSettings3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7.xml"/><Relationship Id="rId1" Type="http://schemas.openxmlformats.org/officeDocument/2006/relationships/printerSettings" Target="../printerSettings/printerSettings4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8.xml"/><Relationship Id="rId1" Type="http://schemas.openxmlformats.org/officeDocument/2006/relationships/printerSettings" Target="../printerSettings/printerSettings5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9.xml"/><Relationship Id="rId1" Type="http://schemas.openxmlformats.org/officeDocument/2006/relationships/printerSettings" Target="../printerSettings/printerSettings6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0.xml"/><Relationship Id="rId1" Type="http://schemas.openxmlformats.org/officeDocument/2006/relationships/printerSettings" Target="../printerSettings/printerSettings7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1.xml"/><Relationship Id="rId1" Type="http://schemas.openxmlformats.org/officeDocument/2006/relationships/printerSettings" Target="../printerSettings/printerSettings8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2.xml"/><Relationship Id="rId1" Type="http://schemas.openxmlformats.org/officeDocument/2006/relationships/printerSettings" Target="../printerSettings/printerSettings9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3.xml"/><Relationship Id="rId1" Type="http://schemas.openxmlformats.org/officeDocument/2006/relationships/printerSettings" Target="../printerSettings/printerSettings10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4.xml"/><Relationship Id="rId1" Type="http://schemas.openxmlformats.org/officeDocument/2006/relationships/printerSettings" Target="../printerSettings/printerSettings11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5.xml"/><Relationship Id="rId1" Type="http://schemas.openxmlformats.org/officeDocument/2006/relationships/printerSettings" Target="../printerSettings/printerSettings12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6.xml"/><Relationship Id="rId1" Type="http://schemas.openxmlformats.org/officeDocument/2006/relationships/printerSettings" Target="../printerSettings/printerSettings13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7.xml"/><Relationship Id="rId1" Type="http://schemas.openxmlformats.org/officeDocument/2006/relationships/printerSettings" Target="../printerSettings/printerSettings14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8.xml"/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2FEF78-7CA9-46DA-A02E-C2A3FDBC5475}">
  <dimension ref="A1:A3"/>
  <sheetViews>
    <sheetView rightToLeft="1" workbookViewId="0">
      <selection sqref="A1:A25"/>
    </sheetView>
  </sheetViews>
  <sheetFormatPr defaultRowHeight="14.4" x14ac:dyDescent="0.3"/>
  <sheetData>
    <row r="1" spans="1:1" x14ac:dyDescent="0.3">
      <c r="A1" t="s">
        <v>40</v>
      </c>
    </row>
    <row r="2" spans="1:1" x14ac:dyDescent="0.3">
      <c r="A2" t="s">
        <v>28</v>
      </c>
    </row>
    <row r="3" spans="1:1" x14ac:dyDescent="0.3">
      <c r="A3" t="s">
        <v>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A1:Z1000"/>
  <sheetViews>
    <sheetView rightToLeft="1" topLeftCell="A58" workbookViewId="0"/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7.88671875" customWidth="1"/>
    <col min="4" max="4" width="9.109375" customWidth="1"/>
    <col min="5" max="5" width="5.109375" customWidth="1"/>
    <col min="6" max="6" width="10.44140625" customWidth="1"/>
    <col min="7" max="7" width="2.44140625" customWidth="1"/>
    <col min="8" max="8" width="7.5546875" customWidth="1"/>
    <col min="9" max="9" width="14.109375" customWidth="1"/>
    <col min="10" max="10" width="12.109375" customWidth="1"/>
    <col min="11" max="12" width="8.5546875" customWidth="1"/>
    <col min="13" max="13" width="5.3320312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340</v>
      </c>
      <c r="K1" s="3">
        <f t="shared" si="0"/>
        <v>200</v>
      </c>
      <c r="L1" s="3">
        <f t="shared" si="0"/>
        <v>203.77777777777777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400</v>
      </c>
      <c r="K3" s="9"/>
      <c r="L3" s="10">
        <f t="shared" ref="L3:L11" si="1">K3+(J3/90)</f>
        <v>4.4444444444444446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300</v>
      </c>
      <c r="K4" s="9"/>
      <c r="L4" s="10">
        <f t="shared" si="1"/>
        <v>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-360</v>
      </c>
      <c r="K5" s="9">
        <v>200</v>
      </c>
      <c r="L5" s="10">
        <f t="shared" si="1"/>
        <v>196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11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/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/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/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57" t="s">
        <v>7</v>
      </c>
      <c r="B11" s="58"/>
      <c r="C11" s="58"/>
      <c r="D11" s="58"/>
      <c r="E11" s="58"/>
      <c r="F11" s="58"/>
      <c r="G11" s="1"/>
      <c r="H11" s="1"/>
      <c r="I11" s="2"/>
      <c r="J11" s="8"/>
      <c r="K11" s="9"/>
      <c r="L11" s="10">
        <f t="shared" si="1"/>
        <v>0</v>
      </c>
      <c r="M11" s="3"/>
      <c r="N11" s="57" t="s">
        <v>8</v>
      </c>
      <c r="O11" s="58"/>
      <c r="P11" s="58"/>
      <c r="Q11" s="58"/>
      <c r="R11" s="58"/>
      <c r="S11" s="58"/>
      <c r="T11" s="1"/>
      <c r="U11" s="1"/>
      <c r="V11" s="1"/>
      <c r="W11" s="1"/>
      <c r="X11" s="1"/>
      <c r="Y11" s="1"/>
      <c r="Z11" s="1"/>
    </row>
    <row r="12" spans="1:26" x14ac:dyDescent="0.3">
      <c r="A12" s="12" t="s">
        <v>9</v>
      </c>
      <c r="B12" s="12" t="s">
        <v>10</v>
      </c>
      <c r="C12" s="12" t="s">
        <v>11</v>
      </c>
      <c r="D12" s="12" t="s">
        <v>12</v>
      </c>
      <c r="E12" s="12" t="s">
        <v>10</v>
      </c>
      <c r="F12" s="12" t="s">
        <v>11</v>
      </c>
      <c r="G12" s="1"/>
      <c r="H12" s="1"/>
      <c r="I12" s="4" t="s">
        <v>2</v>
      </c>
      <c r="J12" s="5" t="s">
        <v>3</v>
      </c>
      <c r="K12" s="6" t="s">
        <v>4</v>
      </c>
      <c r="L12" s="6" t="s">
        <v>5</v>
      </c>
      <c r="M12" s="7"/>
      <c r="N12" s="12" t="s">
        <v>9</v>
      </c>
      <c r="O12" s="12" t="s">
        <v>10</v>
      </c>
      <c r="P12" s="12" t="s">
        <v>11</v>
      </c>
      <c r="Q12" s="12" t="s">
        <v>12</v>
      </c>
      <c r="R12" s="12" t="s">
        <v>10</v>
      </c>
      <c r="S12" s="12" t="s">
        <v>11</v>
      </c>
      <c r="T12" s="1"/>
      <c r="U12" s="1"/>
      <c r="V12" s="1"/>
      <c r="W12" s="1"/>
      <c r="X12" s="1"/>
      <c r="Y12" s="1"/>
      <c r="Z12" s="1"/>
    </row>
    <row r="13" spans="1:26" x14ac:dyDescent="0.3">
      <c r="A13" s="13">
        <v>1</v>
      </c>
      <c r="B13" s="1">
        <v>1</v>
      </c>
      <c r="C13" s="14">
        <f t="shared" ref="C13:C18" si="2">A13*B13</f>
        <v>1</v>
      </c>
      <c r="D13" s="15">
        <v>5</v>
      </c>
      <c r="E13" s="1">
        <v>44</v>
      </c>
      <c r="F13" s="16">
        <f t="shared" ref="F13:F17" si="3">D13*E13</f>
        <v>220</v>
      </c>
      <c r="G13" s="7"/>
      <c r="H13" s="7" t="s">
        <v>6</v>
      </c>
      <c r="I13" s="2" t="s">
        <v>13</v>
      </c>
      <c r="J13" s="8">
        <v>140</v>
      </c>
      <c r="K13" s="9"/>
      <c r="L13" s="10">
        <f>'01-04'!$K13+('01-04'!$J13/90)</f>
        <v>1.5555555555555556</v>
      </c>
      <c r="M13" s="3"/>
      <c r="N13" s="13">
        <v>1</v>
      </c>
      <c r="O13" s="1"/>
      <c r="P13" s="14">
        <f t="shared" ref="P13:P18" si="4">N13*O13</f>
        <v>0</v>
      </c>
      <c r="Q13" s="15">
        <v>5</v>
      </c>
      <c r="R13" s="1">
        <v>48</v>
      </c>
      <c r="S13" s="16">
        <f t="shared" ref="S13:S17" si="5">Q13*R13</f>
        <v>240</v>
      </c>
      <c r="T13" s="1"/>
      <c r="U13" s="1"/>
      <c r="V13" s="1"/>
      <c r="W13" s="1"/>
      <c r="X13" s="1"/>
      <c r="Y13" s="1"/>
      <c r="Z13" s="1"/>
    </row>
    <row r="14" spans="1:26" x14ac:dyDescent="0.3">
      <c r="A14" s="13">
        <v>5</v>
      </c>
      <c r="B14" s="1">
        <v>6</v>
      </c>
      <c r="C14" s="14">
        <f t="shared" si="2"/>
        <v>30</v>
      </c>
      <c r="D14" s="15">
        <v>10</v>
      </c>
      <c r="E14" s="1">
        <v>28</v>
      </c>
      <c r="F14" s="16">
        <f t="shared" si="3"/>
        <v>280</v>
      </c>
      <c r="G14" s="7"/>
      <c r="H14" s="7" t="s">
        <v>6</v>
      </c>
      <c r="I14" s="2" t="s">
        <v>14</v>
      </c>
      <c r="J14" s="8"/>
      <c r="K14" s="9">
        <v>10</v>
      </c>
      <c r="L14" s="10">
        <f>'01-04'!$K14+('01-04'!$J14/90)</f>
        <v>10</v>
      </c>
      <c r="M14" s="3"/>
      <c r="N14" s="13">
        <v>5</v>
      </c>
      <c r="O14" s="1">
        <v>5</v>
      </c>
      <c r="P14" s="14">
        <f t="shared" si="4"/>
        <v>25</v>
      </c>
      <c r="Q14" s="15">
        <v>10</v>
      </c>
      <c r="R14" s="1">
        <v>32</v>
      </c>
      <c r="S14" s="16">
        <f t="shared" si="5"/>
        <v>320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10</v>
      </c>
      <c r="B15" s="1">
        <v>59</v>
      </c>
      <c r="C15" s="14">
        <f t="shared" si="2"/>
        <v>590</v>
      </c>
      <c r="D15" s="15">
        <v>20</v>
      </c>
      <c r="E15" s="1">
        <v>14</v>
      </c>
      <c r="F15" s="16">
        <f t="shared" si="3"/>
        <v>280</v>
      </c>
      <c r="G15" s="7"/>
      <c r="H15" s="7" t="s">
        <v>6</v>
      </c>
      <c r="I15" s="2" t="s">
        <v>15</v>
      </c>
      <c r="J15" s="8">
        <v>-10</v>
      </c>
      <c r="K15" s="9"/>
      <c r="L15" s="9">
        <f>'01-04'!$K15+('01-04'!$J15/90)</f>
        <v>-0.1111111111111111</v>
      </c>
      <c r="M15" s="3"/>
      <c r="N15" s="13">
        <v>10</v>
      </c>
      <c r="O15" s="1">
        <v>61</v>
      </c>
      <c r="P15" s="14">
        <f t="shared" si="4"/>
        <v>610</v>
      </c>
      <c r="Q15" s="15">
        <v>20</v>
      </c>
      <c r="R15" s="1">
        <v>13</v>
      </c>
      <c r="S15" s="16">
        <f t="shared" si="5"/>
        <v>260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20</v>
      </c>
      <c r="B16" s="1">
        <v>5</v>
      </c>
      <c r="C16" s="14">
        <f t="shared" si="2"/>
        <v>100</v>
      </c>
      <c r="D16" s="15">
        <v>50</v>
      </c>
      <c r="E16" s="1"/>
      <c r="F16" s="16">
        <f t="shared" si="3"/>
        <v>0</v>
      </c>
      <c r="G16" s="7"/>
      <c r="H16" s="7" t="s">
        <v>6</v>
      </c>
      <c r="I16" s="2" t="s">
        <v>16</v>
      </c>
      <c r="J16" s="8">
        <v>1080</v>
      </c>
      <c r="K16" s="9"/>
      <c r="L16" s="9">
        <f>'01-04'!$K16+('01-04'!$J16/90)</f>
        <v>12</v>
      </c>
      <c r="M16" s="3"/>
      <c r="N16" s="13">
        <v>20</v>
      </c>
      <c r="O16" s="1">
        <v>5</v>
      </c>
      <c r="P16" s="14">
        <f t="shared" si="4"/>
        <v>100</v>
      </c>
      <c r="Q16" s="15">
        <v>50</v>
      </c>
      <c r="R16" s="1"/>
      <c r="S16" s="16">
        <f t="shared" si="5"/>
        <v>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50</v>
      </c>
      <c r="B17" s="1"/>
      <c r="C17" s="14">
        <f t="shared" si="2"/>
        <v>0</v>
      </c>
      <c r="D17" s="15">
        <v>100</v>
      </c>
      <c r="E17" s="1">
        <v>55</v>
      </c>
      <c r="F17" s="16">
        <f t="shared" si="3"/>
        <v>5500</v>
      </c>
      <c r="G17" s="7"/>
      <c r="H17" s="7" t="s">
        <v>6</v>
      </c>
      <c r="I17" s="11" t="s">
        <v>17</v>
      </c>
      <c r="J17" s="8">
        <v>-360</v>
      </c>
      <c r="K17" s="9">
        <v>85</v>
      </c>
      <c r="L17" s="9">
        <f>'01-04'!$K17+('01-04'!$J17/90)</f>
        <v>81</v>
      </c>
      <c r="M17" s="3"/>
      <c r="N17" s="13">
        <v>50</v>
      </c>
      <c r="O17" s="1">
        <v>2</v>
      </c>
      <c r="P17" s="14">
        <f t="shared" si="4"/>
        <v>100</v>
      </c>
      <c r="Q17" s="15">
        <v>100</v>
      </c>
      <c r="R17" s="1">
        <v>37</v>
      </c>
      <c r="S17" s="16">
        <f t="shared" si="5"/>
        <v>3700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100</v>
      </c>
      <c r="B18" s="1">
        <v>3</v>
      </c>
      <c r="C18" s="14">
        <f t="shared" si="2"/>
        <v>300</v>
      </c>
      <c r="D18" s="12" t="s">
        <v>11</v>
      </c>
      <c r="E18" s="12"/>
      <c r="F18" s="17">
        <f>SUM(F13:F17)</f>
        <v>6280</v>
      </c>
      <c r="G18" s="7"/>
      <c r="H18" s="7" t="s">
        <v>6</v>
      </c>
      <c r="I18" s="2" t="s">
        <v>18</v>
      </c>
      <c r="J18" s="8">
        <v>-50</v>
      </c>
      <c r="K18" s="9"/>
      <c r="L18" s="9">
        <f>'01-04'!$K18+('01-04'!$J18/90)</f>
        <v>-0.55555555555555558</v>
      </c>
      <c r="M18" s="3"/>
      <c r="N18" s="13">
        <v>100</v>
      </c>
      <c r="O18" s="1">
        <v>4</v>
      </c>
      <c r="P18" s="14">
        <f t="shared" si="4"/>
        <v>400</v>
      </c>
      <c r="Q18" s="12" t="s">
        <v>11</v>
      </c>
      <c r="R18" s="12"/>
      <c r="S18" s="17">
        <f>SUM(S13:S17)</f>
        <v>4520</v>
      </c>
      <c r="T18" s="1"/>
      <c r="U18" s="1"/>
      <c r="V18" s="1"/>
      <c r="W18" s="1"/>
      <c r="X18" s="1"/>
      <c r="Y18" s="1"/>
      <c r="Z18" s="1"/>
    </row>
    <row r="19" spans="1:26" x14ac:dyDescent="0.3">
      <c r="A19" s="12" t="s">
        <v>11</v>
      </c>
      <c r="B19" s="12"/>
      <c r="C19" s="6">
        <f>SUM(C13:C18)</f>
        <v>1021</v>
      </c>
      <c r="D19" s="1"/>
      <c r="E19" s="1"/>
      <c r="F19" s="1"/>
      <c r="G19" s="1"/>
      <c r="H19" s="1" t="s">
        <v>6</v>
      </c>
      <c r="I19" s="2" t="s">
        <v>19</v>
      </c>
      <c r="J19" s="8">
        <v>200</v>
      </c>
      <c r="K19" s="9"/>
      <c r="L19" s="9">
        <f>'01-04'!$K19+('01-04'!$J19/90)</f>
        <v>2.2222222222222223</v>
      </c>
      <c r="M19" s="3"/>
      <c r="N19" s="12" t="s">
        <v>11</v>
      </c>
      <c r="O19" s="12"/>
      <c r="P19" s="6">
        <f>SUM(P13:P18)</f>
        <v>1235</v>
      </c>
      <c r="Q19" s="1"/>
      <c r="R19" s="1"/>
      <c r="S19" s="8"/>
      <c r="T19" s="1"/>
      <c r="U19" s="1"/>
      <c r="V19" s="1"/>
      <c r="W19" s="1"/>
      <c r="X19" s="1"/>
      <c r="Y19" s="1"/>
      <c r="Z19" s="1"/>
    </row>
    <row r="20" spans="1:26" x14ac:dyDescent="0.3">
      <c r="A20" s="1"/>
      <c r="B20" s="1"/>
      <c r="C20" s="1"/>
      <c r="D20" s="1"/>
      <c r="E20" s="1"/>
      <c r="F20" s="1"/>
      <c r="G20" s="1"/>
      <c r="H20" s="1" t="s">
        <v>6</v>
      </c>
      <c r="I20" s="2" t="s">
        <v>20</v>
      </c>
      <c r="J20" s="8">
        <v>100</v>
      </c>
      <c r="K20" s="9">
        <v>20</v>
      </c>
      <c r="L20" s="9">
        <f>'01-04'!$K20+('01-04'!$J20/90)</f>
        <v>21.111111111111111</v>
      </c>
      <c r="M20" s="3"/>
      <c r="N20" s="1"/>
      <c r="O20" s="1"/>
      <c r="P20" s="18"/>
      <c r="Q20" s="59" t="s">
        <v>21</v>
      </c>
      <c r="R20" s="60"/>
      <c r="S20" s="17">
        <f>SUM('01-04'!$J$13:$J$352)</f>
        <v>-3760</v>
      </c>
      <c r="T20" s="1"/>
      <c r="U20" s="1"/>
      <c r="V20" s="1"/>
      <c r="W20" s="1"/>
      <c r="X20" s="1"/>
      <c r="Y20" s="1"/>
      <c r="Z20" s="1"/>
    </row>
    <row r="21" spans="1:26" x14ac:dyDescent="0.3">
      <c r="A21" s="1"/>
      <c r="B21" s="1"/>
      <c r="C21" s="1"/>
      <c r="D21" s="1"/>
      <c r="E21" s="1"/>
      <c r="F21" s="1"/>
      <c r="G21" s="1"/>
      <c r="H21" s="1" t="s">
        <v>6</v>
      </c>
      <c r="I21" s="2" t="s">
        <v>22</v>
      </c>
      <c r="J21" s="8">
        <v>200</v>
      </c>
      <c r="K21" s="9"/>
      <c r="L21" s="9">
        <f>'01-04'!$K21+('01-04'!$J21/90)</f>
        <v>2.2222222222222223</v>
      </c>
      <c r="M21" s="3"/>
      <c r="N21" s="59" t="s">
        <v>23</v>
      </c>
      <c r="O21" s="60"/>
      <c r="P21" s="6">
        <f>SUM('01-04'!$K$13:$K$352)</f>
        <v>-370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"/>
      <c r="D22" s="1"/>
      <c r="E22" s="1"/>
      <c r="F22" s="1"/>
      <c r="G22" s="1"/>
      <c r="H22" s="1" t="s">
        <v>6</v>
      </c>
      <c r="I22" s="2" t="s">
        <v>24</v>
      </c>
      <c r="J22" s="8"/>
      <c r="K22" s="9">
        <v>25</v>
      </c>
      <c r="L22" s="9">
        <f>'01-04'!$K22+('01-04'!$J22/90)</f>
        <v>25</v>
      </c>
      <c r="M22" s="3"/>
      <c r="N22" s="1"/>
      <c r="O22" s="1"/>
      <c r="P22" s="18"/>
      <c r="Q22" s="12" t="s">
        <v>25</v>
      </c>
      <c r="R22" s="12"/>
      <c r="S22" s="17">
        <f>S18-S20-F18</f>
        <v>2000</v>
      </c>
      <c r="T22" s="1"/>
      <c r="U22" s="1"/>
      <c r="V22" s="1"/>
      <c r="W22" s="1"/>
      <c r="X22" s="1"/>
      <c r="Y22" s="1"/>
      <c r="Z22" s="1"/>
    </row>
    <row r="23" spans="1:26" x14ac:dyDescent="0.3">
      <c r="A23" s="1"/>
      <c r="B23" s="1"/>
      <c r="C23" s="7"/>
      <c r="D23" s="7"/>
      <c r="E23" s="1"/>
      <c r="F23" s="7"/>
      <c r="G23" s="1"/>
      <c r="H23" s="1" t="s">
        <v>6</v>
      </c>
      <c r="I23" s="2" t="s">
        <v>26</v>
      </c>
      <c r="J23" s="8">
        <v>-350</v>
      </c>
      <c r="K23" s="9">
        <v>5</v>
      </c>
      <c r="L23" s="9">
        <f>'01-04'!$K23+('01-04'!$J23/90)</f>
        <v>1.1111111111111112</v>
      </c>
      <c r="M23" s="3"/>
      <c r="N23" s="12" t="s">
        <v>25</v>
      </c>
      <c r="O23" s="12"/>
      <c r="P23" s="6">
        <f>P19-P21-C19</f>
        <v>584</v>
      </c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7"/>
      <c r="D24" s="7"/>
      <c r="E24" s="1"/>
      <c r="F24" s="7"/>
      <c r="G24" s="1"/>
      <c r="H24" s="1" t="s">
        <v>6</v>
      </c>
      <c r="I24" s="19" t="s">
        <v>27</v>
      </c>
      <c r="J24" s="8"/>
      <c r="K24" s="9">
        <v>34</v>
      </c>
      <c r="L24" s="9">
        <f>'01-04'!$K24+('01-04'!$J24/90)</f>
        <v>34</v>
      </c>
      <c r="M24" s="3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x14ac:dyDescent="0.3">
      <c r="A25" s="1"/>
      <c r="B25" s="1"/>
      <c r="C25" s="7"/>
      <c r="D25" s="7"/>
      <c r="E25" s="1"/>
      <c r="F25" s="7"/>
      <c r="G25" s="1"/>
      <c r="H25" s="1" t="s">
        <v>28</v>
      </c>
      <c r="I25" s="19" t="s">
        <v>29</v>
      </c>
      <c r="J25" s="8">
        <v>-300</v>
      </c>
      <c r="K25" s="9"/>
      <c r="L25" s="9">
        <f>'01-04'!$K25+('01-04'!$J25/90)</f>
        <v>-3.3333333333333335</v>
      </c>
      <c r="M25" s="3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1" t="s">
        <v>6</v>
      </c>
      <c r="I26" s="2" t="s">
        <v>15</v>
      </c>
      <c r="J26" s="8">
        <v>-300</v>
      </c>
      <c r="K26" s="9">
        <v>5</v>
      </c>
      <c r="L26" s="9">
        <f>'01-04'!$K26+('01-04'!$J26/90)</f>
        <v>1.6666666666666665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9"/>
      <c r="B27" s="9"/>
      <c r="C27" s="7"/>
      <c r="D27" s="7"/>
      <c r="E27" s="1"/>
      <c r="F27" s="7"/>
      <c r="G27" s="1"/>
      <c r="H27" s="1" t="s">
        <v>6</v>
      </c>
      <c r="I27" s="19" t="s">
        <v>30</v>
      </c>
      <c r="J27" s="8">
        <v>350</v>
      </c>
      <c r="K27" s="9"/>
      <c r="L27" s="9">
        <f>'01-04'!$K27+('01-04'!$J27/90)</f>
        <v>3.8888888888888888</v>
      </c>
      <c r="M27" s="3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</row>
    <row r="28" spans="1:26" x14ac:dyDescent="0.3">
      <c r="A28" s="9"/>
      <c r="B28" s="9"/>
      <c r="C28" s="7"/>
      <c r="D28" s="1"/>
      <c r="E28" s="1"/>
      <c r="F28" s="7"/>
      <c r="G28" s="1"/>
      <c r="H28" s="1" t="s">
        <v>6</v>
      </c>
      <c r="I28" s="19" t="s">
        <v>31</v>
      </c>
      <c r="J28" s="8">
        <v>500</v>
      </c>
      <c r="K28" s="9"/>
      <c r="L28" s="9">
        <f>'01-04'!$K28+('01-04'!$J28/90)</f>
        <v>5.5555555555555554</v>
      </c>
      <c r="M28" s="3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</row>
    <row r="29" spans="1:26" x14ac:dyDescent="0.3">
      <c r="A29" s="9"/>
      <c r="B29" s="9"/>
      <c r="C29" s="7"/>
      <c r="D29" s="1"/>
      <c r="E29" s="1"/>
      <c r="F29" s="1"/>
      <c r="G29" s="1"/>
      <c r="H29" s="1" t="s">
        <v>6</v>
      </c>
      <c r="I29" s="19" t="s">
        <v>32</v>
      </c>
      <c r="J29" s="8">
        <v>-700</v>
      </c>
      <c r="K29" s="9">
        <v>10</v>
      </c>
      <c r="L29" s="9">
        <f>'01-04'!$K29+('01-04'!$J29/90)</f>
        <v>2.2222222222222223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1"/>
      <c r="D30" s="1"/>
      <c r="E30" s="1"/>
      <c r="F30" s="3"/>
      <c r="G30" s="1"/>
      <c r="H30" s="1" t="s">
        <v>6</v>
      </c>
      <c r="I30" s="2" t="s">
        <v>33</v>
      </c>
      <c r="J30" s="8">
        <v>270</v>
      </c>
      <c r="K30" s="9"/>
      <c r="L30" s="9">
        <f>'01-04'!$K30+('01-04'!$J30/90)</f>
        <v>3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x14ac:dyDescent="0.3">
      <c r="A31" s="9"/>
      <c r="B31" s="9"/>
      <c r="C31" s="3"/>
      <c r="D31" s="1"/>
      <c r="E31" s="1"/>
      <c r="F31" s="1"/>
      <c r="G31" s="1"/>
      <c r="H31" s="1" t="s">
        <v>6</v>
      </c>
      <c r="I31" s="2" t="s">
        <v>34</v>
      </c>
      <c r="J31" s="8">
        <v>270</v>
      </c>
      <c r="K31" s="9"/>
      <c r="L31" s="9">
        <f>'01-04'!$K31+('01-04'!$J31/90)</f>
        <v>3</v>
      </c>
      <c r="M31" s="3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x14ac:dyDescent="0.3">
      <c r="A32" s="9"/>
      <c r="B32" s="9"/>
      <c r="C32" s="1"/>
      <c r="D32" s="1"/>
      <c r="E32" s="1"/>
      <c r="F32" s="3"/>
      <c r="G32" s="1"/>
      <c r="H32" s="1" t="s">
        <v>28</v>
      </c>
      <c r="I32" s="2" t="s">
        <v>35</v>
      </c>
      <c r="J32" s="8">
        <v>-300</v>
      </c>
      <c r="K32" s="9"/>
      <c r="L32" s="9">
        <f>'01-04'!$K32+('01-04'!$J32/90)</f>
        <v>-3.3333333333333335</v>
      </c>
      <c r="M32" s="3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x14ac:dyDescent="0.3">
      <c r="A33" s="9"/>
      <c r="B33" s="9"/>
      <c r="C33" s="3"/>
      <c r="D33" s="1"/>
      <c r="E33" s="1"/>
      <c r="F33" s="1"/>
      <c r="G33" s="1"/>
      <c r="H33" s="1" t="s">
        <v>6</v>
      </c>
      <c r="I33" s="2" t="s">
        <v>36</v>
      </c>
      <c r="J33" s="8">
        <v>-360</v>
      </c>
      <c r="K33" s="9">
        <v>10</v>
      </c>
      <c r="L33" s="9">
        <f>'01-04'!$K33+('01-04'!$J33/90)</f>
        <v>6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1"/>
      <c r="D34" s="1"/>
      <c r="E34" s="1"/>
      <c r="F34" s="1"/>
      <c r="G34" s="1"/>
      <c r="H34" s="1" t="s">
        <v>6</v>
      </c>
      <c r="I34" s="2" t="s">
        <v>37</v>
      </c>
      <c r="J34" s="8">
        <v>70</v>
      </c>
      <c r="K34" s="9"/>
      <c r="L34" s="9">
        <f>'01-04'!$K34+('01-04'!$J34/90)</f>
        <v>0.77777777777777779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1"/>
      <c r="D35" s="1"/>
      <c r="E35" s="1"/>
      <c r="F35" s="1"/>
      <c r="G35" s="1"/>
      <c r="H35" s="1" t="s">
        <v>6</v>
      </c>
      <c r="I35" s="2" t="s">
        <v>38</v>
      </c>
      <c r="J35" s="8">
        <v>200</v>
      </c>
      <c r="K35" s="9"/>
      <c r="L35" s="9">
        <f>'01-04'!$K35+('01-04'!$J35/90)</f>
        <v>2.2222222222222223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1"/>
      <c r="G36" s="1"/>
      <c r="H36" s="1" t="s">
        <v>6</v>
      </c>
      <c r="I36" s="2" t="s">
        <v>39</v>
      </c>
      <c r="J36" s="8">
        <v>45</v>
      </c>
      <c r="K36" s="9">
        <v>10</v>
      </c>
      <c r="L36" s="9">
        <f>'01-04'!$K36+('01-04'!$J36/90)</f>
        <v>10.5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1"/>
      <c r="D37" s="1"/>
      <c r="E37" s="1"/>
      <c r="F37" s="1"/>
      <c r="G37" s="1"/>
      <c r="H37" s="1" t="s">
        <v>40</v>
      </c>
      <c r="I37" s="2" t="s">
        <v>41</v>
      </c>
      <c r="J37" s="8"/>
      <c r="K37" s="9">
        <v>-110</v>
      </c>
      <c r="L37" s="9">
        <f>'01-04'!$K37+('01-04'!$J37/90)</f>
        <v>-110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1"/>
      <c r="G38" s="1"/>
      <c r="H38" s="1" t="s">
        <v>6</v>
      </c>
      <c r="I38" s="2" t="s">
        <v>42</v>
      </c>
      <c r="J38" s="8"/>
      <c r="K38" s="9">
        <v>-55</v>
      </c>
      <c r="L38" s="9">
        <f>'01-04'!$K38+('01-04'!$J38/90)</f>
        <v>-55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1"/>
      <c r="G39" s="1"/>
      <c r="H39" s="1" t="s">
        <v>28</v>
      </c>
      <c r="I39" s="2" t="s">
        <v>43</v>
      </c>
      <c r="J39" s="8">
        <v>-2000</v>
      </c>
      <c r="K39" s="9"/>
      <c r="L39" s="9">
        <f>'01-04'!$K39+('01-04'!$J39/90)</f>
        <v>-22.222222222222221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1" t="s">
        <v>6</v>
      </c>
      <c r="I40" s="2" t="s">
        <v>44</v>
      </c>
      <c r="J40" s="8">
        <v>100</v>
      </c>
      <c r="K40" s="9">
        <v>15</v>
      </c>
      <c r="L40" s="9">
        <f>'01-04'!$K40+('01-04'!$J40/90)</f>
        <v>16.111111111111111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1" t="s">
        <v>6</v>
      </c>
      <c r="I41" s="2" t="s">
        <v>45</v>
      </c>
      <c r="J41" s="8">
        <v>180</v>
      </c>
      <c r="K41" s="9"/>
      <c r="L41" s="9">
        <f>'01-04'!$K41+('01-04'!$J41/90)</f>
        <v>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1" t="s">
        <v>6</v>
      </c>
      <c r="I42" s="2" t="s">
        <v>46</v>
      </c>
      <c r="J42" s="8"/>
      <c r="K42" s="9">
        <v>10</v>
      </c>
      <c r="L42" s="9">
        <f>'01-04'!$K42+('01-04'!$J42/90)</f>
        <v>10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9"/>
      <c r="D43" s="9"/>
      <c r="E43" s="9"/>
      <c r="F43" s="9"/>
      <c r="G43" s="9"/>
      <c r="H43" s="9" t="s">
        <v>6</v>
      </c>
      <c r="I43" s="2" t="s">
        <v>47</v>
      </c>
      <c r="J43" s="8"/>
      <c r="K43" s="9">
        <v>59</v>
      </c>
      <c r="L43" s="9">
        <f>'01-04'!$K43+('01-04'!$J43/90)</f>
        <v>59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9"/>
      <c r="D44" s="9"/>
      <c r="E44" s="9"/>
      <c r="F44" s="9"/>
      <c r="G44" s="9"/>
      <c r="H44" s="9" t="s">
        <v>6</v>
      </c>
      <c r="I44" s="2" t="s">
        <v>48</v>
      </c>
      <c r="J44" s="8"/>
      <c r="K44" s="9">
        <v>10</v>
      </c>
      <c r="L44" s="9">
        <f>'01-04'!$K44+('01-04'!$J44/90)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9"/>
      <c r="D45" s="9"/>
      <c r="E45" s="9"/>
      <c r="F45" s="9"/>
      <c r="G45" s="9"/>
      <c r="H45" s="9" t="s">
        <v>6</v>
      </c>
      <c r="I45" s="2" t="s">
        <v>49</v>
      </c>
      <c r="J45" s="8">
        <v>265</v>
      </c>
      <c r="K45" s="9"/>
      <c r="L45" s="9">
        <f>'01-04'!$K45+('01-04'!$J45/90)</f>
        <v>2.9444444444444446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9"/>
      <c r="D46" s="9"/>
      <c r="E46" s="9"/>
      <c r="F46" s="9"/>
      <c r="G46" s="9"/>
      <c r="H46" s="9" t="s">
        <v>6</v>
      </c>
      <c r="I46" s="2" t="s">
        <v>50</v>
      </c>
      <c r="J46" s="8"/>
      <c r="K46" s="9">
        <v>50</v>
      </c>
      <c r="L46" s="9">
        <f>'01-04'!$K46+('01-04'!$J46/90)</f>
        <v>50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9"/>
      <c r="D47" s="9"/>
      <c r="E47" s="9"/>
      <c r="F47" s="9"/>
      <c r="G47" s="9"/>
      <c r="H47" s="9" t="s">
        <v>6</v>
      </c>
      <c r="I47" s="2" t="s">
        <v>51</v>
      </c>
      <c r="J47" s="8">
        <v>50</v>
      </c>
      <c r="K47" s="9">
        <v>10</v>
      </c>
      <c r="L47" s="9">
        <f>'01-04'!$K47+('01-04'!$J47/90)</f>
        <v>10.555555555555555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9"/>
      <c r="D48" s="9"/>
      <c r="E48" s="9"/>
      <c r="F48" s="9"/>
      <c r="G48" s="9"/>
      <c r="H48" s="9" t="s">
        <v>6</v>
      </c>
      <c r="I48" s="2" t="s">
        <v>52</v>
      </c>
      <c r="J48" s="8">
        <v>-350</v>
      </c>
      <c r="K48" s="9">
        <v>5</v>
      </c>
      <c r="L48" s="9">
        <f>'01-04'!$K48+('01-04'!$J48/90)</f>
        <v>1.1111111111111112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9" t="s">
        <v>6</v>
      </c>
      <c r="I49" s="2" t="s">
        <v>53</v>
      </c>
      <c r="J49" s="8"/>
      <c r="K49" s="9">
        <v>10</v>
      </c>
      <c r="L49" s="9">
        <f>'01-04'!$K49+('01-04'!$J49/90)</f>
        <v>10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9" t="s">
        <v>6</v>
      </c>
      <c r="I50" s="2" t="s">
        <v>54</v>
      </c>
      <c r="J50" s="8"/>
      <c r="K50" s="9">
        <v>-4</v>
      </c>
      <c r="L50" s="9">
        <f>'01-04'!$K50+('01-04'!$J50/90)</f>
        <v>-4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9" t="s">
        <v>28</v>
      </c>
      <c r="I51" s="2" t="s">
        <v>55</v>
      </c>
      <c r="J51" s="8">
        <v>-500</v>
      </c>
      <c r="K51" s="9"/>
      <c r="L51" s="9">
        <f>'01-04'!$K51+('01-04'!$J51/90)</f>
        <v>-5.5555555555555554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9" t="s">
        <v>6</v>
      </c>
      <c r="I52" s="2" t="s">
        <v>56</v>
      </c>
      <c r="J52" s="8">
        <v>-200</v>
      </c>
      <c r="K52" s="9"/>
      <c r="L52" s="9">
        <f>'01-04'!$K52+('01-04'!$J52/90)</f>
        <v>-2.2222222222222223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9" t="s">
        <v>6</v>
      </c>
      <c r="I53" s="2"/>
      <c r="J53" s="8"/>
      <c r="K53" s="9">
        <v>11</v>
      </c>
      <c r="L53" s="9">
        <f>'01-04'!$K53+('01-04'!$J53/90)</f>
        <v>11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9" t="s">
        <v>6</v>
      </c>
      <c r="I54" s="2"/>
      <c r="J54" s="8"/>
      <c r="K54" s="9">
        <v>5</v>
      </c>
      <c r="L54" s="9">
        <f>'01-04'!$K54+('01-04'!$J54/90)</f>
        <v>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9" t="s">
        <v>6</v>
      </c>
      <c r="I55" s="2"/>
      <c r="J55" s="8">
        <v>150</v>
      </c>
      <c r="K55" s="9"/>
      <c r="L55" s="9">
        <f>'01-04'!$K55+('01-04'!$J55/90)</f>
        <v>1.6666666666666667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9" t="s">
        <v>40</v>
      </c>
      <c r="I56" s="2"/>
      <c r="J56" s="8">
        <v>50</v>
      </c>
      <c r="K56" s="9"/>
      <c r="L56" s="9">
        <f>'01-04'!$K56+('01-04'!$J56/90)</f>
        <v>0.55555555555555558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9" t="s">
        <v>6</v>
      </c>
      <c r="I57" s="2"/>
      <c r="J57" s="8">
        <v>50</v>
      </c>
      <c r="K57" s="9"/>
      <c r="L57" s="9">
        <f>'01-04'!$K57+('01-04'!$J57/90)</f>
        <v>0.55555555555555558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9" t="s">
        <v>6</v>
      </c>
      <c r="I58" s="2"/>
      <c r="J58" s="8">
        <v>100</v>
      </c>
      <c r="K58" s="9"/>
      <c r="L58" s="9">
        <f>'01-04'!$K58+('01-04'!$J58/90)</f>
        <v>1.1111111111111112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9" t="s">
        <v>6</v>
      </c>
      <c r="I59" s="2"/>
      <c r="J59" s="8">
        <v>570</v>
      </c>
      <c r="K59" s="9"/>
      <c r="L59" s="9">
        <f>'01-04'!$K59+('01-04'!$J59/90)</f>
        <v>6.333333333333333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9" t="s">
        <v>6</v>
      </c>
      <c r="I60" s="2"/>
      <c r="J60" s="8"/>
      <c r="K60" s="9">
        <v>-5</v>
      </c>
      <c r="L60" s="9">
        <f>'01-04'!$K60+('01-04'!$J60/90)</f>
        <v>-5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9" t="s">
        <v>40</v>
      </c>
      <c r="I61" s="2"/>
      <c r="J61" s="8"/>
      <c r="K61" s="9">
        <v>-15</v>
      </c>
      <c r="L61" s="9">
        <f>'01-04'!$K61+('01-04'!$J61/90)</f>
        <v>-15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9" t="s">
        <v>6</v>
      </c>
      <c r="I62" s="2"/>
      <c r="J62" s="8"/>
      <c r="K62" s="9">
        <v>5</v>
      </c>
      <c r="L62" s="9">
        <f>'01-04'!$K62+('01-04'!$J62/90)</f>
        <v>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9" t="s">
        <v>6</v>
      </c>
      <c r="I63" s="2"/>
      <c r="J63" s="8">
        <v>-250</v>
      </c>
      <c r="K63" s="9"/>
      <c r="L63" s="9">
        <f>'01-04'!$K63+('01-04'!$J63/90)</f>
        <v>-2.7777777777777777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9" t="s">
        <v>6</v>
      </c>
      <c r="I64" s="2"/>
      <c r="J64" s="8">
        <v>100</v>
      </c>
      <c r="K64" s="9"/>
      <c r="L64" s="9">
        <f>'01-04'!$K64+('01-04'!$J64/90)</f>
        <v>1.1111111111111112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9"/>
      <c r="E65" s="9"/>
      <c r="F65" s="9"/>
      <c r="G65" s="9"/>
      <c r="H65" s="9" t="s">
        <v>6</v>
      </c>
      <c r="I65" s="2"/>
      <c r="J65" s="8"/>
      <c r="K65" s="9">
        <v>20</v>
      </c>
      <c r="L65" s="9">
        <f>'01-04'!$K65+('01-04'!$J65/90)</f>
        <v>20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9"/>
      <c r="E66" s="9"/>
      <c r="F66" s="9"/>
      <c r="G66" s="9"/>
      <c r="H66" s="9" t="s">
        <v>6</v>
      </c>
      <c r="I66" s="2"/>
      <c r="J66" s="8"/>
      <c r="K66" s="9">
        <v>90</v>
      </c>
      <c r="L66" s="9">
        <f>'01-04'!$K66+('01-04'!$J66/90)</f>
        <v>90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9" t="s">
        <v>6</v>
      </c>
      <c r="I67" s="2"/>
      <c r="J67" s="8">
        <v>850</v>
      </c>
      <c r="K67" s="9"/>
      <c r="L67" s="9">
        <f>'01-04'!$K67+('01-04'!$J67/90)</f>
        <v>9.4444444444444446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9" t="s">
        <v>6</v>
      </c>
      <c r="I68" s="2"/>
      <c r="J68" s="8">
        <v>-100</v>
      </c>
      <c r="K68" s="9">
        <v>10</v>
      </c>
      <c r="L68" s="9">
        <f>'01-04'!$K68+('01-04'!$J68/90)</f>
        <v>8.8888888888888893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9" t="s">
        <v>6</v>
      </c>
      <c r="I69" s="2"/>
      <c r="J69" s="8">
        <v>-135</v>
      </c>
      <c r="K69" s="9">
        <v>5</v>
      </c>
      <c r="L69" s="9">
        <f>'01-04'!$K69+('01-04'!$J69/90)</f>
        <v>3.5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9" t="s">
        <v>6</v>
      </c>
      <c r="I70" s="2"/>
      <c r="J70" s="8">
        <v>-270</v>
      </c>
      <c r="K70" s="9">
        <v>20</v>
      </c>
      <c r="L70" s="9">
        <f>'01-04'!$K70+('01-04'!$J70/90)</f>
        <v>17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9" t="s">
        <v>6</v>
      </c>
      <c r="I71" s="2"/>
      <c r="J71" s="8"/>
      <c r="K71" s="9">
        <v>100</v>
      </c>
      <c r="L71" s="9">
        <f>'01-04'!$K71+('01-04'!$J71/90)</f>
        <v>100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9" t="s">
        <v>6</v>
      </c>
      <c r="I72" s="2"/>
      <c r="J72" s="8">
        <v>200</v>
      </c>
      <c r="K72" s="9"/>
      <c r="L72" s="9">
        <f>'01-04'!$K72+('01-04'!$J72/90)</f>
        <v>2.2222222222222223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9" t="s">
        <v>6</v>
      </c>
      <c r="I73" s="2"/>
      <c r="J73" s="8"/>
      <c r="K73" s="9">
        <v>-15</v>
      </c>
      <c r="L73" s="9">
        <f>'01-04'!$K73+('01-04'!$J73/90)</f>
        <v>-15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9" t="s">
        <v>6</v>
      </c>
      <c r="I74" s="2"/>
      <c r="J74" s="8">
        <v>130</v>
      </c>
      <c r="K74" s="9"/>
      <c r="L74" s="9">
        <f>'01-04'!$K74+('01-04'!$J74/90)</f>
        <v>1.4444444444444444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9" t="s">
        <v>6</v>
      </c>
      <c r="I75" s="2"/>
      <c r="J75" s="8">
        <v>150</v>
      </c>
      <c r="K75" s="9"/>
      <c r="L75" s="9">
        <f>'01-04'!$K75+('01-04'!$J75/90)</f>
        <v>1.6666666666666667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9" t="s">
        <v>6</v>
      </c>
      <c r="I76" s="2"/>
      <c r="J76" s="8">
        <v>800</v>
      </c>
      <c r="K76" s="9"/>
      <c r="L76" s="9">
        <f>'01-04'!$K76+('01-04'!$J76/90)</f>
        <v>8.8888888888888893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9" t="s">
        <v>6</v>
      </c>
      <c r="I77" s="2"/>
      <c r="J77" s="8"/>
      <c r="K77" s="9">
        <v>35</v>
      </c>
      <c r="L77" s="9">
        <f>'01-04'!$K77+('01-04'!$J77/90)</f>
        <v>35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9" t="s">
        <v>6</v>
      </c>
      <c r="I78" s="2"/>
      <c r="J78" s="8">
        <v>-170</v>
      </c>
      <c r="K78" s="9"/>
      <c r="L78" s="9">
        <f>'01-04'!$K78+('01-04'!$J78/90)</f>
        <v>-1.8888888888888888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9" t="s">
        <v>40</v>
      </c>
      <c r="I79" s="2"/>
      <c r="J79" s="8"/>
      <c r="K79" s="9">
        <v>5</v>
      </c>
      <c r="L79" s="9">
        <f>'01-04'!$K79+('01-04'!$J79/90)</f>
        <v>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9" t="s">
        <v>6</v>
      </c>
      <c r="I80" s="2"/>
      <c r="J80" s="8"/>
      <c r="K80" s="9">
        <v>-25</v>
      </c>
      <c r="L80" s="9">
        <f>'01-04'!$K80+('01-04'!$J80/90)</f>
        <v>-25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9" t="s">
        <v>6</v>
      </c>
      <c r="I81" s="2"/>
      <c r="J81" s="8"/>
      <c r="K81" s="9">
        <v>5</v>
      </c>
      <c r="L81" s="9">
        <f>'01-04'!$K81+('01-04'!$J81/90)</f>
        <v>5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9" t="s">
        <v>6</v>
      </c>
      <c r="I82" s="2"/>
      <c r="J82" s="8">
        <v>-225</v>
      </c>
      <c r="K82" s="9"/>
      <c r="L82" s="9">
        <f>'01-04'!$K82+('01-04'!$J82/90)</f>
        <v>-2.5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9" t="s">
        <v>40</v>
      </c>
      <c r="I83" s="2"/>
      <c r="J83" s="8"/>
      <c r="K83" s="9">
        <v>-800</v>
      </c>
      <c r="L83" s="9">
        <f>'01-04'!$K83+('01-04'!$J83/90)</f>
        <v>-800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9" t="s">
        <v>6</v>
      </c>
      <c r="I84" s="2"/>
      <c r="J84" s="8"/>
      <c r="K84" s="9">
        <v>5</v>
      </c>
      <c r="L84" s="9">
        <f>'01-04'!$K84+('01-04'!$J84/90)</f>
        <v>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9" t="s">
        <v>6</v>
      </c>
      <c r="I85" s="2"/>
      <c r="J85" s="8"/>
      <c r="K85" s="9">
        <v>-40</v>
      </c>
      <c r="L85" s="9">
        <f>'01-04'!$K85+('01-04'!$J85/90)</f>
        <v>-40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9" t="s">
        <v>40</v>
      </c>
      <c r="I86" s="2"/>
      <c r="J86" s="8">
        <v>-4000</v>
      </c>
      <c r="K86" s="9"/>
      <c r="L86" s="9">
        <f>'01-04'!$K86+('01-04'!$J86/90)</f>
        <v>-44.444444444444443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9" t="s">
        <v>40</v>
      </c>
      <c r="I87" s="2" t="s">
        <v>57</v>
      </c>
      <c r="J87" s="8"/>
      <c r="K87" s="9">
        <v>250</v>
      </c>
      <c r="L87" s="9">
        <f>'01-04'!$K87+('01-04'!$J87/90)</f>
        <v>250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9" t="s">
        <v>28</v>
      </c>
      <c r="I88" s="2" t="s">
        <v>58</v>
      </c>
      <c r="J88" s="8"/>
      <c r="K88" s="9">
        <v>-250</v>
      </c>
      <c r="L88" s="9">
        <f>'01-04'!$K88+('01-04'!$J88/90)</f>
        <v>-250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9" t="s">
        <v>28</v>
      </c>
      <c r="I89" s="2" t="s">
        <v>59</v>
      </c>
      <c r="J89" s="8"/>
      <c r="K89" s="9">
        <v>-600</v>
      </c>
      <c r="L89" s="9">
        <f>'01-04'!$K89+('01-04'!$J89/90)</f>
        <v>-600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9"/>
      <c r="I90" s="2" t="s">
        <v>57</v>
      </c>
      <c r="J90" s="8"/>
      <c r="K90" s="9">
        <v>600</v>
      </c>
      <c r="L90" s="9">
        <f>'01-04'!$K90+('01-04'!$J90/90)</f>
        <v>600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9" t="s">
        <v>28</v>
      </c>
      <c r="I91" s="2" t="s">
        <v>60</v>
      </c>
      <c r="J91" s="8"/>
      <c r="K91" s="9">
        <v>-600</v>
      </c>
      <c r="L91" s="9">
        <f>'01-04'!$K91+('01-04'!$J91/90)</f>
        <v>-600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9"/>
      <c r="I92" s="2" t="s">
        <v>57</v>
      </c>
      <c r="J92" s="8"/>
      <c r="K92" s="9">
        <v>600</v>
      </c>
      <c r="L92" s="9">
        <f>'01-04'!$K92+('01-04'!$J92/90)</f>
        <v>600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9"/>
      <c r="I93" s="2"/>
      <c r="J93" s="8"/>
      <c r="K93" s="9"/>
      <c r="L93" s="9">
        <f>'01-04'!$K93+('01-04'!$J93/90)</f>
        <v>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9"/>
      <c r="I94" s="2"/>
      <c r="J94" s="8"/>
      <c r="K94" s="9"/>
      <c r="L94" s="9">
        <f>'01-04'!$K94+('01-04'!$J94/90)</f>
        <v>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9"/>
      <c r="I95" s="2"/>
      <c r="J95" s="8"/>
      <c r="K95" s="9"/>
      <c r="L95" s="9">
        <f>'01-04'!$K95+('01-04'!$J95/90)</f>
        <v>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9"/>
      <c r="I96" s="2"/>
      <c r="J96" s="8"/>
      <c r="K96" s="9"/>
      <c r="L96" s="9">
        <f>'01-04'!$K96+('01-04'!$J96/90)</f>
        <v>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9"/>
      <c r="I97" s="2"/>
      <c r="J97" s="8"/>
      <c r="K97" s="9"/>
      <c r="L97" s="9">
        <f>'01-04'!$K97+('01-04'!$J97/90)</f>
        <v>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9"/>
      <c r="I98" s="2"/>
      <c r="J98" s="8"/>
      <c r="K98" s="9"/>
      <c r="L98" s="9">
        <f>'01-04'!$K98+('01-04'!$J98/90)</f>
        <v>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9"/>
      <c r="I99" s="2"/>
      <c r="J99" s="8"/>
      <c r="K99" s="9"/>
      <c r="L99" s="9">
        <f>'01-04'!$K99+('01-04'!$J99/90)</f>
        <v>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9"/>
      <c r="I100" s="2"/>
      <c r="J100" s="8"/>
      <c r="K100" s="9"/>
      <c r="L100" s="9">
        <f>'01-04'!$K100+('01-04'!$J100/90)</f>
        <v>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9"/>
      <c r="I101" s="2"/>
      <c r="J101" s="8"/>
      <c r="K101" s="9"/>
      <c r="L101" s="9">
        <f>'01-04'!$K101+('01-04'!$J101/90)</f>
        <v>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9"/>
      <c r="I102" s="2"/>
      <c r="J102" s="8"/>
      <c r="K102" s="9"/>
      <c r="L102" s="9">
        <f>'01-04'!$K102+('01-04'!$J102/90)</f>
        <v>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9"/>
      <c r="I103" s="2"/>
      <c r="J103" s="8"/>
      <c r="K103" s="9"/>
      <c r="L103" s="9">
        <f>'01-04'!$K103+('01-04'!$J103/90)</f>
        <v>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9"/>
      <c r="I104" s="2"/>
      <c r="J104" s="8"/>
      <c r="K104" s="9"/>
      <c r="L104" s="9">
        <f>'01-04'!$K104+('01-04'!$J104/90)</f>
        <v>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9"/>
      <c r="I105" s="2"/>
      <c r="J105" s="8"/>
      <c r="K105" s="9"/>
      <c r="L105" s="9">
        <f>'01-04'!$K105+('01-04'!$J105/90)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9"/>
      <c r="I106" s="2"/>
      <c r="J106" s="8"/>
      <c r="K106" s="9"/>
      <c r="L106" s="9">
        <f>'01-04'!$K106+('01-04'!$J106/90)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9"/>
      <c r="I107" s="2"/>
      <c r="J107" s="8"/>
      <c r="K107" s="9"/>
      <c r="L107" s="9">
        <f>'01-04'!$K107+('01-04'!$J107/90)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9"/>
      <c r="I108" s="2"/>
      <c r="J108" s="8"/>
      <c r="K108" s="9"/>
      <c r="L108" s="9">
        <f>'01-04'!$K108+('01-04'!$J108/90)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9"/>
      <c r="I109" s="2"/>
      <c r="J109" s="8"/>
      <c r="K109" s="9"/>
      <c r="L109" s="9">
        <f>'01-04'!$K109+('01-04'!$J109/90)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9"/>
      <c r="I110" s="2"/>
      <c r="J110" s="8"/>
      <c r="K110" s="9"/>
      <c r="L110" s="9">
        <f>'01-04'!$K110+('01-04'!$J110/90)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9"/>
      <c r="I111" s="2"/>
      <c r="J111" s="8"/>
      <c r="K111" s="9"/>
      <c r="L111" s="9">
        <f>'01-04'!$K111+('01-04'!$J111/90)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9"/>
      <c r="I112" s="2"/>
      <c r="J112" s="8"/>
      <c r="K112" s="9"/>
      <c r="L112" s="9">
        <f>'01-04'!$K112+('01-04'!$J112/90)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9"/>
      <c r="I113" s="2"/>
      <c r="J113" s="8"/>
      <c r="K113" s="9"/>
      <c r="L113" s="9">
        <f>'01-04'!$K113+('01-04'!$J113/90)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9"/>
      <c r="I114" s="2"/>
      <c r="J114" s="8"/>
      <c r="K114" s="9"/>
      <c r="L114" s="9">
        <f>'01-04'!$K114+('01-04'!$J114/90)</f>
        <v>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9"/>
      <c r="I115" s="2"/>
      <c r="J115" s="8"/>
      <c r="K115" s="9"/>
      <c r="L115" s="9">
        <f>'01-04'!$K115+('01-04'!$J115/90)</f>
        <v>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9"/>
      <c r="I116" s="2"/>
      <c r="J116" s="8"/>
      <c r="K116" s="9"/>
      <c r="L116" s="9">
        <f>'01-04'!$K116+('01-04'!$J116/90)</f>
        <v>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9"/>
      <c r="I117" s="2"/>
      <c r="J117" s="8"/>
      <c r="K117" s="9"/>
      <c r="L117" s="9">
        <f>'01-04'!$K117+('01-04'!$J117/90)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9"/>
      <c r="I118" s="2"/>
      <c r="J118" s="8"/>
      <c r="K118" s="9"/>
      <c r="L118" s="9">
        <f>'01-04'!$K118+('01-04'!$J118/90)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9"/>
      <c r="I119" s="2"/>
      <c r="J119" s="8"/>
      <c r="K119" s="9"/>
      <c r="L119" s="9">
        <f>'01-04'!$K119+('01-04'!$J119/90)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9"/>
      <c r="I120" s="2"/>
      <c r="J120" s="8"/>
      <c r="K120" s="9"/>
      <c r="L120" s="9">
        <f>'01-04'!$K120+('01-04'!$J120/90)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9"/>
      <c r="I121" s="2"/>
      <c r="J121" s="8"/>
      <c r="K121" s="9"/>
      <c r="L121" s="9">
        <f>'01-04'!$K121+('01-04'!$J121/90)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9"/>
      <c r="I122" s="2"/>
      <c r="J122" s="8"/>
      <c r="K122" s="9"/>
      <c r="L122" s="9">
        <f>'01-04'!$K122+('01-04'!$J122/90)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9"/>
      <c r="I123" s="2"/>
      <c r="J123" s="8"/>
      <c r="K123" s="9"/>
      <c r="L123" s="9">
        <f>'01-04'!$K123+('01-04'!$J123/90)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9"/>
      <c r="I124" s="2"/>
      <c r="J124" s="8"/>
      <c r="K124" s="9"/>
      <c r="L124" s="9">
        <f>'01-04'!$K124+('01-04'!$J124/90)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9"/>
      <c r="I125" s="2"/>
      <c r="J125" s="8"/>
      <c r="K125" s="9"/>
      <c r="L125" s="9">
        <f>'01-04'!$K125+('01-04'!$J125/90)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9"/>
      <c r="I126" s="2"/>
      <c r="J126" s="8"/>
      <c r="K126" s="9"/>
      <c r="L126" s="9">
        <f>'01-04'!$K126+('01-04'!$J126/90)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9"/>
      <c r="I127" s="2"/>
      <c r="J127" s="8"/>
      <c r="K127" s="9"/>
      <c r="L127" s="9">
        <f>'01-04'!$K127+('01-04'!$J127/90)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9"/>
      <c r="I128" s="2"/>
      <c r="J128" s="8"/>
      <c r="K128" s="9"/>
      <c r="L128" s="9">
        <f>'01-04'!$K128+('01-04'!$J128/90)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9"/>
      <c r="I129" s="2"/>
      <c r="J129" s="8"/>
      <c r="K129" s="9"/>
      <c r="L129" s="9">
        <f>'01-04'!$K129+('01-04'!$J129/90)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9"/>
      <c r="I130" s="2"/>
      <c r="J130" s="8"/>
      <c r="K130" s="9"/>
      <c r="L130" s="9">
        <f>'01-04'!$K130+('01-04'!$J130/90)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9"/>
      <c r="I131" s="2"/>
      <c r="J131" s="8"/>
      <c r="K131" s="9"/>
      <c r="L131" s="9">
        <f>'01-04'!$K131+('01-04'!$J131/90)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9"/>
      <c r="I132" s="2"/>
      <c r="J132" s="8"/>
      <c r="K132" s="9"/>
      <c r="L132" s="9">
        <f>'01-04'!$K132+('01-04'!$J132/90)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9"/>
      <c r="I133" s="2"/>
      <c r="J133" s="8"/>
      <c r="K133" s="9"/>
      <c r="L133" s="9">
        <f>'01-04'!$K133+('01-04'!$J133/90)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9"/>
      <c r="I134" s="2"/>
      <c r="J134" s="8"/>
      <c r="K134" s="9"/>
      <c r="L134" s="9">
        <f>'01-04'!$K134+('01-04'!$J134/90)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9"/>
      <c r="I135" s="2"/>
      <c r="J135" s="8"/>
      <c r="K135" s="9"/>
      <c r="L135" s="9">
        <f>'01-04'!$K135+('01-04'!$J135/90)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9"/>
      <c r="I136" s="2"/>
      <c r="J136" s="8"/>
      <c r="K136" s="9"/>
      <c r="L136" s="9">
        <f>'01-04'!$K136+('01-04'!$J136/90)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9"/>
      <c r="I137" s="2"/>
      <c r="J137" s="8"/>
      <c r="K137" s="9"/>
      <c r="L137" s="9">
        <f>'01-04'!$K137+('01-04'!$J137/90)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9"/>
      <c r="I138" s="2"/>
      <c r="J138" s="8"/>
      <c r="K138" s="9"/>
      <c r="L138" s="9">
        <f>'01-04'!$K138+('01-04'!$J138/90)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9"/>
      <c r="I139" s="2"/>
      <c r="J139" s="8"/>
      <c r="K139" s="9"/>
      <c r="L139" s="9">
        <f>'01-04'!$K139+('01-04'!$J139/90)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9"/>
      <c r="I140" s="2"/>
      <c r="J140" s="8"/>
      <c r="K140" s="9"/>
      <c r="L140" s="9">
        <f>'01-04'!$K140+('01-04'!$J140/90)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9"/>
      <c r="I141" s="2"/>
      <c r="J141" s="8"/>
      <c r="K141" s="9"/>
      <c r="L141" s="9">
        <f>'01-04'!$K141+('01-04'!$J141/90)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9"/>
      <c r="I142" s="2"/>
      <c r="J142" s="8"/>
      <c r="K142" s="9"/>
      <c r="L142" s="9">
        <f>'01-04'!$K142+('01-04'!$J142/90)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9"/>
      <c r="I143" s="2"/>
      <c r="J143" s="8"/>
      <c r="K143" s="9"/>
      <c r="L143" s="9">
        <f>'01-04'!$K143+('01-04'!$J143/90)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9"/>
      <c r="I144" s="2"/>
      <c r="J144" s="8"/>
      <c r="K144" s="9"/>
      <c r="L144" s="9">
        <f>'01-04'!$K144+('01-04'!$J144/90)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9"/>
      <c r="I145" s="2"/>
      <c r="J145" s="8"/>
      <c r="K145" s="9"/>
      <c r="L145" s="9">
        <f>'01-04'!$K145+('01-04'!$J145/90)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9"/>
      <c r="I146" s="2"/>
      <c r="J146" s="8"/>
      <c r="K146" s="9"/>
      <c r="L146" s="9">
        <f>'01-04'!$K146+('01-04'!$J146/90)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9"/>
      <c r="I147" s="2"/>
      <c r="J147" s="8"/>
      <c r="K147" s="9"/>
      <c r="L147" s="9">
        <f>'01-04'!$K147+('01-04'!$J147/90)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9"/>
      <c r="I148" s="2"/>
      <c r="J148" s="8"/>
      <c r="K148" s="9"/>
      <c r="L148" s="9">
        <f>'01-04'!$K148+('01-04'!$J148/90)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9"/>
      <c r="I149" s="2"/>
      <c r="J149" s="8"/>
      <c r="K149" s="9"/>
      <c r="L149" s="9">
        <f>'01-04'!$K149+('01-04'!$J149/90)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9"/>
      <c r="I150" s="2"/>
      <c r="J150" s="8"/>
      <c r="K150" s="9"/>
      <c r="L150" s="9">
        <f>'01-04'!$K150+('01-04'!$J150/90)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9"/>
      <c r="I151" s="2"/>
      <c r="J151" s="8"/>
      <c r="K151" s="9"/>
      <c r="L151" s="9">
        <f>'01-04'!$K151+('01-04'!$J151/90)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9"/>
      <c r="I152" s="2"/>
      <c r="J152" s="8"/>
      <c r="K152" s="9"/>
      <c r="L152" s="9">
        <f>'01-04'!$K152+('01-04'!$J152/90)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9"/>
      <c r="I153" s="2"/>
      <c r="J153" s="8"/>
      <c r="K153" s="9"/>
      <c r="L153" s="9">
        <f>'01-04'!$K153+('01-04'!$J153/90)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9"/>
      <c r="I154" s="2"/>
      <c r="J154" s="8"/>
      <c r="K154" s="9"/>
      <c r="L154" s="9">
        <f>'01-04'!$K154+('01-04'!$J154/90)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9"/>
      <c r="I155" s="2"/>
      <c r="J155" s="8"/>
      <c r="K155" s="9"/>
      <c r="L155" s="9">
        <f>'01-04'!$K155+('01-04'!$J155/90)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9"/>
      <c r="I156" s="2"/>
      <c r="J156" s="8"/>
      <c r="K156" s="9"/>
      <c r="L156" s="9">
        <f>'01-04'!$K156+('01-04'!$J156/90)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9"/>
      <c r="I157" s="2"/>
      <c r="J157" s="8"/>
      <c r="K157" s="9"/>
      <c r="L157" s="9">
        <f>'01-04'!$K157+('01-04'!$J157/90)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9"/>
      <c r="I158" s="2"/>
      <c r="J158" s="8"/>
      <c r="K158" s="9"/>
      <c r="L158" s="9">
        <f>'01-04'!$K158+('01-04'!$J158/90)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9"/>
      <c r="I159" s="2"/>
      <c r="J159" s="8"/>
      <c r="K159" s="9"/>
      <c r="L159" s="9">
        <f>'01-04'!$K159+('01-04'!$J159/90)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9"/>
      <c r="I160" s="2"/>
      <c r="J160" s="8"/>
      <c r="K160" s="9"/>
      <c r="L160" s="9">
        <f>'01-04'!$K160+('01-04'!$J160/90)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9"/>
      <c r="I161" s="2"/>
      <c r="J161" s="8"/>
      <c r="K161" s="9"/>
      <c r="L161" s="9">
        <f>'01-04'!$K161+('01-04'!$J161/90)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9"/>
      <c r="I162" s="2"/>
      <c r="J162" s="8"/>
      <c r="K162" s="9"/>
      <c r="L162" s="9">
        <f>'01-04'!$K162+('01-04'!$J162/90)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9"/>
      <c r="I163" s="2"/>
      <c r="J163" s="8"/>
      <c r="K163" s="9"/>
      <c r="L163" s="9">
        <f>'01-04'!$K163+('01-04'!$J163/90)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9"/>
      <c r="I164" s="2"/>
      <c r="J164" s="8"/>
      <c r="K164" s="9"/>
      <c r="L164" s="9">
        <f>'01-04'!$K164+('01-04'!$J164/90)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9"/>
      <c r="I165" s="2"/>
      <c r="J165" s="8"/>
      <c r="K165" s="9"/>
      <c r="L165" s="9">
        <f>'01-04'!$K165+('01-04'!$J165/90)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9"/>
      <c r="I166" s="2"/>
      <c r="J166" s="8"/>
      <c r="K166" s="9"/>
      <c r="L166" s="9">
        <f>'01-04'!$K166+('01-04'!$J166/90)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9"/>
      <c r="I167" s="2"/>
      <c r="J167" s="8"/>
      <c r="K167" s="9"/>
      <c r="L167" s="9">
        <f>'01-04'!$K167+('01-04'!$J167/90)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9"/>
      <c r="I168" s="2"/>
      <c r="J168" s="8"/>
      <c r="K168" s="9"/>
      <c r="L168" s="9">
        <f>'01-04'!$K168+('01-04'!$J168/90)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9"/>
      <c r="I169" s="2"/>
      <c r="J169" s="8"/>
      <c r="K169" s="9"/>
      <c r="L169" s="9">
        <f>'01-04'!$K169+('01-04'!$J169/90)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9"/>
      <c r="I170" s="2"/>
      <c r="J170" s="8"/>
      <c r="K170" s="9"/>
      <c r="L170" s="9">
        <f>'01-04'!$K170+('01-04'!$J170/90)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9"/>
      <c r="I171" s="2"/>
      <c r="J171" s="8"/>
      <c r="K171" s="9"/>
      <c r="L171" s="9">
        <f>'01-04'!$K171+('01-04'!$J171/90)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9"/>
      <c r="I172" s="2"/>
      <c r="J172" s="8"/>
      <c r="K172" s="9"/>
      <c r="L172" s="9">
        <f>'01-04'!$K172+('01-04'!$J172/90)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9"/>
      <c r="I173" s="2"/>
      <c r="J173" s="8"/>
      <c r="K173" s="9"/>
      <c r="L173" s="9">
        <f>'01-04'!$K173+('01-04'!$J173/90)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9"/>
      <c r="I174" s="2"/>
      <c r="J174" s="8"/>
      <c r="K174" s="9"/>
      <c r="L174" s="9">
        <f>'01-04'!$K174+('01-04'!$J174/90)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9"/>
      <c r="I175" s="2"/>
      <c r="J175" s="8"/>
      <c r="K175" s="9"/>
      <c r="L175" s="9">
        <f>'01-04'!$K175+('01-04'!$J175/90)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9"/>
      <c r="I176" s="2"/>
      <c r="J176" s="8"/>
      <c r="K176" s="9"/>
      <c r="L176" s="9">
        <f>'01-04'!$K176+('01-04'!$J176/90)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9"/>
      <c r="I177" s="2"/>
      <c r="J177" s="8"/>
      <c r="K177" s="9"/>
      <c r="L177" s="9">
        <f>'01-04'!$K177+('01-04'!$J177/90)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9"/>
      <c r="I178" s="2"/>
      <c r="J178" s="8"/>
      <c r="K178" s="9"/>
      <c r="L178" s="9">
        <f>'01-04'!$K178+('01-04'!$J178/90)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9"/>
      <c r="I179" s="2"/>
      <c r="J179" s="8"/>
      <c r="K179" s="9"/>
      <c r="L179" s="9">
        <f>'01-04'!$K179+('01-04'!$J179/90)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9"/>
      <c r="I180" s="2"/>
      <c r="J180" s="8"/>
      <c r="K180" s="9"/>
      <c r="L180" s="9">
        <f>'01-04'!$K180+('01-04'!$J180/90)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9"/>
      <c r="I181" s="2"/>
      <c r="J181" s="8"/>
      <c r="K181" s="9"/>
      <c r="L181" s="9">
        <f>'01-04'!$K181+('01-04'!$J181/90)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9"/>
      <c r="I182" s="2"/>
      <c r="J182" s="8"/>
      <c r="K182" s="9"/>
      <c r="L182" s="9">
        <f>'01-04'!$K182+('01-04'!$J182/90)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9"/>
      <c r="I183" s="2"/>
      <c r="J183" s="8"/>
      <c r="K183" s="9"/>
      <c r="L183" s="9">
        <f>'01-04'!$K183+('01-04'!$J183/90)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9"/>
      <c r="I184" s="2"/>
      <c r="J184" s="8"/>
      <c r="K184" s="9"/>
      <c r="L184" s="9">
        <f>'01-04'!$K184+('01-04'!$J184/90)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9"/>
      <c r="I185" s="2"/>
      <c r="J185" s="8"/>
      <c r="K185" s="9"/>
      <c r="L185" s="9">
        <f>'01-04'!$K185+('01-04'!$J185/90)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9"/>
      <c r="I186" s="2"/>
      <c r="J186" s="8"/>
      <c r="K186" s="9"/>
      <c r="L186" s="9">
        <f>'01-04'!$K186+('01-04'!$J186/90)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9"/>
      <c r="I187" s="2"/>
      <c r="J187" s="8"/>
      <c r="K187" s="9"/>
      <c r="L187" s="9">
        <f>'01-04'!$K187+('01-04'!$J187/90)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9"/>
      <c r="I188" s="2"/>
      <c r="J188" s="8"/>
      <c r="K188" s="9"/>
      <c r="L188" s="9">
        <f>'01-04'!$K188+('01-04'!$J188/90)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9"/>
      <c r="I189" s="2"/>
      <c r="J189" s="8"/>
      <c r="K189" s="9"/>
      <c r="L189" s="9">
        <f>'01-04'!$K189+('01-04'!$J189/90)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9"/>
      <c r="I190" s="2"/>
      <c r="J190" s="8"/>
      <c r="K190" s="9"/>
      <c r="L190" s="9">
        <f>'01-04'!$K190+('01-04'!$J190/90)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9"/>
      <c r="I191" s="2"/>
      <c r="J191" s="8"/>
      <c r="K191" s="9"/>
      <c r="L191" s="9">
        <f>'01-04'!$K191+('01-04'!$J191/90)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9"/>
      <c r="I192" s="2"/>
      <c r="J192" s="8"/>
      <c r="K192" s="9"/>
      <c r="L192" s="9">
        <f>'01-04'!$K192+('01-04'!$J192/90)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9"/>
      <c r="I193" s="2"/>
      <c r="J193" s="8"/>
      <c r="K193" s="9"/>
      <c r="L193" s="9">
        <f>'01-04'!$K193+('01-04'!$J193/90)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9"/>
      <c r="I194" s="2"/>
      <c r="J194" s="8"/>
      <c r="K194" s="9"/>
      <c r="L194" s="9">
        <f>'01-04'!$K194+('01-04'!$J194/90)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9"/>
      <c r="I195" s="2"/>
      <c r="J195" s="8"/>
      <c r="K195" s="9"/>
      <c r="L195" s="9">
        <f>'01-04'!$K195+('01-04'!$J195/90)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9"/>
      <c r="I196" s="2"/>
      <c r="J196" s="8"/>
      <c r="K196" s="9"/>
      <c r="L196" s="9">
        <f>'01-04'!$K196+('01-04'!$J196/90)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9"/>
      <c r="I197" s="2"/>
      <c r="J197" s="8"/>
      <c r="K197" s="9"/>
      <c r="L197" s="9">
        <f>'01-04'!$K197+('01-04'!$J197/90)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9"/>
      <c r="I198" s="2"/>
      <c r="J198" s="8"/>
      <c r="K198" s="9"/>
      <c r="L198" s="9">
        <f>'01-04'!$K198+('01-04'!$J198/90)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9"/>
      <c r="I199" s="2"/>
      <c r="J199" s="8"/>
      <c r="K199" s="9"/>
      <c r="L199" s="9">
        <f>'01-04'!$K199+('01-04'!$J199/90)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9"/>
      <c r="I200" s="2"/>
      <c r="J200" s="8"/>
      <c r="K200" s="9"/>
      <c r="L200" s="9">
        <f>'01-04'!$K200+('01-04'!$J200/90)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9"/>
      <c r="I201" s="2"/>
      <c r="J201" s="8"/>
      <c r="K201" s="9"/>
      <c r="L201" s="9">
        <f>'01-04'!$K201+('01-04'!$J201/90)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9"/>
      <c r="I202" s="2"/>
      <c r="J202" s="8"/>
      <c r="K202" s="9"/>
      <c r="L202" s="9">
        <f>'01-04'!$K202+('01-04'!$J202/90)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9"/>
      <c r="I203" s="2"/>
      <c r="J203" s="8"/>
      <c r="K203" s="9"/>
      <c r="L203" s="9">
        <f>'01-04'!$K203+('01-04'!$J203/90)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9"/>
      <c r="I204" s="2"/>
      <c r="J204" s="8"/>
      <c r="K204" s="9"/>
      <c r="L204" s="9">
        <f>'01-04'!$K204+('01-04'!$J204/90)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9"/>
      <c r="I205" s="2"/>
      <c r="J205" s="8"/>
      <c r="K205" s="9"/>
      <c r="L205" s="9">
        <f>'01-04'!$K205+('01-04'!$J205/90)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9"/>
      <c r="I206" s="2"/>
      <c r="J206" s="8"/>
      <c r="K206" s="9"/>
      <c r="L206" s="9">
        <f>'01-04'!$K206+('01-04'!$J206/90)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9"/>
      <c r="I207" s="2"/>
      <c r="J207" s="8"/>
      <c r="K207" s="9"/>
      <c r="L207" s="9">
        <f>'01-04'!$K207+('01-04'!$J207/90)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9"/>
      <c r="I208" s="2"/>
      <c r="J208" s="8"/>
      <c r="K208" s="9"/>
      <c r="L208" s="9">
        <f>'01-04'!$K208+('01-04'!$J208/90)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9"/>
      <c r="I209" s="2"/>
      <c r="J209" s="8"/>
      <c r="K209" s="9"/>
      <c r="L209" s="9">
        <f>'01-04'!$K209+('01-04'!$J209/90)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9"/>
      <c r="I210" s="2"/>
      <c r="J210" s="8"/>
      <c r="K210" s="9"/>
      <c r="L210" s="9">
        <f>'01-04'!$K210+('01-04'!$J210/90)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9"/>
      <c r="I211" s="2"/>
      <c r="J211" s="8"/>
      <c r="K211" s="9"/>
      <c r="L211" s="9">
        <f>'01-04'!$K211+('01-04'!$J211/90)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9"/>
      <c r="I212" s="2"/>
      <c r="J212" s="8"/>
      <c r="K212" s="9"/>
      <c r="L212" s="9">
        <f>'01-04'!$K212+('01-04'!$J212/90)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9"/>
      <c r="I213" s="2"/>
      <c r="J213" s="8"/>
      <c r="K213" s="9"/>
      <c r="L213" s="9">
        <f>'01-04'!$K213+('01-04'!$J213/90)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9"/>
      <c r="I214" s="2"/>
      <c r="J214" s="8"/>
      <c r="K214" s="9"/>
      <c r="L214" s="9">
        <f>'01-04'!$K214+('01-04'!$J214/90)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9"/>
      <c r="I215" s="2"/>
      <c r="J215" s="8"/>
      <c r="K215" s="9"/>
      <c r="L215" s="9">
        <f>'01-04'!$K215+('01-04'!$J215/90)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9"/>
      <c r="I216" s="2"/>
      <c r="J216" s="8"/>
      <c r="K216" s="9"/>
      <c r="L216" s="9">
        <f>'01-04'!$K216+('01-04'!$J216/90)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9"/>
      <c r="I217" s="2"/>
      <c r="J217" s="8"/>
      <c r="K217" s="9"/>
      <c r="L217" s="9">
        <f>'01-04'!$K217+('01-04'!$J217/90)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9"/>
      <c r="I218" s="2"/>
      <c r="J218" s="8"/>
      <c r="K218" s="9"/>
      <c r="L218" s="9">
        <f>'01-04'!$K218+('01-04'!$J218/90)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9"/>
      <c r="I219" s="2"/>
      <c r="J219" s="8"/>
      <c r="K219" s="9"/>
      <c r="L219" s="9">
        <f>'01-04'!$K219+('01-04'!$J219/90)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9"/>
      <c r="I220" s="2"/>
      <c r="J220" s="8"/>
      <c r="K220" s="9"/>
      <c r="L220" s="9">
        <f>'01-04'!$K220+('01-04'!$J220/90)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9"/>
      <c r="I221" s="2"/>
      <c r="J221" s="8"/>
      <c r="K221" s="9"/>
      <c r="L221" s="9">
        <f>'01-04'!$K221+('01-04'!$J221/90)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9"/>
      <c r="I222" s="2"/>
      <c r="J222" s="8"/>
      <c r="K222" s="9"/>
      <c r="L222" s="9">
        <f>'01-04'!$K222+('01-04'!$J222/90)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9"/>
      <c r="I223" s="2"/>
      <c r="J223" s="8"/>
      <c r="K223" s="9"/>
      <c r="L223" s="9">
        <f>'01-04'!$K223+('01-04'!$J223/90)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9"/>
      <c r="I224" s="2"/>
      <c r="J224" s="8"/>
      <c r="K224" s="9"/>
      <c r="L224" s="9">
        <f>'01-04'!$K224+('01-04'!$J224/90)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9"/>
      <c r="I225" s="2"/>
      <c r="J225" s="8"/>
      <c r="K225" s="9"/>
      <c r="L225" s="9">
        <f>'01-04'!$K225+('01-04'!$J225/90)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9"/>
      <c r="I226" s="2"/>
      <c r="J226" s="8"/>
      <c r="K226" s="9"/>
      <c r="L226" s="9">
        <f>'01-04'!$K226+('01-04'!$J226/90)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9"/>
      <c r="I227" s="2"/>
      <c r="J227" s="8"/>
      <c r="K227" s="9"/>
      <c r="L227" s="9">
        <f>'01-04'!$K227+('01-04'!$J227/90)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9"/>
      <c r="I228" s="2"/>
      <c r="J228" s="8"/>
      <c r="K228" s="9"/>
      <c r="L228" s="9">
        <f>'01-04'!$K228+('01-04'!$J228/90)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9"/>
      <c r="I229" s="2"/>
      <c r="J229" s="8"/>
      <c r="K229" s="9"/>
      <c r="L229" s="9">
        <f>'01-04'!$K229+('01-04'!$J229/90)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9"/>
      <c r="I230" s="2"/>
      <c r="J230" s="8"/>
      <c r="K230" s="9"/>
      <c r="L230" s="9">
        <f>'01-04'!$K230+('01-04'!$J230/90)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9"/>
      <c r="I231" s="2"/>
      <c r="J231" s="8"/>
      <c r="K231" s="9"/>
      <c r="L231" s="9">
        <f>'01-04'!$K231+('01-04'!$J231/90)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9"/>
      <c r="I232" s="2"/>
      <c r="J232" s="8"/>
      <c r="K232" s="9"/>
      <c r="L232" s="9">
        <f>'01-04'!$K232+('01-04'!$J232/90)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9"/>
      <c r="I233" s="2"/>
      <c r="J233" s="8"/>
      <c r="K233" s="9"/>
      <c r="L233" s="9">
        <f>'01-04'!$K233+('01-04'!$J233/90)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9"/>
      <c r="I234" s="2"/>
      <c r="J234" s="8"/>
      <c r="K234" s="9"/>
      <c r="L234" s="9">
        <f>'01-04'!$K234+('01-04'!$J234/90)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9"/>
      <c r="I235" s="2"/>
      <c r="J235" s="8"/>
      <c r="K235" s="9"/>
      <c r="L235" s="9">
        <f>'01-04'!$K235+('01-04'!$J235/90)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9"/>
      <c r="I236" s="2"/>
      <c r="J236" s="8"/>
      <c r="K236" s="9"/>
      <c r="L236" s="9">
        <f>'01-04'!$K236+('01-04'!$J236/90)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9"/>
      <c r="I237" s="2"/>
      <c r="J237" s="8"/>
      <c r="K237" s="9"/>
      <c r="L237" s="9">
        <f>'01-04'!$K237+('01-04'!$J237/90)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9"/>
      <c r="I238" s="2"/>
      <c r="J238" s="8"/>
      <c r="K238" s="9"/>
      <c r="L238" s="9">
        <f>'01-04'!$K238+('01-04'!$J238/90)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9"/>
      <c r="I239" s="2"/>
      <c r="J239" s="8"/>
      <c r="K239" s="9"/>
      <c r="L239" s="9">
        <f>'01-04'!$K239+('01-04'!$J239/90)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9"/>
      <c r="I240" s="2"/>
      <c r="J240" s="8"/>
      <c r="K240" s="9"/>
      <c r="L240" s="9">
        <f>'01-04'!$K240+('01-04'!$J240/90)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9"/>
      <c r="I241" s="2"/>
      <c r="J241" s="8"/>
      <c r="K241" s="9"/>
      <c r="L241" s="9">
        <f>'01-04'!$K241+('01-04'!$J241/90)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9"/>
      <c r="I242" s="2"/>
      <c r="J242" s="8"/>
      <c r="K242" s="9"/>
      <c r="L242" s="9">
        <f>'01-04'!$K242+('01-04'!$J242/90)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9"/>
      <c r="I243" s="2"/>
      <c r="J243" s="8"/>
      <c r="K243" s="9"/>
      <c r="L243" s="9">
        <f>'01-04'!$K243+('01-04'!$J243/90)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9"/>
      <c r="I244" s="2"/>
      <c r="J244" s="8"/>
      <c r="K244" s="9"/>
      <c r="L244" s="9">
        <f>'01-04'!$K244+('01-04'!$J244/90)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9"/>
      <c r="I245" s="2"/>
      <c r="J245" s="8"/>
      <c r="K245" s="9"/>
      <c r="L245" s="9">
        <f>'01-04'!$K245+('01-04'!$J245/90)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9"/>
      <c r="I246" s="2"/>
      <c r="J246" s="8"/>
      <c r="K246" s="9"/>
      <c r="L246" s="9">
        <f>'01-04'!$K246+('01-04'!$J246/90)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9"/>
      <c r="I247" s="2"/>
      <c r="J247" s="8"/>
      <c r="K247" s="9"/>
      <c r="L247" s="9">
        <f>'01-04'!$K247+('01-04'!$J247/90)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9"/>
      <c r="I248" s="2"/>
      <c r="J248" s="8"/>
      <c r="K248" s="9"/>
      <c r="L248" s="9">
        <f>'01-04'!$K248+('01-04'!$J248/90)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9"/>
      <c r="I249" s="2"/>
      <c r="J249" s="8"/>
      <c r="K249" s="9"/>
      <c r="L249" s="9">
        <f>'01-04'!$K249+('01-04'!$J249/90)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9"/>
      <c r="I250" s="2"/>
      <c r="J250" s="8"/>
      <c r="K250" s="9"/>
      <c r="L250" s="9">
        <f>'01-04'!$K250+('01-04'!$J250/90)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9"/>
      <c r="I251" s="2"/>
      <c r="J251" s="8"/>
      <c r="K251" s="9"/>
      <c r="L251" s="9">
        <f>'01-04'!$K251+('01-04'!$J251/90)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9"/>
      <c r="I252" s="2"/>
      <c r="J252" s="8"/>
      <c r="K252" s="9"/>
      <c r="L252" s="9">
        <f>'01-04'!$K252+('01-04'!$J252/90)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9"/>
      <c r="I253" s="2"/>
      <c r="J253" s="8"/>
      <c r="K253" s="9"/>
      <c r="L253" s="9">
        <f>'01-04'!$K253+('01-04'!$J253/90)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9"/>
      <c r="I254" s="2"/>
      <c r="J254" s="8"/>
      <c r="K254" s="9"/>
      <c r="L254" s="9">
        <f>'01-04'!$K254+('01-04'!$J254/90)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9"/>
      <c r="I255" s="2"/>
      <c r="J255" s="8"/>
      <c r="K255" s="9"/>
      <c r="L255" s="9">
        <f>'01-04'!$K255+('01-04'!$J255/90)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9"/>
      <c r="I256" s="2"/>
      <c r="J256" s="8"/>
      <c r="K256" s="9"/>
      <c r="L256" s="9">
        <f>'01-04'!$K256+('01-04'!$J256/90)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9"/>
      <c r="I257" s="2"/>
      <c r="J257" s="8"/>
      <c r="K257" s="9"/>
      <c r="L257" s="9">
        <f>'01-04'!$K257+('01-04'!$J257/90)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9"/>
      <c r="I258" s="2"/>
      <c r="J258" s="8"/>
      <c r="K258" s="9"/>
      <c r="L258" s="9">
        <f>'01-04'!$K258+('01-04'!$J258/90)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9"/>
      <c r="I259" s="2"/>
      <c r="J259" s="8"/>
      <c r="K259" s="9"/>
      <c r="L259" s="9">
        <f>'01-04'!$K259+('01-04'!$J259/90)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9"/>
      <c r="I260" s="2"/>
      <c r="J260" s="8"/>
      <c r="K260" s="9"/>
      <c r="L260" s="9">
        <f>'01-04'!$K260+('01-04'!$J260/90)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9"/>
      <c r="I261" s="2"/>
      <c r="J261" s="8"/>
      <c r="K261" s="9"/>
      <c r="L261" s="9">
        <f>'01-04'!$K261+('01-04'!$J261/90)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9"/>
      <c r="I262" s="2"/>
      <c r="J262" s="8"/>
      <c r="K262" s="9"/>
      <c r="L262" s="9">
        <f>'01-04'!$K262+('01-04'!$J262/90)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9"/>
      <c r="I263" s="2"/>
      <c r="J263" s="8"/>
      <c r="K263" s="9"/>
      <c r="L263" s="9">
        <f>'01-04'!$K263+('01-04'!$J263/90)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9"/>
      <c r="I264" s="2"/>
      <c r="J264" s="8"/>
      <c r="K264" s="9"/>
      <c r="L264" s="9">
        <f>'01-04'!$K264+('01-04'!$J264/90)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9"/>
      <c r="I265" s="2"/>
      <c r="J265" s="8"/>
      <c r="K265" s="9"/>
      <c r="L265" s="9">
        <f>'01-04'!$K265+('01-04'!$J265/90)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9"/>
      <c r="I266" s="2"/>
      <c r="J266" s="8"/>
      <c r="K266" s="9"/>
      <c r="L266" s="9">
        <f>'01-04'!$K266+('01-04'!$J266/90)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9"/>
      <c r="I267" s="2"/>
      <c r="J267" s="8"/>
      <c r="K267" s="9"/>
      <c r="L267" s="9">
        <f>'01-04'!$K267+('01-04'!$J267/90)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9"/>
      <c r="I268" s="2"/>
      <c r="J268" s="8"/>
      <c r="K268" s="9"/>
      <c r="L268" s="9">
        <f>'01-04'!$K268+('01-04'!$J268/90)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9"/>
      <c r="I269" s="2"/>
      <c r="J269" s="8"/>
      <c r="K269" s="9"/>
      <c r="L269" s="9">
        <f>'01-04'!$K269+('01-04'!$J269/90)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9"/>
      <c r="I270" s="2"/>
      <c r="J270" s="8"/>
      <c r="K270" s="9"/>
      <c r="L270" s="9">
        <f>'01-04'!$K270+('01-04'!$J270/90)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9"/>
      <c r="I271" s="2"/>
      <c r="J271" s="8"/>
      <c r="K271" s="9"/>
      <c r="L271" s="9">
        <f>'01-04'!$K271+('01-04'!$J271/90)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9"/>
      <c r="I272" s="2"/>
      <c r="J272" s="8"/>
      <c r="K272" s="9"/>
      <c r="L272" s="9">
        <f>'01-04'!$K272+('01-04'!$J272/90)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9"/>
      <c r="I273" s="2"/>
      <c r="J273" s="8"/>
      <c r="K273" s="9"/>
      <c r="L273" s="9">
        <f>'01-04'!$K273+('01-04'!$J273/90)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9"/>
      <c r="I274" s="2"/>
      <c r="J274" s="8"/>
      <c r="K274" s="9"/>
      <c r="L274" s="9">
        <f>'01-04'!$K274+('01-04'!$J274/90)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9"/>
      <c r="I275" s="2"/>
      <c r="J275" s="8"/>
      <c r="K275" s="9"/>
      <c r="L275" s="9">
        <f>'01-04'!$K275+('01-04'!$J275/90)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9"/>
      <c r="I276" s="2"/>
      <c r="J276" s="8"/>
      <c r="K276" s="9"/>
      <c r="L276" s="9">
        <f>'01-04'!$K276+('01-04'!$J276/90)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9"/>
      <c r="I277" s="2"/>
      <c r="J277" s="8"/>
      <c r="K277" s="9"/>
      <c r="L277" s="9">
        <f>'01-04'!$K277+('01-04'!$J277/90)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9"/>
      <c r="I278" s="2"/>
      <c r="J278" s="8"/>
      <c r="K278" s="9"/>
      <c r="L278" s="9">
        <f>'01-04'!$K278+('01-04'!$J278/90)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9"/>
      <c r="I279" s="2"/>
      <c r="J279" s="8"/>
      <c r="K279" s="9"/>
      <c r="L279" s="9">
        <f>'01-04'!$K279+('01-04'!$J279/90)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9"/>
      <c r="I280" s="2"/>
      <c r="J280" s="8"/>
      <c r="K280" s="9"/>
      <c r="L280" s="9">
        <f>'01-04'!$K280+('01-04'!$J280/90)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9"/>
      <c r="I281" s="2"/>
      <c r="J281" s="8"/>
      <c r="K281" s="9"/>
      <c r="L281" s="9">
        <f>'01-04'!$K281+('01-04'!$J281/90)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9"/>
      <c r="I282" s="2"/>
      <c r="J282" s="8"/>
      <c r="K282" s="9"/>
      <c r="L282" s="9">
        <f>'01-04'!$K282+('01-04'!$J282/90)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9"/>
      <c r="I283" s="2"/>
      <c r="J283" s="8"/>
      <c r="K283" s="9"/>
      <c r="L283" s="9">
        <f>'01-04'!$K283+('01-04'!$J283/90)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9"/>
      <c r="I284" s="2"/>
      <c r="J284" s="8"/>
      <c r="K284" s="9"/>
      <c r="L284" s="9">
        <f>'01-04'!$K284+('01-04'!$J284/90)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9"/>
      <c r="I285" s="2"/>
      <c r="J285" s="8"/>
      <c r="K285" s="9"/>
      <c r="L285" s="9">
        <f>'01-04'!$K285+('01-04'!$J285/90)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9"/>
      <c r="I286" s="2"/>
      <c r="J286" s="8"/>
      <c r="K286" s="9"/>
      <c r="L286" s="9">
        <f>'01-04'!$K286+('01-04'!$J286/90)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9"/>
      <c r="I287" s="2"/>
      <c r="J287" s="8"/>
      <c r="K287" s="9"/>
      <c r="L287" s="9">
        <f>'01-04'!$K287+('01-04'!$J287/90)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9"/>
      <c r="I288" s="2"/>
      <c r="J288" s="8"/>
      <c r="K288" s="9"/>
      <c r="L288" s="9">
        <f>'01-04'!$K288+('01-04'!$J288/90)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9"/>
      <c r="I289" s="2"/>
      <c r="J289" s="8"/>
      <c r="K289" s="9"/>
      <c r="L289" s="9">
        <f>'01-04'!$K289+('01-04'!$J289/90)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9"/>
      <c r="I290" s="2"/>
      <c r="J290" s="8"/>
      <c r="K290" s="9"/>
      <c r="L290" s="9">
        <f>'01-04'!$K290+('01-04'!$J290/90)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9"/>
      <c r="I291" s="2"/>
      <c r="J291" s="8"/>
      <c r="K291" s="9"/>
      <c r="L291" s="9">
        <f>'01-04'!$K291+('01-04'!$J291/90)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9"/>
      <c r="I292" s="2"/>
      <c r="J292" s="8"/>
      <c r="K292" s="9"/>
      <c r="L292" s="9">
        <f>'01-04'!$K292+('01-04'!$J292/90)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9"/>
      <c r="I293" s="2"/>
      <c r="J293" s="8"/>
      <c r="K293" s="9"/>
      <c r="L293" s="9">
        <f>'01-04'!$K293+('01-04'!$J293/90)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9"/>
      <c r="I294" s="2"/>
      <c r="J294" s="8"/>
      <c r="K294" s="9"/>
      <c r="L294" s="9">
        <f>'01-04'!$K294+('01-04'!$J294/90)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9"/>
      <c r="I295" s="2"/>
      <c r="J295" s="8"/>
      <c r="K295" s="9"/>
      <c r="L295" s="9">
        <f>'01-04'!$K295+('01-04'!$J295/90)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9"/>
      <c r="I296" s="2"/>
      <c r="J296" s="8"/>
      <c r="K296" s="9"/>
      <c r="L296" s="9">
        <f>'01-04'!$K296+('01-04'!$J296/90)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9"/>
      <c r="I297" s="2"/>
      <c r="J297" s="8"/>
      <c r="K297" s="9"/>
      <c r="L297" s="9">
        <f>'01-04'!$K297+('01-04'!$J297/90)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9"/>
      <c r="I298" s="2"/>
      <c r="J298" s="8"/>
      <c r="K298" s="9"/>
      <c r="L298" s="9">
        <f>'01-04'!$K298+('01-04'!$J298/90)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9"/>
      <c r="I299" s="2"/>
      <c r="J299" s="8"/>
      <c r="K299" s="9"/>
      <c r="L299" s="9">
        <f>'01-04'!$K299+('01-04'!$J299/90)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9"/>
      <c r="I300" s="2"/>
      <c r="J300" s="8"/>
      <c r="K300" s="9"/>
      <c r="L300" s="9">
        <f>'01-04'!$K300+('01-04'!$J300/90)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9"/>
      <c r="I301" s="2"/>
      <c r="J301" s="8"/>
      <c r="K301" s="9"/>
      <c r="L301" s="9">
        <f>'01-04'!$K301+('01-04'!$J301/90)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9"/>
      <c r="I302" s="2"/>
      <c r="J302" s="8"/>
      <c r="K302" s="9"/>
      <c r="L302" s="9">
        <f>'01-04'!$K302+('01-04'!$J302/90)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9"/>
      <c r="I303" s="2"/>
      <c r="J303" s="8"/>
      <c r="K303" s="9"/>
      <c r="L303" s="9">
        <f>'01-04'!$K303+('01-04'!$J303/90)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9"/>
      <c r="I304" s="2"/>
      <c r="J304" s="8"/>
      <c r="K304" s="9"/>
      <c r="L304" s="9">
        <f>'01-04'!$K304+('01-04'!$J304/90)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9"/>
      <c r="I305" s="2"/>
      <c r="J305" s="8"/>
      <c r="K305" s="9"/>
      <c r="L305" s="9">
        <f>'01-04'!$K305+('01-04'!$J305/90)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9"/>
      <c r="I306" s="2"/>
      <c r="J306" s="8"/>
      <c r="K306" s="9"/>
      <c r="L306" s="9">
        <f>'01-04'!$K306+('01-04'!$J306/90)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9"/>
      <c r="I307" s="2"/>
      <c r="J307" s="8"/>
      <c r="K307" s="9"/>
      <c r="L307" s="9">
        <f>'01-04'!$K307+('01-04'!$J307/90)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9"/>
      <c r="I308" s="2"/>
      <c r="J308" s="8"/>
      <c r="K308" s="9"/>
      <c r="L308" s="9">
        <f>'01-04'!$K308+('01-04'!$J308/90)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9"/>
      <c r="I309" s="2"/>
      <c r="J309" s="8"/>
      <c r="K309" s="9"/>
      <c r="L309" s="9">
        <f>'01-04'!$K309+('01-04'!$J309/90)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9"/>
      <c r="I310" s="2"/>
      <c r="J310" s="8"/>
      <c r="K310" s="9"/>
      <c r="L310" s="9">
        <f>'01-04'!$K310+('01-04'!$J310/90)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9"/>
      <c r="I311" s="2"/>
      <c r="J311" s="8"/>
      <c r="K311" s="9"/>
      <c r="L311" s="9">
        <f>'01-04'!$K311+('01-04'!$J311/90)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9"/>
      <c r="I312" s="2"/>
      <c r="J312" s="8"/>
      <c r="K312" s="9"/>
      <c r="L312" s="9">
        <f>'01-04'!$K312+('01-04'!$J312/90)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9"/>
      <c r="I313" s="2"/>
      <c r="J313" s="8"/>
      <c r="K313" s="9"/>
      <c r="L313" s="9">
        <f>'01-04'!$K313+('01-04'!$J313/90)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9"/>
      <c r="I314" s="2"/>
      <c r="J314" s="8"/>
      <c r="K314" s="9"/>
      <c r="L314" s="9">
        <f>'01-04'!$K314+('01-04'!$J314/90)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9"/>
      <c r="I315" s="2"/>
      <c r="J315" s="8"/>
      <c r="K315" s="9"/>
      <c r="L315" s="9">
        <f>'01-04'!$K315+('01-04'!$J315/90)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9"/>
      <c r="I316" s="2"/>
      <c r="J316" s="8"/>
      <c r="K316" s="9"/>
      <c r="L316" s="9">
        <f>'01-04'!$K316+('01-04'!$J316/90)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9"/>
      <c r="I317" s="2"/>
      <c r="J317" s="8"/>
      <c r="K317" s="9"/>
      <c r="L317" s="9">
        <f>'01-04'!$K317+('01-04'!$J317/90)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9"/>
      <c r="I318" s="2"/>
      <c r="J318" s="8"/>
      <c r="K318" s="9"/>
      <c r="L318" s="9">
        <f>'01-04'!$K318+('01-04'!$J318/90)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9"/>
      <c r="I319" s="2"/>
      <c r="J319" s="8"/>
      <c r="K319" s="9"/>
      <c r="L319" s="9">
        <f>'01-04'!$K319+('01-04'!$J319/90)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9"/>
      <c r="I320" s="2"/>
      <c r="J320" s="8"/>
      <c r="K320" s="9"/>
      <c r="L320" s="9">
        <f>'01-04'!$K320+('01-04'!$J320/90)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9"/>
      <c r="I321" s="2"/>
      <c r="J321" s="8"/>
      <c r="K321" s="9"/>
      <c r="L321" s="9">
        <f>'01-04'!$K321+('01-04'!$J321/90)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9"/>
      <c r="I322" s="2"/>
      <c r="J322" s="8"/>
      <c r="K322" s="9"/>
      <c r="L322" s="9">
        <f>'01-04'!$K322+('01-04'!$J322/90)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9"/>
      <c r="I323" s="2"/>
      <c r="J323" s="8"/>
      <c r="K323" s="9"/>
      <c r="L323" s="9">
        <f>'01-04'!$K323+('01-04'!$J323/90)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9"/>
      <c r="I324" s="2"/>
      <c r="J324" s="8"/>
      <c r="K324" s="9"/>
      <c r="L324" s="9">
        <f>'01-04'!$K324+('01-04'!$J324/90)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9"/>
      <c r="I325" s="2"/>
      <c r="J325" s="8"/>
      <c r="K325" s="9"/>
      <c r="L325" s="9">
        <f>'01-04'!$K325+('01-04'!$J325/90)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9"/>
      <c r="I326" s="2"/>
      <c r="J326" s="8"/>
      <c r="K326" s="9"/>
      <c r="L326" s="9">
        <f>'01-04'!$K326+('01-04'!$J326/90)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9"/>
      <c r="I327" s="2"/>
      <c r="J327" s="8"/>
      <c r="K327" s="9"/>
      <c r="L327" s="9">
        <f>'01-04'!$K327+('01-04'!$J327/90)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9"/>
      <c r="I328" s="2"/>
      <c r="J328" s="8"/>
      <c r="K328" s="9"/>
      <c r="L328" s="9">
        <f>'01-04'!$K328+('01-04'!$J328/90)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9"/>
      <c r="I329" s="2"/>
      <c r="J329" s="8"/>
      <c r="K329" s="9"/>
      <c r="L329" s="9">
        <f>'01-04'!$K329+('01-04'!$J329/90)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9"/>
      <c r="I330" s="2"/>
      <c r="J330" s="8"/>
      <c r="K330" s="9"/>
      <c r="L330" s="9">
        <f>'01-04'!$K330+('01-04'!$J330/90)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9"/>
      <c r="I331" s="2"/>
      <c r="J331" s="8"/>
      <c r="K331" s="9"/>
      <c r="L331" s="9">
        <f>'01-04'!$K331+('01-04'!$J331/90)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9"/>
      <c r="I332" s="2"/>
      <c r="J332" s="8"/>
      <c r="K332" s="9"/>
      <c r="L332" s="9">
        <f>'01-04'!$K332+('01-04'!$J332/90)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9"/>
      <c r="I333" s="2"/>
      <c r="J333" s="8"/>
      <c r="K333" s="9"/>
      <c r="L333" s="9">
        <f>'01-04'!$K333+('01-04'!$J333/90)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9"/>
      <c r="I334" s="2"/>
      <c r="J334" s="8"/>
      <c r="K334" s="9"/>
      <c r="L334" s="9">
        <f>'01-04'!$K334+('01-04'!$J334/90)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9"/>
      <c r="I335" s="2"/>
      <c r="J335" s="8"/>
      <c r="K335" s="9"/>
      <c r="L335" s="9">
        <f>'01-04'!$K335+('01-04'!$J335/90)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9"/>
      <c r="I336" s="2"/>
      <c r="J336" s="8"/>
      <c r="K336" s="9"/>
      <c r="L336" s="9">
        <f>'01-04'!$K336+('01-04'!$J336/90)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9"/>
      <c r="I337" s="2"/>
      <c r="J337" s="8"/>
      <c r="K337" s="9"/>
      <c r="L337" s="9">
        <f>'01-04'!$K337+('01-04'!$J337/90)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9"/>
      <c r="I338" s="2"/>
      <c r="J338" s="8"/>
      <c r="K338" s="9"/>
      <c r="L338" s="9">
        <f>'01-04'!$K338+('01-04'!$J338/90)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9"/>
      <c r="I339" s="2"/>
      <c r="J339" s="8"/>
      <c r="K339" s="9"/>
      <c r="L339" s="9">
        <f>'01-04'!$K339+('01-04'!$J339/90)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9"/>
      <c r="I340" s="2"/>
      <c r="J340" s="8"/>
      <c r="K340" s="9"/>
      <c r="L340" s="9">
        <f>'01-04'!$K340+('01-04'!$J340/90)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9"/>
      <c r="I341" s="2"/>
      <c r="J341" s="8"/>
      <c r="K341" s="9"/>
      <c r="L341" s="9">
        <f>'01-04'!$K341+('01-04'!$J341/90)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9"/>
      <c r="I342" s="2"/>
      <c r="J342" s="8"/>
      <c r="K342" s="9"/>
      <c r="L342" s="9">
        <f>'01-04'!$K342+('01-04'!$J342/90)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9"/>
      <c r="I343" s="2"/>
      <c r="J343" s="8"/>
      <c r="K343" s="9"/>
      <c r="L343" s="9">
        <f>'01-04'!$K343+('01-04'!$J343/90)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9"/>
      <c r="I344" s="2"/>
      <c r="J344" s="8"/>
      <c r="K344" s="9"/>
      <c r="L344" s="9">
        <f>'01-04'!$K344+('01-04'!$J344/90)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9"/>
      <c r="I345" s="2"/>
      <c r="J345" s="8"/>
      <c r="K345" s="9"/>
      <c r="L345" s="9">
        <f>'01-04'!$K345+('01-04'!$J345/90)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9"/>
      <c r="I346" s="2"/>
      <c r="J346" s="8"/>
      <c r="K346" s="9"/>
      <c r="L346" s="9">
        <f>'01-04'!$K346+('01-04'!$J346/90)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9"/>
      <c r="I347" s="2"/>
      <c r="J347" s="8"/>
      <c r="K347" s="9"/>
      <c r="L347" s="9">
        <f>'01-04'!$K347+('01-04'!$J347/90)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9"/>
      <c r="I348" s="2"/>
      <c r="J348" s="8"/>
      <c r="K348" s="9"/>
      <c r="L348" s="9">
        <f>'01-04'!$K348+('01-04'!$J348/90)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9"/>
      <c r="I349" s="2"/>
      <c r="J349" s="8"/>
      <c r="K349" s="9"/>
      <c r="L349" s="9">
        <f>'01-04'!$K349+('01-04'!$J349/90)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9"/>
      <c r="I350" s="2"/>
      <c r="J350" s="8"/>
      <c r="K350" s="9"/>
      <c r="L350" s="9">
        <f>'01-04'!$K350+('01-04'!$J350/90)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9"/>
      <c r="I351" s="2"/>
      <c r="J351" s="8"/>
      <c r="K351" s="9"/>
      <c r="L351" s="9">
        <f>'01-04'!$K351+('01-04'!$J351/90)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9"/>
      <c r="I352" s="2"/>
      <c r="J352" s="8"/>
      <c r="K352" s="9"/>
      <c r="L352" s="9">
        <f>'01-04'!$K352+('01-04'!$J352/90)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1"/>
      <c r="B353" s="1"/>
      <c r="C353" s="1"/>
      <c r="D353" s="1"/>
      <c r="E353" s="1"/>
      <c r="F353" s="1"/>
      <c r="G353" s="1"/>
      <c r="H353" s="1"/>
      <c r="I353" s="2"/>
      <c r="J353" s="3"/>
      <c r="K353" s="9"/>
      <c r="L353" s="9"/>
      <c r="M353" s="3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x14ac:dyDescent="0.3">
      <c r="A354" s="1"/>
      <c r="B354" s="1"/>
      <c r="C354" s="1"/>
      <c r="D354" s="1"/>
      <c r="E354" s="1"/>
      <c r="F354" s="1"/>
      <c r="G354" s="1"/>
      <c r="H354" s="1"/>
      <c r="I354" s="2"/>
      <c r="J354" s="3"/>
      <c r="K354" s="9"/>
      <c r="L354" s="9"/>
      <c r="M354" s="3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x14ac:dyDescent="0.3">
      <c r="A355" s="1"/>
      <c r="B355" s="1"/>
      <c r="C355" s="1"/>
      <c r="D355" s="1"/>
      <c r="E355" s="1"/>
      <c r="F355" s="1"/>
      <c r="G355" s="1"/>
      <c r="H355" s="1"/>
      <c r="I355" s="2"/>
      <c r="J355" s="3"/>
      <c r="K355" s="9"/>
      <c r="L355" s="9"/>
      <c r="M355" s="3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x14ac:dyDescent="0.3">
      <c r="A356" s="1"/>
      <c r="B356" s="1"/>
      <c r="C356" s="1"/>
      <c r="D356" s="1"/>
      <c r="E356" s="1"/>
      <c r="F356" s="1"/>
      <c r="G356" s="1"/>
      <c r="H356" s="1"/>
      <c r="I356" s="2"/>
      <c r="J356" s="3"/>
      <c r="K356" s="9"/>
      <c r="L356" s="9"/>
      <c r="M356" s="3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x14ac:dyDescent="0.3">
      <c r="A357" s="1"/>
      <c r="B357" s="1"/>
      <c r="C357" s="1"/>
      <c r="D357" s="1"/>
      <c r="E357" s="1"/>
      <c r="F357" s="1"/>
      <c r="G357" s="1"/>
      <c r="H357" s="1"/>
      <c r="I357" s="2"/>
      <c r="J357" s="3"/>
      <c r="K357" s="9"/>
      <c r="L357" s="9"/>
      <c r="M357" s="3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x14ac:dyDescent="0.3">
      <c r="A358" s="1"/>
      <c r="B358" s="1"/>
      <c r="C358" s="1"/>
      <c r="D358" s="1"/>
      <c r="E358" s="1"/>
      <c r="F358" s="1"/>
      <c r="G358" s="1"/>
      <c r="H358" s="1"/>
      <c r="I358" s="2"/>
      <c r="J358" s="3"/>
      <c r="K358" s="9"/>
      <c r="L358" s="9"/>
      <c r="M358" s="3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x14ac:dyDescent="0.3">
      <c r="A359" s="1"/>
      <c r="B359" s="1"/>
      <c r="C359" s="1"/>
      <c r="D359" s="1"/>
      <c r="E359" s="1"/>
      <c r="F359" s="1"/>
      <c r="G359" s="1"/>
      <c r="H359" s="1"/>
      <c r="I359" s="2"/>
      <c r="J359" s="3"/>
      <c r="K359" s="9"/>
      <c r="L359" s="9"/>
      <c r="M359" s="3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x14ac:dyDescent="0.3">
      <c r="A360" s="1"/>
      <c r="B360" s="1"/>
      <c r="C360" s="1"/>
      <c r="D360" s="1"/>
      <c r="E360" s="1"/>
      <c r="F360" s="1"/>
      <c r="G360" s="1"/>
      <c r="H360" s="1"/>
      <c r="I360" s="2"/>
      <c r="J360" s="3"/>
      <c r="K360" s="9"/>
      <c r="L360" s="9"/>
      <c r="M360" s="3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x14ac:dyDescent="0.3">
      <c r="A361" s="1"/>
      <c r="B361" s="1"/>
      <c r="C361" s="1"/>
      <c r="D361" s="1"/>
      <c r="E361" s="1"/>
      <c r="F361" s="1"/>
      <c r="G361" s="1"/>
      <c r="H361" s="1"/>
      <c r="I361" s="2"/>
      <c r="J361" s="3"/>
      <c r="K361" s="9"/>
      <c r="L361" s="9"/>
      <c r="M361" s="3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9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9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9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9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9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9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9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9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9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9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9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9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9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9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9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9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9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9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9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9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9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9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9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9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9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9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9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9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9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9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9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9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9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9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9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9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9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9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9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9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9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9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9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9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9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9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9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9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9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9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9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9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9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9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9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9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9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9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9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9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9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9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9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9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9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9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9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9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9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9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9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9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9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9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9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9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9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9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9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9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9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9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9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9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9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9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9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9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9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9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9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9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9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9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9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9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9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9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9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9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9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9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9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9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9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9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9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9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9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9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9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9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9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9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9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9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9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9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9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9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9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9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9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9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9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9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9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9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9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9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9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9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9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9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9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9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9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9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9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9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9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9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9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9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9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9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9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9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9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9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9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9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9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9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9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9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9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9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9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9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9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9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9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9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9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9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9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9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9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9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9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9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9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9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9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9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9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9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9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9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9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9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9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9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9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9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9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9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9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9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9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9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9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9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9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9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9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9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9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9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9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9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9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9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9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9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9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9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9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9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9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9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9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9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9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9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9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9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9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9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9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9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9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9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9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9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9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9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9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9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9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9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9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9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9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9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9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9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9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9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9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9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9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9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9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9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9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9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9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9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9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9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9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9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9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9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9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9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9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9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9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9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9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9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9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9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9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9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9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9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9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9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9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9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9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9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9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9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9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9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9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9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9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9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9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9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9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9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9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9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9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9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9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9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9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9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9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9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9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9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9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9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9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9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9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9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9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9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9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9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9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9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9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9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9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9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9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9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9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9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9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9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9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9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9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9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9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9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9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9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9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9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9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9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9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9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9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9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9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9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9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9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9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9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9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9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9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9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9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9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9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9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9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9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9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9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9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9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9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9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9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9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9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9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9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9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9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9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9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9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9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9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9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9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9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9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9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9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9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9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9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9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9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9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9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9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9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9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9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9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9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9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9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9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9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9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9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9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9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9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9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9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9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9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9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9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9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9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9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9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9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9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9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9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9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9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9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9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9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9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9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9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9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9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9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9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9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9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9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9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9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9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9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9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9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9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9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9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9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9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9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9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9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9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9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9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9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9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9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9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9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9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9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9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9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9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9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9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9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9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9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9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9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9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9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9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9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9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9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9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9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9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9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9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9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9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9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9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9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9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9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9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9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9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9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9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9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9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9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9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9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9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9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9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9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9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9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9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9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9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9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9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9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9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9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9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9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9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9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9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9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9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9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9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9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9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9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9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9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9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9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9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9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9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9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9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9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9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9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9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9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9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9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9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9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9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9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9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9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9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9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9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9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9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9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9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9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9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9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9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9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9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9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9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9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9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9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9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9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9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9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9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9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9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9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9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9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9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9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9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9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9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9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9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9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9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9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9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9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9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9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9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9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9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9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9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9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9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9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9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9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9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9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9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9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9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9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9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9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9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9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9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9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9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9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9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9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9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9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9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9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9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9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9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9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9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9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9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9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9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9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9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9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9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9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9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9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9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9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9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9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9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9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9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9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9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9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9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9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4">
    <mergeCell ref="A11:F11"/>
    <mergeCell ref="N11:S11"/>
    <mergeCell ref="Q20:R20"/>
    <mergeCell ref="N21:O21"/>
  </mergeCells>
  <pageMargins left="0.25" right="0.25" top="0.75" bottom="0.75" header="0" footer="0"/>
  <pageSetup paperSize="9" fitToHeight="0" orientation="portrait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pageSetUpPr fitToPage="1"/>
  </sheetPr>
  <dimension ref="A1:Z1000"/>
  <sheetViews>
    <sheetView rightToLeft="1" workbookViewId="0"/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7.88671875" customWidth="1"/>
    <col min="4" max="4" width="9.109375" customWidth="1"/>
    <col min="5" max="5" width="5.109375" customWidth="1"/>
    <col min="6" max="6" width="10.44140625" customWidth="1"/>
    <col min="7" max="7" width="2.44140625" customWidth="1"/>
    <col min="8" max="8" width="8.88671875" customWidth="1"/>
    <col min="9" max="9" width="14.1093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600</v>
      </c>
      <c r="K1" s="3">
        <f t="shared" si="0"/>
        <v>90</v>
      </c>
      <c r="L1" s="3">
        <f t="shared" si="0"/>
        <v>96.666666666666657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61</v>
      </c>
      <c r="J3" s="8"/>
      <c r="K3" s="9">
        <v>80</v>
      </c>
      <c r="L3" s="10">
        <f t="shared" ref="L3:L11" si="1">K3+(J3/90)</f>
        <v>80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150</v>
      </c>
      <c r="K4" s="9"/>
      <c r="L4" s="10">
        <f t="shared" si="1"/>
        <v>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-150</v>
      </c>
      <c r="K5" s="9">
        <v>10</v>
      </c>
      <c r="L5" s="10">
        <f t="shared" si="1"/>
        <v>8.3333333333333339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300</v>
      </c>
      <c r="K6" s="9"/>
      <c r="L6" s="10">
        <f t="shared" si="1"/>
        <v>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11" t="s">
        <v>62</v>
      </c>
      <c r="J7" s="8">
        <v>300</v>
      </c>
      <c r="K7" s="9"/>
      <c r="L7" s="10">
        <f t="shared" si="1"/>
        <v>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/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/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/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"/>
      <c r="I11" s="2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1"/>
      <c r="B12" s="1"/>
      <c r="C12" s="1"/>
      <c r="D12" s="1"/>
      <c r="E12" s="1"/>
      <c r="F12" s="1"/>
      <c r="G12" s="1"/>
      <c r="H12" s="1"/>
      <c r="I12" s="2"/>
      <c r="J12" s="3"/>
      <c r="K12" s="9"/>
      <c r="L12" s="3"/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57" t="s">
        <v>7</v>
      </c>
      <c r="B13" s="58"/>
      <c r="C13" s="58"/>
      <c r="D13" s="58"/>
      <c r="E13" s="58"/>
      <c r="F13" s="58"/>
      <c r="G13" s="1"/>
      <c r="H13" s="1"/>
      <c r="I13" s="2" t="s">
        <v>0</v>
      </c>
      <c r="J13" s="3">
        <f>SUM('02-04'!$J$15:$J$354)</f>
        <v>-1345</v>
      </c>
      <c r="K13" s="3">
        <f>SUM('02-04'!$K$15:$K$354)</f>
        <v>264</v>
      </c>
      <c r="L13" s="3">
        <f>SUM('02-04'!$L$15:$L$354)</f>
        <v>249.05555555555537</v>
      </c>
      <c r="M13" s="3"/>
      <c r="N13" s="57" t="s">
        <v>8</v>
      </c>
      <c r="O13" s="58"/>
      <c r="P13" s="58"/>
      <c r="Q13" s="58"/>
      <c r="R13" s="58"/>
      <c r="S13" s="58"/>
      <c r="T13" s="1"/>
      <c r="U13" s="1"/>
      <c r="V13" s="1"/>
      <c r="W13" s="1"/>
      <c r="X13" s="1"/>
      <c r="Y13" s="1"/>
      <c r="Z13" s="1"/>
    </row>
    <row r="14" spans="1:26" x14ac:dyDescent="0.3">
      <c r="A14" s="12" t="s">
        <v>9</v>
      </c>
      <c r="B14" s="12" t="s">
        <v>10</v>
      </c>
      <c r="C14" s="12" t="s">
        <v>11</v>
      </c>
      <c r="D14" s="12" t="s">
        <v>12</v>
      </c>
      <c r="E14" s="12" t="s">
        <v>10</v>
      </c>
      <c r="F14" s="12" t="s">
        <v>11</v>
      </c>
      <c r="G14" s="1"/>
      <c r="H14" s="1" t="s">
        <v>1</v>
      </c>
      <c r="I14" s="4" t="s">
        <v>2</v>
      </c>
      <c r="J14" s="5" t="s">
        <v>3</v>
      </c>
      <c r="K14" s="6" t="s">
        <v>4</v>
      </c>
      <c r="L14" s="6" t="s">
        <v>5</v>
      </c>
      <c r="M14" s="1"/>
      <c r="N14" s="12" t="s">
        <v>9</v>
      </c>
      <c r="O14" s="12" t="s">
        <v>10</v>
      </c>
      <c r="P14" s="12" t="s">
        <v>11</v>
      </c>
      <c r="Q14" s="12" t="s">
        <v>12</v>
      </c>
      <c r="R14" s="12" t="s">
        <v>10</v>
      </c>
      <c r="S14" s="12" t="s">
        <v>11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</v>
      </c>
      <c r="B15" s="1">
        <v>1</v>
      </c>
      <c r="C15" s="14">
        <f t="shared" ref="C15:C20" si="2">A15*B15</f>
        <v>1</v>
      </c>
      <c r="D15" s="15">
        <v>5</v>
      </c>
      <c r="E15" s="1">
        <v>46</v>
      </c>
      <c r="F15" s="16">
        <f t="shared" ref="F15:F19" si="3">D15*E15</f>
        <v>230</v>
      </c>
      <c r="G15" s="7"/>
      <c r="H15" s="7" t="s">
        <v>6</v>
      </c>
      <c r="I15" s="2" t="s">
        <v>63</v>
      </c>
      <c r="J15" s="8">
        <v>70</v>
      </c>
      <c r="K15" s="9"/>
      <c r="L15" s="10">
        <f>'02-04'!$K15+('02-04'!$J15/90)</f>
        <v>0.77777777777777779</v>
      </c>
      <c r="M15" s="3"/>
      <c r="N15" s="13">
        <v>1</v>
      </c>
      <c r="O15" s="1"/>
      <c r="P15" s="14">
        <f t="shared" ref="P15:P20" si="4">N15*O15</f>
        <v>0</v>
      </c>
      <c r="Q15" s="15">
        <v>5</v>
      </c>
      <c r="R15" s="1">
        <v>43</v>
      </c>
      <c r="S15" s="16">
        <f t="shared" ref="S15:S19" si="5">Q15*R15</f>
        <v>215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5</v>
      </c>
      <c r="B16" s="1"/>
      <c r="C16" s="14">
        <f t="shared" si="2"/>
        <v>0</v>
      </c>
      <c r="D16" s="15">
        <v>10</v>
      </c>
      <c r="E16" s="1">
        <v>27</v>
      </c>
      <c r="F16" s="16">
        <f t="shared" si="3"/>
        <v>270</v>
      </c>
      <c r="G16" s="7"/>
      <c r="H16" s="7" t="s">
        <v>6</v>
      </c>
      <c r="I16" s="2" t="s">
        <v>64</v>
      </c>
      <c r="J16" s="8">
        <v>100</v>
      </c>
      <c r="K16" s="9">
        <v>76</v>
      </c>
      <c r="L16" s="10">
        <f>'02-04'!$K16+('02-04'!$J16/90)</f>
        <v>77.111111111111114</v>
      </c>
      <c r="M16" s="3"/>
      <c r="N16" s="13">
        <v>5</v>
      </c>
      <c r="O16" s="1">
        <v>5</v>
      </c>
      <c r="P16" s="14">
        <f t="shared" si="4"/>
        <v>25</v>
      </c>
      <c r="Q16" s="15">
        <v>10</v>
      </c>
      <c r="R16" s="1">
        <v>24</v>
      </c>
      <c r="S16" s="16">
        <f t="shared" si="5"/>
        <v>240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10</v>
      </c>
      <c r="B17" s="1">
        <v>60</v>
      </c>
      <c r="C17" s="14">
        <f t="shared" si="2"/>
        <v>600</v>
      </c>
      <c r="D17" s="15">
        <v>20</v>
      </c>
      <c r="E17" s="1">
        <v>5</v>
      </c>
      <c r="F17" s="16">
        <f t="shared" si="3"/>
        <v>100</v>
      </c>
      <c r="G17" s="7"/>
      <c r="H17" s="7" t="s">
        <v>28</v>
      </c>
      <c r="I17" s="2" t="s">
        <v>29</v>
      </c>
      <c r="J17" s="8">
        <v>-300</v>
      </c>
      <c r="K17" s="9"/>
      <c r="L17" s="10">
        <f>'02-04'!$K17+('02-04'!$J17/90)</f>
        <v>-3.3333333333333335</v>
      </c>
      <c r="M17" s="3"/>
      <c r="N17" s="13">
        <v>10</v>
      </c>
      <c r="O17" s="1">
        <v>60</v>
      </c>
      <c r="P17" s="14">
        <f t="shared" si="4"/>
        <v>600</v>
      </c>
      <c r="Q17" s="15">
        <v>20</v>
      </c>
      <c r="R17" s="1">
        <v>5</v>
      </c>
      <c r="S17" s="16">
        <f t="shared" si="5"/>
        <v>100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20</v>
      </c>
      <c r="B18" s="1">
        <v>2</v>
      </c>
      <c r="C18" s="14">
        <f t="shared" si="2"/>
        <v>40</v>
      </c>
      <c r="D18" s="15">
        <v>50</v>
      </c>
      <c r="E18" s="1"/>
      <c r="F18" s="16">
        <f t="shared" si="3"/>
        <v>0</v>
      </c>
      <c r="G18" s="7"/>
      <c r="H18" s="7" t="s">
        <v>6</v>
      </c>
      <c r="I18" s="2" t="s">
        <v>65</v>
      </c>
      <c r="J18" s="8"/>
      <c r="K18" s="9">
        <v>115</v>
      </c>
      <c r="L18" s="10">
        <f>'02-04'!$K18+('02-04'!$J18/90)</f>
        <v>115</v>
      </c>
      <c r="M18" s="3"/>
      <c r="N18" s="13">
        <v>20</v>
      </c>
      <c r="O18" s="1">
        <v>19</v>
      </c>
      <c r="P18" s="14">
        <f t="shared" si="4"/>
        <v>380</v>
      </c>
      <c r="Q18" s="15">
        <v>50</v>
      </c>
      <c r="R18" s="1">
        <v>4</v>
      </c>
      <c r="S18" s="16">
        <f t="shared" si="5"/>
        <v>200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50</v>
      </c>
      <c r="B19" s="1"/>
      <c r="C19" s="14">
        <f t="shared" si="2"/>
        <v>0</v>
      </c>
      <c r="D19" s="15">
        <v>100</v>
      </c>
      <c r="E19" s="1">
        <v>27</v>
      </c>
      <c r="F19" s="16">
        <f t="shared" si="3"/>
        <v>2700</v>
      </c>
      <c r="G19" s="7"/>
      <c r="H19" s="7" t="s">
        <v>6</v>
      </c>
      <c r="I19" s="11" t="s">
        <v>66</v>
      </c>
      <c r="J19" s="8"/>
      <c r="K19" s="9">
        <v>15</v>
      </c>
      <c r="L19" s="10">
        <f>'02-04'!$K19+('02-04'!$J19/90)</f>
        <v>15</v>
      </c>
      <c r="M19" s="3"/>
      <c r="N19" s="13">
        <v>50</v>
      </c>
      <c r="O19" s="1">
        <v>2</v>
      </c>
      <c r="P19" s="14">
        <f t="shared" si="4"/>
        <v>100</v>
      </c>
      <c r="Q19" s="15">
        <v>100</v>
      </c>
      <c r="R19" s="1">
        <v>62</v>
      </c>
      <c r="S19" s="16">
        <f t="shared" si="5"/>
        <v>6200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100</v>
      </c>
      <c r="B20" s="1">
        <v>1</v>
      </c>
      <c r="C20" s="14">
        <f t="shared" si="2"/>
        <v>100</v>
      </c>
      <c r="D20" s="12" t="s">
        <v>11</v>
      </c>
      <c r="E20" s="12"/>
      <c r="F20" s="17">
        <f>SUM(F15:F19)</f>
        <v>3300</v>
      </c>
      <c r="G20" s="7"/>
      <c r="H20" s="7" t="s">
        <v>6</v>
      </c>
      <c r="I20" s="2" t="s">
        <v>67</v>
      </c>
      <c r="J20" s="8">
        <v>75</v>
      </c>
      <c r="K20" s="9">
        <v>2</v>
      </c>
      <c r="L20" s="10">
        <f>'02-04'!$K20+('02-04'!$J20/90)</f>
        <v>2.8333333333333335</v>
      </c>
      <c r="M20" s="3"/>
      <c r="N20" s="13">
        <v>100</v>
      </c>
      <c r="O20" s="1">
        <v>50</v>
      </c>
      <c r="P20" s="14">
        <f t="shared" si="4"/>
        <v>5000</v>
      </c>
      <c r="Q20" s="12" t="s">
        <v>11</v>
      </c>
      <c r="R20" s="12"/>
      <c r="S20" s="17">
        <f>SUM(S15:S19)</f>
        <v>6955</v>
      </c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11</v>
      </c>
      <c r="B21" s="12"/>
      <c r="C21" s="6">
        <f>SUM(C15:C20)</f>
        <v>741</v>
      </c>
      <c r="D21" s="1"/>
      <c r="E21" s="1"/>
      <c r="F21" s="1"/>
      <c r="G21" s="1"/>
      <c r="H21" s="1" t="s">
        <v>6</v>
      </c>
      <c r="I21" s="2" t="s">
        <v>68</v>
      </c>
      <c r="J21" s="8"/>
      <c r="K21" s="9">
        <v>-10</v>
      </c>
      <c r="L21" s="10">
        <f>'02-04'!$K21+('02-04'!$J21/90)</f>
        <v>-10</v>
      </c>
      <c r="M21" s="3"/>
      <c r="N21" s="12" t="s">
        <v>11</v>
      </c>
      <c r="O21" s="12"/>
      <c r="P21" s="6">
        <f>SUM(P15:P20)</f>
        <v>6105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"/>
      <c r="D22" s="1"/>
      <c r="E22" s="1"/>
      <c r="F22" s="1"/>
      <c r="G22" s="1"/>
      <c r="H22" s="1" t="s">
        <v>6</v>
      </c>
      <c r="I22" s="2" t="s">
        <v>69</v>
      </c>
      <c r="J22" s="8">
        <v>40</v>
      </c>
      <c r="K22" s="9"/>
      <c r="L22" s="10">
        <f>'02-04'!$K22+('02-04'!$J22/90)</f>
        <v>0.44444444444444442</v>
      </c>
      <c r="M22" s="3"/>
      <c r="N22" s="1"/>
      <c r="O22" s="1"/>
      <c r="P22" s="18"/>
      <c r="Q22" s="59" t="s">
        <v>21</v>
      </c>
      <c r="R22" s="60"/>
      <c r="S22" s="17">
        <f>SUM('02-04'!$J$15:$J$354)</f>
        <v>-1345</v>
      </c>
      <c r="T22" s="1"/>
      <c r="U22" s="1"/>
      <c r="V22" s="1"/>
      <c r="W22" s="1"/>
      <c r="X22" s="1"/>
      <c r="Y22" s="1"/>
      <c r="Z22" s="1"/>
    </row>
    <row r="23" spans="1:26" x14ac:dyDescent="0.3">
      <c r="A23" s="1"/>
      <c r="B23" s="1"/>
      <c r="C23" s="1"/>
      <c r="D23" s="1"/>
      <c r="E23" s="1"/>
      <c r="F23" s="1"/>
      <c r="G23" s="1"/>
      <c r="H23" s="1" t="s">
        <v>6</v>
      </c>
      <c r="I23" s="2" t="s">
        <v>70</v>
      </c>
      <c r="J23" s="8">
        <v>-50</v>
      </c>
      <c r="K23" s="9">
        <v>6</v>
      </c>
      <c r="L23" s="10">
        <f>'02-04'!$K23+('02-04'!$J23/90)</f>
        <v>5.4444444444444446</v>
      </c>
      <c r="M23" s="3"/>
      <c r="N23" s="59" t="s">
        <v>23</v>
      </c>
      <c r="O23" s="60"/>
      <c r="P23" s="6">
        <f>SUM('02-04'!$K$15:$K$354)</f>
        <v>264</v>
      </c>
      <c r="Q23" s="1"/>
      <c r="R23" s="1"/>
      <c r="S23" s="8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1"/>
      <c r="D24" s="1"/>
      <c r="E24" s="1"/>
      <c r="F24" s="1"/>
      <c r="G24" s="1"/>
      <c r="H24" s="1" t="s">
        <v>6</v>
      </c>
      <c r="I24" s="2"/>
      <c r="J24" s="8">
        <v>-320</v>
      </c>
      <c r="K24" s="9">
        <v>10</v>
      </c>
      <c r="L24" s="10">
        <f>'02-04'!$K24+('02-04'!$J24/90)</f>
        <v>6.4444444444444446</v>
      </c>
      <c r="M24" s="3"/>
      <c r="N24" s="1"/>
      <c r="O24" s="1"/>
      <c r="P24" s="18"/>
      <c r="Q24" s="12" t="s">
        <v>25</v>
      </c>
      <c r="R24" s="12"/>
      <c r="S24" s="17">
        <f>S20-S22-F20</f>
        <v>5000</v>
      </c>
      <c r="T24" s="1"/>
      <c r="U24" s="1"/>
      <c r="V24" s="1"/>
      <c r="W24" s="1"/>
      <c r="X24" s="1"/>
      <c r="Y24" s="1"/>
      <c r="Z24" s="1"/>
    </row>
    <row r="25" spans="1:26" x14ac:dyDescent="0.3">
      <c r="A25" s="1"/>
      <c r="B25" s="1"/>
      <c r="C25" s="7"/>
      <c r="D25" s="7"/>
      <c r="E25" s="1"/>
      <c r="F25" s="7"/>
      <c r="G25" s="1"/>
      <c r="H25" s="1" t="s">
        <v>6</v>
      </c>
      <c r="I25" s="2"/>
      <c r="J25" s="8">
        <v>-300</v>
      </c>
      <c r="K25" s="9">
        <v>5</v>
      </c>
      <c r="L25" s="10">
        <f>'02-04'!$K25+('02-04'!$J25/90)</f>
        <v>1.6666666666666665</v>
      </c>
      <c r="M25" s="3"/>
      <c r="N25" s="12" t="s">
        <v>25</v>
      </c>
      <c r="O25" s="12"/>
      <c r="P25" s="6">
        <f>P21-P23-C21</f>
        <v>5100</v>
      </c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1" t="s">
        <v>6</v>
      </c>
      <c r="I26" s="19" t="s">
        <v>18</v>
      </c>
      <c r="J26" s="8"/>
      <c r="K26" s="9">
        <v>40</v>
      </c>
      <c r="L26" s="10">
        <f>'02-04'!$K26+('02-04'!$J26/90)</f>
        <v>40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1"/>
      <c r="B27" s="1"/>
      <c r="C27" s="7"/>
      <c r="D27" s="7"/>
      <c r="E27" s="1"/>
      <c r="F27" s="7"/>
      <c r="G27" s="1"/>
      <c r="H27" s="1" t="s">
        <v>6</v>
      </c>
      <c r="I27" s="19"/>
      <c r="J27" s="8">
        <v>510</v>
      </c>
      <c r="K27" s="9"/>
      <c r="L27" s="10">
        <f>'02-04'!$K27+('02-04'!$J27/90)</f>
        <v>5.666666666666667</v>
      </c>
      <c r="M27" s="3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7"/>
      <c r="D28" s="7"/>
      <c r="E28" s="1"/>
      <c r="F28" s="7"/>
      <c r="G28" s="1"/>
      <c r="H28" s="1" t="s">
        <v>6</v>
      </c>
      <c r="I28" s="2" t="s">
        <v>71</v>
      </c>
      <c r="J28" s="8">
        <v>100</v>
      </c>
      <c r="K28" s="9"/>
      <c r="L28" s="10">
        <f>'02-04'!$K28+('02-04'!$J28/90)</f>
        <v>1.1111111111111112</v>
      </c>
      <c r="M28" s="3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x14ac:dyDescent="0.3">
      <c r="A29" s="9"/>
      <c r="B29" s="9"/>
      <c r="C29" s="7"/>
      <c r="D29" s="7"/>
      <c r="E29" s="1"/>
      <c r="F29" s="7"/>
      <c r="G29" s="1"/>
      <c r="H29" s="1" t="s">
        <v>6</v>
      </c>
      <c r="I29" s="19"/>
      <c r="J29" s="8">
        <v>350</v>
      </c>
      <c r="K29" s="9"/>
      <c r="L29" s="10">
        <f>'02-04'!$K29+('02-04'!$J29/90)</f>
        <v>3.8888888888888888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7"/>
      <c r="D30" s="1"/>
      <c r="E30" s="1"/>
      <c r="F30" s="7"/>
      <c r="G30" s="1"/>
      <c r="H30" s="1" t="s">
        <v>6</v>
      </c>
      <c r="I30" s="19"/>
      <c r="J30" s="8">
        <v>120</v>
      </c>
      <c r="K30" s="9"/>
      <c r="L30" s="10">
        <f>'02-04'!$K30+('02-04'!$J30/90)</f>
        <v>1.3333333333333333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x14ac:dyDescent="0.3">
      <c r="A31" s="9"/>
      <c r="B31" s="9"/>
      <c r="C31" s="7"/>
      <c r="D31" s="1"/>
      <c r="E31" s="1"/>
      <c r="F31" s="1"/>
      <c r="G31" s="1"/>
      <c r="H31" s="1" t="s">
        <v>6</v>
      </c>
      <c r="I31" s="19" t="s">
        <v>72</v>
      </c>
      <c r="J31" s="8">
        <v>100</v>
      </c>
      <c r="K31" s="9"/>
      <c r="L31" s="10">
        <f>'02-04'!$K31+('02-04'!$J31/90)</f>
        <v>1.1111111111111112</v>
      </c>
      <c r="M31" s="3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x14ac:dyDescent="0.3">
      <c r="A32" s="9"/>
      <c r="B32" s="9"/>
      <c r="C32" s="1"/>
      <c r="D32" s="1"/>
      <c r="E32" s="1"/>
      <c r="F32" s="3"/>
      <c r="G32" s="1"/>
      <c r="H32" s="1" t="s">
        <v>6</v>
      </c>
      <c r="I32" s="2" t="s">
        <v>73</v>
      </c>
      <c r="J32" s="8">
        <v>250</v>
      </c>
      <c r="K32" s="9"/>
      <c r="L32" s="10">
        <f>'02-04'!$K32+('02-04'!$J32/90)</f>
        <v>2.7777777777777777</v>
      </c>
      <c r="M32" s="3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x14ac:dyDescent="0.3">
      <c r="A33" s="9"/>
      <c r="B33" s="9"/>
      <c r="C33" s="3"/>
      <c r="D33" s="1"/>
      <c r="E33" s="1"/>
      <c r="F33" s="1"/>
      <c r="G33" s="1"/>
      <c r="H33" s="1" t="s">
        <v>6</v>
      </c>
      <c r="I33" s="2" t="s">
        <v>74</v>
      </c>
      <c r="J33" s="8">
        <v>420</v>
      </c>
      <c r="K33" s="9"/>
      <c r="L33" s="10">
        <f>'02-04'!$K33+('02-04'!$J33/90)</f>
        <v>4.666666666666667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1"/>
      <c r="D34" s="1"/>
      <c r="E34" s="1"/>
      <c r="F34" s="3"/>
      <c r="G34" s="1"/>
      <c r="H34" s="1" t="s">
        <v>6</v>
      </c>
      <c r="I34" s="2" t="s">
        <v>75</v>
      </c>
      <c r="J34" s="8">
        <v>1150</v>
      </c>
      <c r="K34" s="9">
        <v>100</v>
      </c>
      <c r="L34" s="10">
        <f>'02-04'!$K34+('02-04'!$J34/90)</f>
        <v>112.77777777777777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3"/>
      <c r="D35" s="1"/>
      <c r="E35" s="1"/>
      <c r="F35" s="1"/>
      <c r="G35" s="1"/>
      <c r="H35" s="1" t="s">
        <v>6</v>
      </c>
      <c r="I35" s="2" t="s">
        <v>76</v>
      </c>
      <c r="J35" s="8"/>
      <c r="K35" s="9">
        <v>2</v>
      </c>
      <c r="L35" s="10">
        <f>'02-04'!$K35+('02-04'!$J35/90)</f>
        <v>2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1"/>
      <c r="G36" s="1"/>
      <c r="H36" s="1" t="s">
        <v>6</v>
      </c>
      <c r="I36" s="2" t="s">
        <v>77</v>
      </c>
      <c r="J36" s="8">
        <v>150</v>
      </c>
      <c r="K36" s="9"/>
      <c r="L36" s="10">
        <f>'02-04'!$K36+('02-04'!$J36/90)</f>
        <v>1.6666666666666667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1"/>
      <c r="D37" s="1"/>
      <c r="E37" s="1"/>
      <c r="F37" s="1"/>
      <c r="G37" s="1"/>
      <c r="H37" s="1" t="s">
        <v>6</v>
      </c>
      <c r="I37" s="2" t="s">
        <v>78</v>
      </c>
      <c r="J37" s="8"/>
      <c r="K37" s="9">
        <v>54</v>
      </c>
      <c r="L37" s="10">
        <f>'02-04'!$K37+('02-04'!$J37/90)</f>
        <v>54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1"/>
      <c r="G38" s="1"/>
      <c r="H38" s="1" t="s">
        <v>6</v>
      </c>
      <c r="I38" s="2" t="s">
        <v>79</v>
      </c>
      <c r="J38" s="8"/>
      <c r="K38" s="9">
        <v>22</v>
      </c>
      <c r="L38" s="10">
        <f>'02-04'!$K38+('02-04'!$J38/90)</f>
        <v>22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1"/>
      <c r="G39" s="1"/>
      <c r="H39" s="1" t="s">
        <v>6</v>
      </c>
      <c r="I39" s="2" t="s">
        <v>80</v>
      </c>
      <c r="J39" s="8"/>
      <c r="K39" s="9">
        <v>105</v>
      </c>
      <c r="L39" s="10">
        <f>'02-04'!$K39+('02-04'!$J39/90)</f>
        <v>105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1" t="s">
        <v>6</v>
      </c>
      <c r="I40" s="2" t="s">
        <v>81</v>
      </c>
      <c r="J40" s="8">
        <v>510</v>
      </c>
      <c r="K40" s="9"/>
      <c r="L40" s="10">
        <f>'02-04'!$K40+('02-04'!$J40/90)</f>
        <v>5.666666666666667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1" t="s">
        <v>6</v>
      </c>
      <c r="I41" s="2" t="s">
        <v>82</v>
      </c>
      <c r="J41" s="8"/>
      <c r="K41" s="9">
        <v>63</v>
      </c>
      <c r="L41" s="10">
        <f>'02-04'!$K41+('02-04'!$J41/90)</f>
        <v>63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1" t="s">
        <v>6</v>
      </c>
      <c r="I42" s="2" t="s">
        <v>83</v>
      </c>
      <c r="J42" s="8"/>
      <c r="K42" s="9">
        <v>9</v>
      </c>
      <c r="L42" s="10">
        <f>'02-04'!$K42+('02-04'!$J42/90)</f>
        <v>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1" t="s">
        <v>6</v>
      </c>
      <c r="I43" s="2" t="s">
        <v>84</v>
      </c>
      <c r="J43" s="8"/>
      <c r="K43" s="9">
        <v>22</v>
      </c>
      <c r="L43" s="10">
        <f>'02-04'!$K43+('02-04'!$J43/90)</f>
        <v>22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1" t="s">
        <v>6</v>
      </c>
      <c r="I44" s="2" t="s">
        <v>85</v>
      </c>
      <c r="J44" s="8">
        <v>-900</v>
      </c>
      <c r="K44" s="9">
        <v>10</v>
      </c>
      <c r="L44" s="10">
        <f>'02-04'!$K44+('02-04'!$J44/90)</f>
        <v>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9"/>
      <c r="D45" s="9"/>
      <c r="E45" s="9"/>
      <c r="F45" s="9"/>
      <c r="G45" s="9"/>
      <c r="H45" s="9" t="s">
        <v>6</v>
      </c>
      <c r="I45" s="2" t="s">
        <v>86</v>
      </c>
      <c r="J45" s="8">
        <v>-540</v>
      </c>
      <c r="K45" s="9">
        <v>160</v>
      </c>
      <c r="L45" s="10">
        <f>'02-04'!$K45+('02-04'!$J45/90)</f>
        <v>154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9"/>
      <c r="D46" s="9"/>
      <c r="E46" s="9"/>
      <c r="F46" s="9"/>
      <c r="G46" s="9"/>
      <c r="H46" s="9" t="s">
        <v>40</v>
      </c>
      <c r="I46" s="2" t="s">
        <v>87</v>
      </c>
      <c r="J46" s="8"/>
      <c r="K46" s="9">
        <v>-700</v>
      </c>
      <c r="L46" s="10">
        <f>'02-04'!$K46+('02-04'!$J46/90)</f>
        <v>-700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9"/>
      <c r="D47" s="9"/>
      <c r="E47" s="9"/>
      <c r="F47" s="9"/>
      <c r="G47" s="9"/>
      <c r="H47" s="9" t="s">
        <v>6</v>
      </c>
      <c r="I47" s="2" t="s">
        <v>88</v>
      </c>
      <c r="J47" s="8">
        <v>-110</v>
      </c>
      <c r="K47" s="9">
        <v>30</v>
      </c>
      <c r="L47" s="10">
        <f>'02-04'!$K47+('02-04'!$J47/90)</f>
        <v>28.777777777777779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9"/>
      <c r="D48" s="9"/>
      <c r="E48" s="9"/>
      <c r="F48" s="9"/>
      <c r="G48" s="9"/>
      <c r="H48" s="9" t="s">
        <v>6</v>
      </c>
      <c r="I48" s="2" t="s">
        <v>89</v>
      </c>
      <c r="J48" s="8">
        <v>240</v>
      </c>
      <c r="K48" s="9"/>
      <c r="L48" s="10">
        <f>'02-04'!$K48+('02-04'!$J48/90)</f>
        <v>2.6666666666666665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9" t="s">
        <v>6</v>
      </c>
      <c r="I49" s="2" t="s">
        <v>90</v>
      </c>
      <c r="J49" s="8">
        <v>-675</v>
      </c>
      <c r="K49" s="9">
        <v>10</v>
      </c>
      <c r="L49" s="10">
        <f>'02-04'!$K49+('02-04'!$J49/90)</f>
        <v>2.5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9" t="s">
        <v>28</v>
      </c>
      <c r="I50" s="2" t="s">
        <v>91</v>
      </c>
      <c r="J50" s="8">
        <v>-50</v>
      </c>
      <c r="K50" s="9"/>
      <c r="L50" s="10">
        <f>'02-04'!$K50+('02-04'!$J50/90)</f>
        <v>-0.55555555555555558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9" t="s">
        <v>6</v>
      </c>
      <c r="I51" s="2" t="s">
        <v>92</v>
      </c>
      <c r="J51" s="8">
        <v>900</v>
      </c>
      <c r="K51" s="9"/>
      <c r="L51" s="10">
        <f>'02-04'!$K51+('02-04'!$J51/90)</f>
        <v>10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9" t="s">
        <v>6</v>
      </c>
      <c r="I52" s="2" t="s">
        <v>93</v>
      </c>
      <c r="J52" s="8">
        <v>-450</v>
      </c>
      <c r="K52" s="9">
        <v>-50</v>
      </c>
      <c r="L52" s="10">
        <f>'02-04'!$K52+('02-04'!$J52/90)</f>
        <v>-55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9" t="s">
        <v>6</v>
      </c>
      <c r="I53" s="2" t="s">
        <v>94</v>
      </c>
      <c r="J53" s="8">
        <v>-400</v>
      </c>
      <c r="K53" s="9">
        <v>10</v>
      </c>
      <c r="L53" s="10">
        <f>'02-04'!$K53+('02-04'!$J53/90)</f>
        <v>5.5555555555555554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9" t="s">
        <v>6</v>
      </c>
      <c r="I54" s="2"/>
      <c r="J54" s="8">
        <v>-225</v>
      </c>
      <c r="K54" s="9">
        <v>80</v>
      </c>
      <c r="L54" s="10">
        <f>'02-04'!$K54+('02-04'!$J54/90)</f>
        <v>77.5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9" t="s">
        <v>6</v>
      </c>
      <c r="I55" s="2"/>
      <c r="J55" s="8">
        <v>1500</v>
      </c>
      <c r="K55" s="9">
        <v>10</v>
      </c>
      <c r="L55" s="10">
        <f>'02-04'!$K55+('02-04'!$J55/90)</f>
        <v>26.666666666666668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9" t="s">
        <v>6</v>
      </c>
      <c r="I56" s="2"/>
      <c r="J56" s="8">
        <v>350</v>
      </c>
      <c r="K56" s="9"/>
      <c r="L56" s="10">
        <f>'02-04'!$K56+('02-04'!$J56/90)</f>
        <v>3.8888888888888888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9" t="s">
        <v>6</v>
      </c>
      <c r="I57" s="2"/>
      <c r="J57" s="8">
        <v>100</v>
      </c>
      <c r="K57" s="9"/>
      <c r="L57" s="10">
        <f>'02-04'!$K57+('02-04'!$J57/90)</f>
        <v>1.1111111111111112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9" t="s">
        <v>6</v>
      </c>
      <c r="I58" s="2"/>
      <c r="J58" s="8">
        <v>-250</v>
      </c>
      <c r="K58" s="9">
        <v>10</v>
      </c>
      <c r="L58" s="10">
        <f>'02-04'!$K58+('02-04'!$J58/90)</f>
        <v>7.2222222222222223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9" t="s">
        <v>6</v>
      </c>
      <c r="I59" s="2" t="s">
        <v>56</v>
      </c>
      <c r="J59" s="8">
        <v>-625</v>
      </c>
      <c r="K59" s="9">
        <v>3</v>
      </c>
      <c r="L59" s="10">
        <f>'02-04'!$K59+('02-04'!$J59/90)</f>
        <v>-3.9444444444444446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9" t="s">
        <v>6</v>
      </c>
      <c r="I60" s="2"/>
      <c r="J60" s="8">
        <v>120</v>
      </c>
      <c r="K60" s="9"/>
      <c r="L60" s="10">
        <f>'02-04'!$K60+('02-04'!$J60/90)</f>
        <v>1.3333333333333333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9" t="s">
        <v>6</v>
      </c>
      <c r="I61" s="2"/>
      <c r="J61" s="8">
        <v>-90</v>
      </c>
      <c r="K61" s="9">
        <v>5</v>
      </c>
      <c r="L61" s="10">
        <f>'02-04'!$K61+('02-04'!$J61/90)</f>
        <v>4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9" t="s">
        <v>6</v>
      </c>
      <c r="I62" s="2"/>
      <c r="J62" s="8">
        <v>-180</v>
      </c>
      <c r="K62" s="9">
        <v>10</v>
      </c>
      <c r="L62" s="10">
        <f>'02-04'!$K62+('02-04'!$J62/90)</f>
        <v>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9" t="s">
        <v>6</v>
      </c>
      <c r="I63" s="2"/>
      <c r="J63" s="8"/>
      <c r="K63" s="9">
        <v>15</v>
      </c>
      <c r="L63" s="10">
        <f>'02-04'!$K63+('02-04'!$J63/90)</f>
        <v>15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9" t="s">
        <v>6</v>
      </c>
      <c r="I64" s="2"/>
      <c r="J64" s="8">
        <v>-30</v>
      </c>
      <c r="K64" s="9"/>
      <c r="L64" s="10">
        <f>'02-04'!$K64+('02-04'!$J64/90)</f>
        <v>-0.33333333333333331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9"/>
      <c r="E65" s="9"/>
      <c r="F65" s="9"/>
      <c r="G65" s="9"/>
      <c r="H65" s="9" t="s">
        <v>6</v>
      </c>
      <c r="I65" s="2"/>
      <c r="J65" s="8">
        <v>900</v>
      </c>
      <c r="K65" s="9"/>
      <c r="L65" s="10">
        <f>'02-04'!$K65+('02-04'!$J65/90)</f>
        <v>10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9"/>
      <c r="E66" s="9"/>
      <c r="F66" s="9"/>
      <c r="G66" s="9"/>
      <c r="H66" s="9" t="s">
        <v>40</v>
      </c>
      <c r="I66" s="2" t="s">
        <v>87</v>
      </c>
      <c r="J66" s="8">
        <v>-2000</v>
      </c>
      <c r="K66" s="9"/>
      <c r="L66" s="10">
        <f>'02-04'!$K66+('02-04'!$J66/90)</f>
        <v>-22.222222222222221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9" t="s">
        <v>6</v>
      </c>
      <c r="I67" s="2"/>
      <c r="J67" s="8">
        <v>1000</v>
      </c>
      <c r="K67" s="9"/>
      <c r="L67" s="10">
        <f>'02-04'!$K67+('02-04'!$J67/90)</f>
        <v>11.111111111111111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9" t="s">
        <v>6</v>
      </c>
      <c r="I68" s="2"/>
      <c r="J68" s="8">
        <v>-540</v>
      </c>
      <c r="K68" s="9">
        <v>40</v>
      </c>
      <c r="L68" s="10">
        <f>'02-04'!$K68+('02-04'!$J68/90)</f>
        <v>34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9" t="s">
        <v>6</v>
      </c>
      <c r="I69" s="2"/>
      <c r="J69" s="8"/>
      <c r="K69" s="9">
        <v>4000</v>
      </c>
      <c r="L69" s="10">
        <f>'02-04'!$K69+('02-04'!$J69/90)</f>
        <v>4000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9" t="s">
        <v>6</v>
      </c>
      <c r="I70" s="2"/>
      <c r="J70" s="8">
        <v>500</v>
      </c>
      <c r="K70" s="9"/>
      <c r="L70" s="10">
        <f>'02-04'!$K70+('02-04'!$J70/90)</f>
        <v>5.5555555555555554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9" t="s">
        <v>6</v>
      </c>
      <c r="I71" s="2"/>
      <c r="J71" s="8">
        <v>-180</v>
      </c>
      <c r="K71" s="9">
        <v>10</v>
      </c>
      <c r="L71" s="10">
        <f>'02-04'!$K71+('02-04'!$J71/90)</f>
        <v>8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9" t="s">
        <v>6</v>
      </c>
      <c r="I72" s="2"/>
      <c r="J72" s="8"/>
      <c r="K72" s="9">
        <v>70</v>
      </c>
      <c r="L72" s="10">
        <f>'02-04'!$K72+('02-04'!$J72/90)</f>
        <v>70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9" t="s">
        <v>6</v>
      </c>
      <c r="I73" s="2"/>
      <c r="J73" s="8">
        <v>50</v>
      </c>
      <c r="K73" s="9">
        <v>5</v>
      </c>
      <c r="L73" s="10">
        <f>'02-04'!$K73+('02-04'!$J73/90)</f>
        <v>5.5555555555555554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9" t="s">
        <v>6</v>
      </c>
      <c r="I74" s="2"/>
      <c r="J74" s="8">
        <v>180</v>
      </c>
      <c r="K74" s="9"/>
      <c r="L74" s="10">
        <f>'02-04'!$K74+('02-04'!$J74/90)</f>
        <v>2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9" t="s">
        <v>6</v>
      </c>
      <c r="I75" s="2"/>
      <c r="J75" s="8">
        <v>220</v>
      </c>
      <c r="K75" s="9"/>
      <c r="L75" s="10">
        <f>'02-04'!$K75+('02-04'!$J75/90)</f>
        <v>2.4444444444444446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9" t="s">
        <v>6</v>
      </c>
      <c r="I76" s="2"/>
      <c r="J76" s="8">
        <v>-250</v>
      </c>
      <c r="K76" s="9">
        <v>10</v>
      </c>
      <c r="L76" s="10">
        <f>'02-04'!$K76+('02-04'!$J76/90)</f>
        <v>7.2222222222222223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9" t="s">
        <v>6</v>
      </c>
      <c r="I77" s="2"/>
      <c r="J77" s="8">
        <v>450</v>
      </c>
      <c r="K77" s="9">
        <v>10</v>
      </c>
      <c r="L77" s="10">
        <f>'02-04'!$K77+('02-04'!$J77/90)</f>
        <v>15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9" t="s">
        <v>6</v>
      </c>
      <c r="I78" s="2"/>
      <c r="J78" s="8">
        <v>320</v>
      </c>
      <c r="K78" s="9"/>
      <c r="L78" s="10">
        <f>'02-04'!$K78+('02-04'!$J78/90)</f>
        <v>3.5555555555555554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9" t="s">
        <v>6</v>
      </c>
      <c r="I79" s="2"/>
      <c r="J79" s="8">
        <v>-270</v>
      </c>
      <c r="K79" s="9">
        <v>30</v>
      </c>
      <c r="L79" s="10">
        <f>'02-04'!$K79+('02-04'!$J79/90)</f>
        <v>27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9" t="s">
        <v>6</v>
      </c>
      <c r="I80" s="2"/>
      <c r="J80" s="8"/>
      <c r="K80" s="9">
        <v>150</v>
      </c>
      <c r="L80" s="10">
        <f>'02-04'!$K80+('02-04'!$J80/90)</f>
        <v>150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9" t="s">
        <v>6</v>
      </c>
      <c r="I81" s="2"/>
      <c r="J81" s="8">
        <v>150</v>
      </c>
      <c r="K81" s="9"/>
      <c r="L81" s="10">
        <f>'02-04'!$K81+('02-04'!$J81/90)</f>
        <v>1.6666666666666667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9" t="s">
        <v>6</v>
      </c>
      <c r="I82" s="2"/>
      <c r="J82" s="8">
        <v>-225</v>
      </c>
      <c r="K82" s="9">
        <v>5</v>
      </c>
      <c r="L82" s="10">
        <f>'02-04'!$K82+('02-04'!$J82/90)</f>
        <v>2.5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9" t="s">
        <v>6</v>
      </c>
      <c r="I83" s="2"/>
      <c r="J83" s="8">
        <v>220</v>
      </c>
      <c r="K83" s="9"/>
      <c r="L83" s="10">
        <f>'02-04'!$K83+('02-04'!$J83/90)</f>
        <v>2.4444444444444446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9" t="s">
        <v>6</v>
      </c>
      <c r="I84" s="2"/>
      <c r="J84" s="8">
        <v>100</v>
      </c>
      <c r="K84" s="9"/>
      <c r="L84" s="10">
        <f>'02-04'!$K84+('02-04'!$J84/90)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9" t="s">
        <v>6</v>
      </c>
      <c r="I85" s="2"/>
      <c r="J85" s="8">
        <v>350</v>
      </c>
      <c r="K85" s="9"/>
      <c r="L85" s="10">
        <f>'02-04'!$K85+('02-04'!$J85/90)</f>
        <v>3.8888888888888888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9" t="s">
        <v>6</v>
      </c>
      <c r="I86" s="2"/>
      <c r="J86" s="8">
        <v>-400</v>
      </c>
      <c r="K86" s="9">
        <v>10</v>
      </c>
      <c r="L86" s="10">
        <f>'02-04'!$K86+('02-04'!$J86/90)</f>
        <v>5.5555555555555554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9" t="s">
        <v>6</v>
      </c>
      <c r="I87" s="2"/>
      <c r="J87" s="8"/>
      <c r="K87" s="9">
        <v>10</v>
      </c>
      <c r="L87" s="10">
        <f>'02-04'!$K87+('02-04'!$J87/90)</f>
        <v>10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9" t="s">
        <v>6</v>
      </c>
      <c r="I88" s="2"/>
      <c r="J88" s="8">
        <v>80</v>
      </c>
      <c r="K88" s="9"/>
      <c r="L88" s="10">
        <f>'02-04'!$K88+('02-04'!$J88/90)</f>
        <v>0.88888888888888884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9" t="s">
        <v>6</v>
      </c>
      <c r="I89" s="2"/>
      <c r="J89" s="8">
        <v>-270</v>
      </c>
      <c r="K89" s="9">
        <v>110</v>
      </c>
      <c r="L89" s="10">
        <f>'02-04'!$K89+('02-04'!$J89/90)</f>
        <v>107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9" t="s">
        <v>6</v>
      </c>
      <c r="I90" s="2"/>
      <c r="J90" s="8">
        <v>415</v>
      </c>
      <c r="K90" s="9"/>
      <c r="L90" s="10">
        <f>'02-04'!$K90+('02-04'!$J90/90)</f>
        <v>4.6111111111111107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9" t="s">
        <v>6</v>
      </c>
      <c r="I91" s="2"/>
      <c r="J91" s="8">
        <v>660</v>
      </c>
      <c r="K91" s="9"/>
      <c r="L91" s="10">
        <f>'02-04'!$K91+('02-04'!$J91/90)</f>
        <v>7.333333333333333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9" t="s">
        <v>6</v>
      </c>
      <c r="I92" s="2"/>
      <c r="J92" s="8">
        <v>-600</v>
      </c>
      <c r="K92" s="9">
        <v>10</v>
      </c>
      <c r="L92" s="10">
        <f>'02-04'!$K92+('02-04'!$J92/90)</f>
        <v>3.333333333333333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9" t="s">
        <v>6</v>
      </c>
      <c r="I93" s="2"/>
      <c r="J93" s="8">
        <v>150</v>
      </c>
      <c r="K93" s="9"/>
      <c r="L93" s="10">
        <f>'02-04'!$K93+('02-04'!$J93/90)</f>
        <v>1.6666666666666667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9" t="s">
        <v>6</v>
      </c>
      <c r="I94" s="2"/>
      <c r="J94" s="8"/>
      <c r="K94" s="9">
        <v>90</v>
      </c>
      <c r="L94" s="10">
        <f>'02-04'!$K94+('02-04'!$J94/90)</f>
        <v>90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9" t="s">
        <v>6</v>
      </c>
      <c r="I95" s="2"/>
      <c r="J95" s="8">
        <v>-270</v>
      </c>
      <c r="K95" s="9"/>
      <c r="L95" s="10">
        <f>'02-04'!$K95+('02-04'!$J95/90)</f>
        <v>-3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9" t="s">
        <v>6</v>
      </c>
      <c r="I96" s="2"/>
      <c r="J96" s="8"/>
      <c r="K96" s="9">
        <v>70</v>
      </c>
      <c r="L96" s="10">
        <f>'02-04'!$K96+('02-04'!$J96/90)</f>
        <v>70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9" t="s">
        <v>6</v>
      </c>
      <c r="I97" s="2"/>
      <c r="J97" s="8"/>
      <c r="K97" s="9">
        <v>40</v>
      </c>
      <c r="L97" s="10">
        <f>'02-04'!$K97+('02-04'!$J97/90)</f>
        <v>40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9" t="s">
        <v>6</v>
      </c>
      <c r="I98" s="2"/>
      <c r="J98" s="8"/>
      <c r="K98" s="9">
        <v>5</v>
      </c>
      <c r="L98" s="10">
        <f>'02-04'!$K98+('02-04'!$J98/90)</f>
        <v>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9" t="s">
        <v>6</v>
      </c>
      <c r="I99" s="2"/>
      <c r="J99" s="8"/>
      <c r="K99" s="9">
        <v>5</v>
      </c>
      <c r="L99" s="10">
        <f>'02-04'!$K99+('02-04'!$J99/90)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9" t="s">
        <v>6</v>
      </c>
      <c r="I100" s="2"/>
      <c r="J100" s="8">
        <v>-100</v>
      </c>
      <c r="K100" s="9"/>
      <c r="L100" s="10">
        <f>'02-04'!$K100+('02-04'!$J100/90)</f>
        <v>-1.1111111111111112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9" t="s">
        <v>6</v>
      </c>
      <c r="I101" s="2"/>
      <c r="J101" s="8">
        <v>180</v>
      </c>
      <c r="K101" s="9"/>
      <c r="L101" s="10">
        <f>'02-04'!$K101+('02-04'!$J101/90)</f>
        <v>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9" t="s">
        <v>6</v>
      </c>
      <c r="I102" s="2"/>
      <c r="J102" s="8">
        <v>100</v>
      </c>
      <c r="K102" s="9"/>
      <c r="L102" s="10">
        <f>'02-04'!$K102+('02-04'!$J102/90)</f>
        <v>1.1111111111111112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9" t="s">
        <v>6</v>
      </c>
      <c r="I103" s="2"/>
      <c r="J103" s="8">
        <v>180</v>
      </c>
      <c r="K103" s="9"/>
      <c r="L103" s="10">
        <f>'02-04'!$K103+('02-04'!$J103/90)</f>
        <v>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9" t="s">
        <v>6</v>
      </c>
      <c r="I104" s="2"/>
      <c r="J104" s="8"/>
      <c r="K104" s="9">
        <v>10</v>
      </c>
      <c r="L104" s="10">
        <f>'02-04'!$K104+('02-04'!$J104/90)</f>
        <v>10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9" t="s">
        <v>6</v>
      </c>
      <c r="I105" s="2"/>
      <c r="J105" s="8">
        <v>70</v>
      </c>
      <c r="K105" s="9"/>
      <c r="L105" s="10">
        <f>'02-04'!$K105+('02-04'!$J105/90)</f>
        <v>0.77777777777777779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9" t="s">
        <v>28</v>
      </c>
      <c r="I106" s="2"/>
      <c r="J106" s="8">
        <v>-300</v>
      </c>
      <c r="K106" s="9"/>
      <c r="L106" s="10">
        <f>'02-04'!$K106+('02-04'!$J106/90)</f>
        <v>-3.3333333333333335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9" t="s">
        <v>6</v>
      </c>
      <c r="I107" s="2"/>
      <c r="J107" s="8">
        <v>100</v>
      </c>
      <c r="K107" s="9"/>
      <c r="L107" s="10">
        <f>'02-04'!$K107+('02-04'!$J107/90)</f>
        <v>1.1111111111111112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9" t="s">
        <v>6</v>
      </c>
      <c r="I108" s="2"/>
      <c r="J108" s="8">
        <v>100</v>
      </c>
      <c r="K108" s="9"/>
      <c r="L108" s="10">
        <f>'02-04'!$K108+('02-04'!$J108/90)</f>
        <v>1.1111111111111112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9" t="s">
        <v>6</v>
      </c>
      <c r="I109" s="2"/>
      <c r="J109" s="8">
        <v>-400</v>
      </c>
      <c r="K109" s="9">
        <v>20</v>
      </c>
      <c r="L109" s="10">
        <f>'02-04'!$K109+('02-04'!$J109/90)</f>
        <v>15.555555555555555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9" t="s">
        <v>6</v>
      </c>
      <c r="I110" s="2"/>
      <c r="J110" s="8">
        <v>50</v>
      </c>
      <c r="K110" s="9"/>
      <c r="L110" s="10">
        <f>'02-04'!$K110+('02-04'!$J110/90)</f>
        <v>0.55555555555555558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9" t="s">
        <v>6</v>
      </c>
      <c r="I111" s="2"/>
      <c r="J111" s="8">
        <v>170</v>
      </c>
      <c r="K111" s="9"/>
      <c r="L111" s="10">
        <f>'02-04'!$K111+('02-04'!$J111/90)</f>
        <v>1.8888888888888888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9" t="s">
        <v>6</v>
      </c>
      <c r="I112" s="2"/>
      <c r="J112" s="8"/>
      <c r="K112" s="9">
        <v>50</v>
      </c>
      <c r="L112" s="10">
        <f>'02-04'!$K112+('02-04'!$J112/90)</f>
        <v>50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9" t="s">
        <v>6</v>
      </c>
      <c r="I113" s="2"/>
      <c r="J113" s="8">
        <v>160</v>
      </c>
      <c r="K113" s="9"/>
      <c r="L113" s="10">
        <f>'02-04'!$K113+('02-04'!$J113/90)</f>
        <v>1.7777777777777777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9" t="s">
        <v>6</v>
      </c>
      <c r="I114" s="2"/>
      <c r="J114" s="8">
        <v>-180</v>
      </c>
      <c r="K114" s="9">
        <v>5</v>
      </c>
      <c r="L114" s="10">
        <f>'02-04'!$K114+('02-04'!$J114/90)</f>
        <v>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9" t="s">
        <v>6</v>
      </c>
      <c r="I115" s="2"/>
      <c r="J115" s="8">
        <v>400</v>
      </c>
      <c r="K115" s="9"/>
      <c r="L115" s="10">
        <f>'02-04'!$K115+('02-04'!$J115/90)</f>
        <v>4.4444444444444446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9" t="s">
        <v>6</v>
      </c>
      <c r="I116" s="2"/>
      <c r="J116" s="8"/>
      <c r="K116" s="9">
        <v>25</v>
      </c>
      <c r="L116" s="10">
        <f>'02-04'!$K116+('02-04'!$J116/90)</f>
        <v>25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9" t="s">
        <v>6</v>
      </c>
      <c r="I117" s="2"/>
      <c r="J117" s="8">
        <v>160</v>
      </c>
      <c r="K117" s="9">
        <v>5</v>
      </c>
      <c r="L117" s="10">
        <f>'02-04'!$K117+('02-04'!$J117/90)</f>
        <v>6.7777777777777777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9" t="s">
        <v>6</v>
      </c>
      <c r="I118" s="2"/>
      <c r="J118" s="8">
        <v>200</v>
      </c>
      <c r="K118" s="9"/>
      <c r="L118" s="10">
        <f>'02-04'!$K118+('02-04'!$J118/90)</f>
        <v>2.2222222222222223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9" t="s">
        <v>6</v>
      </c>
      <c r="I119" s="2"/>
      <c r="J119" s="8">
        <v>90</v>
      </c>
      <c r="K119" s="9">
        <v>-10</v>
      </c>
      <c r="L119" s="10">
        <f>'02-04'!$K119+('02-04'!$J119/90)</f>
        <v>-9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9" t="s">
        <v>6</v>
      </c>
      <c r="I120" s="2"/>
      <c r="J120" s="8">
        <v>300</v>
      </c>
      <c r="K120" s="9"/>
      <c r="L120" s="10">
        <f>'02-04'!$K120+('02-04'!$J120/90)</f>
        <v>3.3333333333333335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9" t="s">
        <v>6</v>
      </c>
      <c r="I121" s="2"/>
      <c r="J121" s="8"/>
      <c r="K121" s="9">
        <v>105</v>
      </c>
      <c r="L121" s="10">
        <f>'02-04'!$K121+('02-04'!$J121/90)</f>
        <v>105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9" t="s">
        <v>6</v>
      </c>
      <c r="I122" s="2" t="s">
        <v>56</v>
      </c>
      <c r="J122" s="8"/>
      <c r="K122" s="9">
        <v>235</v>
      </c>
      <c r="L122" s="10">
        <f>'02-04'!$K122+('02-04'!$J122/90)</f>
        <v>235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9" t="s">
        <v>40</v>
      </c>
      <c r="I123" s="2" t="s">
        <v>87</v>
      </c>
      <c r="J123" s="8"/>
      <c r="K123" s="9">
        <v>-5100</v>
      </c>
      <c r="L123" s="10">
        <f>'02-04'!$K123+('02-04'!$J123/90)</f>
        <v>-5100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9" t="s">
        <v>40</v>
      </c>
      <c r="I124" s="2" t="s">
        <v>87</v>
      </c>
      <c r="J124" s="8">
        <v>-5000</v>
      </c>
      <c r="K124" s="9"/>
      <c r="L124" s="10">
        <f>'02-04'!$K124+('02-04'!$J124/90)</f>
        <v>-55.555555555555557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9" t="s">
        <v>6</v>
      </c>
      <c r="I125" s="2" t="s">
        <v>56</v>
      </c>
      <c r="J125" s="8">
        <v>-25</v>
      </c>
      <c r="K125" s="9"/>
      <c r="L125" s="10">
        <f>'02-04'!$K125+('02-04'!$J125/90)</f>
        <v>-0.27777777777777779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9"/>
      <c r="I126" s="2"/>
      <c r="J126" s="8"/>
      <c r="K126" s="9"/>
      <c r="L126" s="10">
        <f>'02-04'!$K126+('02-04'!$J126/90)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9"/>
      <c r="I127" s="2"/>
      <c r="J127" s="8"/>
      <c r="K127" s="9"/>
      <c r="L127" s="10">
        <f>'02-04'!$K127+('02-04'!$J127/90)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9"/>
      <c r="I128" s="2"/>
      <c r="J128" s="8"/>
      <c r="K128" s="9"/>
      <c r="L128" s="10">
        <f>'02-04'!$K128+('02-04'!$J128/90)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9"/>
      <c r="I129" s="2"/>
      <c r="J129" s="8"/>
      <c r="K129" s="9"/>
      <c r="L129" s="10">
        <f>'02-04'!$K129+('02-04'!$J129/90)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9"/>
      <c r="I130" s="2"/>
      <c r="J130" s="8"/>
      <c r="K130" s="9"/>
      <c r="L130" s="10">
        <f>'02-04'!$K130+('02-04'!$J130/90)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9"/>
      <c r="I131" s="2"/>
      <c r="J131" s="8"/>
      <c r="K131" s="9"/>
      <c r="L131" s="10">
        <f>'02-04'!$K131+('02-04'!$J131/90)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9"/>
      <c r="I132" s="2"/>
      <c r="J132" s="8"/>
      <c r="K132" s="9"/>
      <c r="L132" s="10">
        <f>'02-04'!$K132+('02-04'!$J132/90)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9"/>
      <c r="I133" s="2"/>
      <c r="J133" s="8"/>
      <c r="K133" s="9"/>
      <c r="L133" s="10">
        <f>'02-04'!$K133+('02-04'!$J133/90)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9"/>
      <c r="I134" s="2"/>
      <c r="J134" s="8"/>
      <c r="K134" s="9"/>
      <c r="L134" s="10">
        <f>'02-04'!$K134+('02-04'!$J134/90)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9"/>
      <c r="I135" s="2"/>
      <c r="J135" s="8"/>
      <c r="K135" s="9"/>
      <c r="L135" s="10">
        <f>'02-04'!$K135+('02-04'!$J135/90)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9"/>
      <c r="I136" s="2"/>
      <c r="J136" s="8"/>
      <c r="K136" s="9"/>
      <c r="L136" s="10">
        <f>'02-04'!$K136+('02-04'!$J136/90)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9"/>
      <c r="I137" s="2"/>
      <c r="J137" s="8"/>
      <c r="K137" s="9"/>
      <c r="L137" s="10">
        <f>'02-04'!$K137+('02-04'!$J137/90)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9"/>
      <c r="I138" s="2"/>
      <c r="J138" s="8"/>
      <c r="K138" s="9"/>
      <c r="L138" s="10">
        <f>'02-04'!$K138+('02-04'!$J138/90)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9"/>
      <c r="I139" s="2"/>
      <c r="J139" s="8"/>
      <c r="K139" s="9"/>
      <c r="L139" s="10">
        <f>'02-04'!$K139+('02-04'!$J139/90)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9"/>
      <c r="I140" s="2"/>
      <c r="J140" s="8"/>
      <c r="K140" s="9"/>
      <c r="L140" s="10">
        <f>'02-04'!$K140+('02-04'!$J140/90)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9"/>
      <c r="I141" s="2"/>
      <c r="J141" s="8"/>
      <c r="K141" s="9"/>
      <c r="L141" s="10">
        <f>'02-04'!$K141+('02-04'!$J141/90)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9"/>
      <c r="I142" s="2"/>
      <c r="J142" s="8"/>
      <c r="K142" s="9"/>
      <c r="L142" s="10">
        <f>'02-04'!$K142+('02-04'!$J142/90)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9"/>
      <c r="I143" s="2"/>
      <c r="J143" s="8"/>
      <c r="K143" s="9"/>
      <c r="L143" s="10">
        <f>'02-04'!$K143+('02-04'!$J143/90)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9"/>
      <c r="I144" s="2"/>
      <c r="J144" s="8"/>
      <c r="K144" s="9"/>
      <c r="L144" s="10">
        <f>'02-04'!$K144+('02-04'!$J144/90)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9"/>
      <c r="I145" s="2"/>
      <c r="J145" s="8"/>
      <c r="K145" s="9"/>
      <c r="L145" s="10">
        <f>'02-04'!$K145+('02-04'!$J145/90)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9"/>
      <c r="I146" s="2"/>
      <c r="J146" s="8"/>
      <c r="K146" s="9"/>
      <c r="L146" s="10">
        <f>'02-04'!$K146+('02-04'!$J146/90)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9"/>
      <c r="I147" s="2"/>
      <c r="J147" s="8"/>
      <c r="K147" s="9"/>
      <c r="L147" s="10">
        <f>'02-04'!$K147+('02-04'!$J147/90)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9"/>
      <c r="I148" s="2"/>
      <c r="J148" s="8"/>
      <c r="K148" s="9"/>
      <c r="L148" s="10">
        <f>'02-04'!$K148+('02-04'!$J148/90)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9"/>
      <c r="I149" s="2"/>
      <c r="J149" s="8"/>
      <c r="K149" s="9"/>
      <c r="L149" s="10">
        <f>'02-04'!$K149+('02-04'!$J149/90)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9"/>
      <c r="I150" s="2"/>
      <c r="J150" s="8"/>
      <c r="K150" s="9"/>
      <c r="L150" s="10">
        <f>'02-04'!$K150+('02-04'!$J150/90)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9"/>
      <c r="I151" s="2"/>
      <c r="J151" s="8"/>
      <c r="K151" s="9"/>
      <c r="L151" s="10">
        <f>'02-04'!$K151+('02-04'!$J151/90)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9"/>
      <c r="I152" s="2"/>
      <c r="J152" s="8"/>
      <c r="K152" s="9"/>
      <c r="L152" s="10">
        <f>'02-04'!$K152+('02-04'!$J152/90)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9"/>
      <c r="I153" s="2"/>
      <c r="J153" s="8"/>
      <c r="K153" s="9"/>
      <c r="L153" s="10">
        <f>'02-04'!$K153+('02-04'!$J153/90)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9"/>
      <c r="I154" s="2"/>
      <c r="J154" s="8"/>
      <c r="K154" s="9"/>
      <c r="L154" s="10">
        <f>'02-04'!$K154+('02-04'!$J154/90)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9"/>
      <c r="I155" s="2"/>
      <c r="J155" s="8"/>
      <c r="K155" s="9"/>
      <c r="L155" s="10">
        <f>'02-04'!$K155+('02-04'!$J155/90)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9"/>
      <c r="I156" s="2"/>
      <c r="J156" s="8"/>
      <c r="K156" s="9"/>
      <c r="L156" s="10">
        <f>'02-04'!$K156+('02-04'!$J156/90)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9"/>
      <c r="I157" s="2"/>
      <c r="J157" s="8"/>
      <c r="K157" s="9"/>
      <c r="L157" s="10">
        <f>'02-04'!$K157+('02-04'!$J157/90)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9"/>
      <c r="I158" s="2"/>
      <c r="J158" s="8"/>
      <c r="K158" s="9"/>
      <c r="L158" s="10">
        <f>'02-04'!$K158+('02-04'!$J158/90)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9"/>
      <c r="I159" s="2"/>
      <c r="J159" s="8"/>
      <c r="K159" s="9"/>
      <c r="L159" s="10">
        <f>'02-04'!$K159+('02-04'!$J159/90)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9"/>
      <c r="I160" s="2"/>
      <c r="J160" s="8"/>
      <c r="K160" s="9"/>
      <c r="L160" s="10">
        <f>'02-04'!$K160+('02-04'!$J160/90)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9"/>
      <c r="I161" s="2"/>
      <c r="J161" s="8"/>
      <c r="K161" s="9"/>
      <c r="L161" s="10">
        <f>'02-04'!$K161+('02-04'!$J161/90)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9"/>
      <c r="I162" s="2"/>
      <c r="J162" s="8"/>
      <c r="K162" s="9"/>
      <c r="L162" s="10">
        <f>'02-04'!$K162+('02-04'!$J162/90)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9"/>
      <c r="I163" s="2"/>
      <c r="J163" s="8"/>
      <c r="K163" s="9"/>
      <c r="L163" s="10">
        <f>'02-04'!$K163+('02-04'!$J163/90)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9"/>
      <c r="I164" s="2"/>
      <c r="J164" s="8"/>
      <c r="K164" s="9"/>
      <c r="L164" s="10">
        <f>'02-04'!$K164+('02-04'!$J164/90)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9"/>
      <c r="I165" s="2"/>
      <c r="J165" s="8"/>
      <c r="K165" s="9"/>
      <c r="L165" s="10">
        <f>'02-04'!$K165+('02-04'!$J165/90)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9"/>
      <c r="I166" s="2"/>
      <c r="J166" s="8"/>
      <c r="K166" s="9"/>
      <c r="L166" s="10">
        <f>'02-04'!$K166+('02-04'!$J166/90)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9"/>
      <c r="I167" s="2"/>
      <c r="J167" s="8"/>
      <c r="K167" s="9"/>
      <c r="L167" s="10">
        <f>'02-04'!$K167+('02-04'!$J167/90)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9"/>
      <c r="I168" s="2"/>
      <c r="J168" s="8"/>
      <c r="K168" s="9"/>
      <c r="L168" s="10">
        <f>'02-04'!$K168+('02-04'!$J168/90)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9"/>
      <c r="I169" s="2"/>
      <c r="J169" s="8"/>
      <c r="K169" s="9"/>
      <c r="L169" s="10">
        <f>'02-04'!$K169+('02-04'!$J169/90)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9"/>
      <c r="I170" s="2"/>
      <c r="J170" s="8"/>
      <c r="K170" s="9"/>
      <c r="L170" s="10">
        <f>'02-04'!$K170+('02-04'!$J170/90)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9"/>
      <c r="I171" s="2"/>
      <c r="J171" s="8"/>
      <c r="K171" s="9"/>
      <c r="L171" s="10">
        <f>'02-04'!$K171+('02-04'!$J171/90)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9"/>
      <c r="I172" s="2"/>
      <c r="J172" s="8"/>
      <c r="K172" s="9"/>
      <c r="L172" s="10">
        <f>'02-04'!$K172+('02-04'!$J172/90)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9"/>
      <c r="I173" s="2"/>
      <c r="J173" s="8"/>
      <c r="K173" s="9"/>
      <c r="L173" s="10">
        <f>'02-04'!$K173+('02-04'!$J173/90)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9"/>
      <c r="I174" s="2"/>
      <c r="J174" s="8"/>
      <c r="K174" s="9"/>
      <c r="L174" s="10">
        <f>'02-04'!$K174+('02-04'!$J174/90)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9"/>
      <c r="I175" s="2"/>
      <c r="J175" s="8"/>
      <c r="K175" s="9"/>
      <c r="L175" s="10">
        <f>'02-04'!$K175+('02-04'!$J175/90)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9"/>
      <c r="I176" s="2"/>
      <c r="J176" s="8"/>
      <c r="K176" s="9"/>
      <c r="L176" s="10">
        <f>'02-04'!$K176+('02-04'!$J176/90)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9"/>
      <c r="I177" s="2"/>
      <c r="J177" s="8"/>
      <c r="K177" s="9"/>
      <c r="L177" s="10">
        <f>'02-04'!$K177+('02-04'!$J177/90)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9"/>
      <c r="I178" s="2"/>
      <c r="J178" s="8"/>
      <c r="K178" s="9"/>
      <c r="L178" s="10">
        <f>'02-04'!$K178+('02-04'!$J178/90)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9"/>
      <c r="I179" s="2"/>
      <c r="J179" s="8"/>
      <c r="K179" s="9"/>
      <c r="L179" s="10">
        <f>'02-04'!$K179+('02-04'!$J179/90)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9"/>
      <c r="I180" s="2"/>
      <c r="J180" s="8"/>
      <c r="K180" s="9"/>
      <c r="L180" s="10">
        <f>'02-04'!$K180+('02-04'!$J180/90)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9"/>
      <c r="I181" s="2"/>
      <c r="J181" s="8"/>
      <c r="K181" s="9"/>
      <c r="L181" s="10">
        <f>'02-04'!$K181+('02-04'!$J181/90)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9"/>
      <c r="I182" s="2"/>
      <c r="J182" s="8"/>
      <c r="K182" s="9"/>
      <c r="L182" s="10">
        <f>'02-04'!$K182+('02-04'!$J182/90)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9"/>
      <c r="I183" s="2"/>
      <c r="J183" s="8"/>
      <c r="K183" s="9"/>
      <c r="L183" s="10">
        <f>'02-04'!$K183+('02-04'!$J183/90)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9"/>
      <c r="I184" s="2"/>
      <c r="J184" s="8"/>
      <c r="K184" s="9"/>
      <c r="L184" s="10">
        <f>'02-04'!$K184+('02-04'!$J184/90)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9"/>
      <c r="I185" s="2"/>
      <c r="J185" s="8"/>
      <c r="K185" s="9"/>
      <c r="L185" s="10">
        <f>'02-04'!$K185+('02-04'!$J185/90)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9"/>
      <c r="I186" s="2"/>
      <c r="J186" s="8"/>
      <c r="K186" s="9"/>
      <c r="L186" s="10">
        <f>'02-04'!$K186+('02-04'!$J186/90)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9"/>
      <c r="I187" s="2"/>
      <c r="J187" s="8"/>
      <c r="K187" s="9"/>
      <c r="L187" s="10">
        <f>'02-04'!$K187+('02-04'!$J187/90)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9"/>
      <c r="I188" s="2"/>
      <c r="J188" s="8"/>
      <c r="K188" s="9"/>
      <c r="L188" s="10">
        <f>'02-04'!$K188+('02-04'!$J188/90)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9"/>
      <c r="I189" s="2"/>
      <c r="J189" s="8"/>
      <c r="K189" s="9"/>
      <c r="L189" s="10">
        <f>'02-04'!$K189+('02-04'!$J189/90)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9"/>
      <c r="I190" s="2"/>
      <c r="J190" s="8"/>
      <c r="K190" s="9"/>
      <c r="L190" s="10">
        <f>'02-04'!$K190+('02-04'!$J190/90)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9"/>
      <c r="I191" s="2"/>
      <c r="J191" s="8"/>
      <c r="K191" s="9"/>
      <c r="L191" s="10">
        <f>'02-04'!$K191+('02-04'!$J191/90)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9"/>
      <c r="I192" s="2"/>
      <c r="J192" s="8"/>
      <c r="K192" s="9"/>
      <c r="L192" s="10">
        <f>'02-04'!$K192+('02-04'!$J192/90)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9"/>
      <c r="I193" s="2"/>
      <c r="J193" s="8"/>
      <c r="K193" s="9"/>
      <c r="L193" s="10">
        <f>'02-04'!$K193+('02-04'!$J193/90)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9"/>
      <c r="I194" s="2"/>
      <c r="J194" s="8"/>
      <c r="K194" s="9"/>
      <c r="L194" s="10">
        <f>'02-04'!$K194+('02-04'!$J194/90)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9"/>
      <c r="I195" s="2"/>
      <c r="J195" s="8"/>
      <c r="K195" s="9"/>
      <c r="L195" s="10">
        <f>'02-04'!$K195+('02-04'!$J195/90)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9"/>
      <c r="I196" s="2"/>
      <c r="J196" s="8"/>
      <c r="K196" s="9"/>
      <c r="L196" s="10">
        <f>'02-04'!$K196+('02-04'!$J196/90)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9"/>
      <c r="I197" s="2"/>
      <c r="J197" s="8"/>
      <c r="K197" s="9"/>
      <c r="L197" s="10">
        <f>'02-04'!$K197+('02-04'!$J197/90)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9"/>
      <c r="I198" s="2"/>
      <c r="J198" s="8"/>
      <c r="K198" s="9"/>
      <c r="L198" s="10">
        <f>'02-04'!$K198+('02-04'!$J198/90)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9"/>
      <c r="I199" s="2"/>
      <c r="J199" s="8"/>
      <c r="K199" s="9"/>
      <c r="L199" s="10">
        <f>'02-04'!$K199+('02-04'!$J199/90)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9"/>
      <c r="I200" s="2"/>
      <c r="J200" s="8"/>
      <c r="K200" s="9"/>
      <c r="L200" s="10">
        <f>'02-04'!$K200+('02-04'!$J200/90)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9"/>
      <c r="I201" s="2"/>
      <c r="J201" s="8"/>
      <c r="K201" s="9"/>
      <c r="L201" s="10">
        <f>'02-04'!$K201+('02-04'!$J201/90)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9"/>
      <c r="I202" s="2"/>
      <c r="J202" s="8"/>
      <c r="K202" s="9"/>
      <c r="L202" s="10">
        <f>'02-04'!$K202+('02-04'!$J202/90)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9"/>
      <c r="I203" s="2"/>
      <c r="J203" s="8"/>
      <c r="K203" s="9"/>
      <c r="L203" s="10">
        <f>'02-04'!$K203+('02-04'!$J203/90)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9"/>
      <c r="I204" s="2"/>
      <c r="J204" s="8"/>
      <c r="K204" s="9"/>
      <c r="L204" s="10">
        <f>'02-04'!$K204+('02-04'!$J204/90)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9"/>
      <c r="I205" s="2"/>
      <c r="J205" s="8"/>
      <c r="K205" s="9"/>
      <c r="L205" s="10">
        <f>'02-04'!$K205+('02-04'!$J205/90)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9"/>
      <c r="I206" s="2"/>
      <c r="J206" s="8"/>
      <c r="K206" s="9"/>
      <c r="L206" s="10">
        <f>'02-04'!$K206+('02-04'!$J206/90)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9"/>
      <c r="I207" s="2"/>
      <c r="J207" s="8"/>
      <c r="K207" s="9"/>
      <c r="L207" s="10">
        <f>'02-04'!$K207+('02-04'!$J207/90)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9"/>
      <c r="I208" s="2"/>
      <c r="J208" s="8"/>
      <c r="K208" s="9"/>
      <c r="L208" s="10">
        <f>'02-04'!$K208+('02-04'!$J208/90)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9"/>
      <c r="I209" s="2"/>
      <c r="J209" s="8"/>
      <c r="K209" s="9"/>
      <c r="L209" s="10">
        <f>'02-04'!$K209+('02-04'!$J209/90)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9"/>
      <c r="I210" s="2"/>
      <c r="J210" s="8"/>
      <c r="K210" s="9"/>
      <c r="L210" s="10">
        <f>'02-04'!$K210+('02-04'!$J210/90)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9"/>
      <c r="I211" s="2"/>
      <c r="J211" s="8"/>
      <c r="K211" s="9"/>
      <c r="L211" s="10">
        <f>'02-04'!$K211+('02-04'!$J211/90)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9"/>
      <c r="I212" s="2"/>
      <c r="J212" s="8"/>
      <c r="K212" s="9"/>
      <c r="L212" s="10">
        <f>'02-04'!$K212+('02-04'!$J212/90)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9"/>
      <c r="I213" s="2"/>
      <c r="J213" s="8"/>
      <c r="K213" s="9"/>
      <c r="L213" s="10">
        <f>'02-04'!$K213+('02-04'!$J213/90)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9"/>
      <c r="I214" s="2"/>
      <c r="J214" s="8"/>
      <c r="K214" s="9"/>
      <c r="L214" s="10">
        <f>'02-04'!$K214+('02-04'!$J214/90)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9"/>
      <c r="I215" s="2"/>
      <c r="J215" s="8"/>
      <c r="K215" s="9"/>
      <c r="L215" s="10">
        <f>'02-04'!$K215+('02-04'!$J215/90)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9"/>
      <c r="I216" s="2"/>
      <c r="J216" s="8"/>
      <c r="K216" s="9"/>
      <c r="L216" s="10">
        <f>'02-04'!$K216+('02-04'!$J216/90)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9"/>
      <c r="I217" s="2"/>
      <c r="J217" s="8"/>
      <c r="K217" s="9"/>
      <c r="L217" s="10">
        <f>'02-04'!$K217+('02-04'!$J217/90)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9"/>
      <c r="I218" s="2"/>
      <c r="J218" s="8"/>
      <c r="K218" s="9"/>
      <c r="L218" s="10">
        <f>'02-04'!$K218+('02-04'!$J218/90)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9"/>
      <c r="I219" s="2"/>
      <c r="J219" s="8"/>
      <c r="K219" s="9"/>
      <c r="L219" s="10">
        <f>'02-04'!$K219+('02-04'!$J219/90)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9"/>
      <c r="I220" s="2"/>
      <c r="J220" s="8"/>
      <c r="K220" s="9"/>
      <c r="L220" s="10">
        <f>'02-04'!$K220+('02-04'!$J220/90)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9"/>
      <c r="I221" s="2"/>
      <c r="J221" s="8"/>
      <c r="K221" s="9"/>
      <c r="L221" s="10">
        <f>'02-04'!$K221+('02-04'!$J221/90)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9"/>
      <c r="I222" s="2"/>
      <c r="J222" s="8"/>
      <c r="K222" s="9"/>
      <c r="L222" s="10">
        <f>'02-04'!$K222+('02-04'!$J222/90)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9"/>
      <c r="I223" s="2"/>
      <c r="J223" s="8"/>
      <c r="K223" s="9"/>
      <c r="L223" s="10">
        <f>'02-04'!$K223+('02-04'!$J223/90)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9"/>
      <c r="I224" s="2"/>
      <c r="J224" s="8"/>
      <c r="K224" s="9"/>
      <c r="L224" s="10">
        <f>'02-04'!$K224+('02-04'!$J224/90)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9"/>
      <c r="I225" s="2"/>
      <c r="J225" s="8"/>
      <c r="K225" s="9"/>
      <c r="L225" s="10">
        <f>'02-04'!$K225+('02-04'!$J225/90)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9"/>
      <c r="I226" s="2"/>
      <c r="J226" s="8"/>
      <c r="K226" s="9"/>
      <c r="L226" s="10">
        <f>'02-04'!$K226+('02-04'!$J226/90)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9"/>
      <c r="I227" s="2"/>
      <c r="J227" s="8"/>
      <c r="K227" s="9"/>
      <c r="L227" s="10">
        <f>'02-04'!$K227+('02-04'!$J227/90)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9"/>
      <c r="I228" s="2"/>
      <c r="J228" s="8"/>
      <c r="K228" s="9"/>
      <c r="L228" s="10">
        <f>'02-04'!$K228+('02-04'!$J228/90)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9"/>
      <c r="I229" s="2"/>
      <c r="J229" s="8"/>
      <c r="K229" s="9"/>
      <c r="L229" s="10">
        <f>'02-04'!$K229+('02-04'!$J229/90)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9"/>
      <c r="I230" s="2"/>
      <c r="J230" s="8"/>
      <c r="K230" s="9"/>
      <c r="L230" s="10">
        <f>'02-04'!$K230+('02-04'!$J230/90)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9"/>
      <c r="I231" s="2"/>
      <c r="J231" s="8"/>
      <c r="K231" s="9"/>
      <c r="L231" s="10">
        <f>'02-04'!$K231+('02-04'!$J231/90)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9"/>
      <c r="I232" s="2"/>
      <c r="J232" s="8"/>
      <c r="K232" s="9"/>
      <c r="L232" s="10">
        <f>'02-04'!$K232+('02-04'!$J232/90)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9"/>
      <c r="I233" s="2"/>
      <c r="J233" s="8"/>
      <c r="K233" s="9"/>
      <c r="L233" s="10">
        <f>'02-04'!$K233+('02-04'!$J233/90)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9"/>
      <c r="I234" s="2"/>
      <c r="J234" s="8"/>
      <c r="K234" s="9"/>
      <c r="L234" s="10">
        <f>'02-04'!$K234+('02-04'!$J234/90)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9"/>
      <c r="I235" s="2"/>
      <c r="J235" s="8"/>
      <c r="K235" s="9"/>
      <c r="L235" s="10">
        <f>'02-04'!$K235+('02-04'!$J235/90)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9"/>
      <c r="I236" s="2"/>
      <c r="J236" s="8"/>
      <c r="K236" s="9"/>
      <c r="L236" s="10">
        <f>'02-04'!$K236+('02-04'!$J236/90)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9"/>
      <c r="I237" s="2"/>
      <c r="J237" s="8"/>
      <c r="K237" s="9"/>
      <c r="L237" s="10">
        <f>'02-04'!$K237+('02-04'!$J237/90)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9"/>
      <c r="I238" s="2"/>
      <c r="J238" s="8"/>
      <c r="K238" s="9"/>
      <c r="L238" s="10">
        <f>'02-04'!$K238+('02-04'!$J238/90)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9"/>
      <c r="I239" s="2"/>
      <c r="J239" s="8"/>
      <c r="K239" s="9"/>
      <c r="L239" s="10">
        <f>'02-04'!$K239+('02-04'!$J239/90)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9"/>
      <c r="I240" s="2"/>
      <c r="J240" s="8"/>
      <c r="K240" s="9"/>
      <c r="L240" s="10">
        <f>'02-04'!$K240+('02-04'!$J240/90)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9"/>
      <c r="I241" s="2"/>
      <c r="J241" s="8"/>
      <c r="K241" s="9"/>
      <c r="L241" s="10">
        <f>'02-04'!$K241+('02-04'!$J241/90)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9"/>
      <c r="I242" s="2"/>
      <c r="J242" s="8"/>
      <c r="K242" s="9"/>
      <c r="L242" s="10">
        <f>'02-04'!$K242+('02-04'!$J242/90)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9"/>
      <c r="I243" s="2"/>
      <c r="J243" s="8"/>
      <c r="K243" s="9"/>
      <c r="L243" s="10">
        <f>'02-04'!$K243+('02-04'!$J243/90)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9"/>
      <c r="I244" s="2"/>
      <c r="J244" s="8"/>
      <c r="K244" s="9"/>
      <c r="L244" s="10">
        <f>'02-04'!$K244+('02-04'!$J244/90)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9"/>
      <c r="I245" s="2"/>
      <c r="J245" s="8"/>
      <c r="K245" s="9"/>
      <c r="L245" s="10">
        <f>'02-04'!$K245+('02-04'!$J245/90)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9"/>
      <c r="I246" s="2"/>
      <c r="J246" s="8"/>
      <c r="K246" s="9"/>
      <c r="L246" s="10">
        <f>'02-04'!$K246+('02-04'!$J246/90)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9"/>
      <c r="I247" s="2"/>
      <c r="J247" s="8"/>
      <c r="K247" s="9"/>
      <c r="L247" s="10">
        <f>'02-04'!$K247+('02-04'!$J247/90)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9"/>
      <c r="I248" s="2"/>
      <c r="J248" s="8"/>
      <c r="K248" s="9"/>
      <c r="L248" s="10">
        <f>'02-04'!$K248+('02-04'!$J248/90)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9"/>
      <c r="I249" s="2"/>
      <c r="J249" s="8"/>
      <c r="K249" s="9"/>
      <c r="L249" s="10">
        <f>'02-04'!$K249+('02-04'!$J249/90)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9"/>
      <c r="I250" s="2"/>
      <c r="J250" s="8"/>
      <c r="K250" s="9"/>
      <c r="L250" s="10">
        <f>'02-04'!$K250+('02-04'!$J250/90)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9"/>
      <c r="I251" s="2"/>
      <c r="J251" s="8"/>
      <c r="K251" s="9"/>
      <c r="L251" s="10">
        <f>'02-04'!$K251+('02-04'!$J251/90)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9"/>
      <c r="I252" s="2"/>
      <c r="J252" s="8"/>
      <c r="K252" s="9"/>
      <c r="L252" s="10">
        <f>'02-04'!$K252+('02-04'!$J252/90)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9"/>
      <c r="I253" s="2"/>
      <c r="J253" s="8"/>
      <c r="K253" s="9"/>
      <c r="L253" s="10">
        <f>'02-04'!$K253+('02-04'!$J253/90)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9"/>
      <c r="I254" s="2"/>
      <c r="J254" s="8"/>
      <c r="K254" s="9"/>
      <c r="L254" s="10">
        <f>'02-04'!$K254+('02-04'!$J254/90)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9"/>
      <c r="I255" s="2"/>
      <c r="J255" s="8"/>
      <c r="K255" s="9"/>
      <c r="L255" s="10">
        <f>'02-04'!$K255+('02-04'!$J255/90)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9"/>
      <c r="I256" s="2"/>
      <c r="J256" s="8"/>
      <c r="K256" s="9"/>
      <c r="L256" s="10">
        <f>'02-04'!$K256+('02-04'!$J256/90)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9"/>
      <c r="I257" s="2"/>
      <c r="J257" s="8"/>
      <c r="K257" s="9"/>
      <c r="L257" s="10">
        <f>'02-04'!$K257+('02-04'!$J257/90)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9"/>
      <c r="I258" s="2"/>
      <c r="J258" s="8"/>
      <c r="K258" s="9"/>
      <c r="L258" s="10">
        <f>'02-04'!$K258+('02-04'!$J258/90)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9"/>
      <c r="I259" s="2"/>
      <c r="J259" s="8"/>
      <c r="K259" s="9"/>
      <c r="L259" s="10">
        <f>'02-04'!$K259+('02-04'!$J259/90)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9"/>
      <c r="I260" s="2"/>
      <c r="J260" s="8"/>
      <c r="K260" s="9"/>
      <c r="L260" s="10">
        <f>'02-04'!$K260+('02-04'!$J260/90)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9"/>
      <c r="I261" s="2"/>
      <c r="J261" s="8"/>
      <c r="K261" s="9"/>
      <c r="L261" s="10">
        <f>'02-04'!$K261+('02-04'!$J261/90)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9"/>
      <c r="I262" s="2"/>
      <c r="J262" s="8"/>
      <c r="K262" s="9"/>
      <c r="L262" s="10">
        <f>'02-04'!$K262+('02-04'!$J262/90)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9"/>
      <c r="I263" s="2"/>
      <c r="J263" s="8"/>
      <c r="K263" s="9"/>
      <c r="L263" s="10">
        <f>'02-04'!$K263+('02-04'!$J263/90)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9"/>
      <c r="I264" s="2"/>
      <c r="J264" s="8"/>
      <c r="K264" s="9"/>
      <c r="L264" s="10">
        <f>'02-04'!$K264+('02-04'!$J264/90)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9"/>
      <c r="I265" s="2"/>
      <c r="J265" s="8"/>
      <c r="K265" s="9"/>
      <c r="L265" s="10">
        <f>'02-04'!$K265+('02-04'!$J265/90)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9"/>
      <c r="I266" s="2"/>
      <c r="J266" s="8"/>
      <c r="K266" s="9"/>
      <c r="L266" s="10">
        <f>'02-04'!$K266+('02-04'!$J266/90)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9"/>
      <c r="I267" s="2"/>
      <c r="J267" s="8"/>
      <c r="K267" s="9"/>
      <c r="L267" s="10">
        <f>'02-04'!$K267+('02-04'!$J267/90)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9"/>
      <c r="I268" s="2"/>
      <c r="J268" s="8"/>
      <c r="K268" s="9"/>
      <c r="L268" s="10">
        <f>'02-04'!$K268+('02-04'!$J268/90)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9"/>
      <c r="I269" s="2"/>
      <c r="J269" s="8"/>
      <c r="K269" s="9"/>
      <c r="L269" s="10">
        <f>'02-04'!$K269+('02-04'!$J269/90)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9"/>
      <c r="I270" s="2"/>
      <c r="J270" s="8"/>
      <c r="K270" s="9"/>
      <c r="L270" s="10">
        <f>'02-04'!$K270+('02-04'!$J270/90)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9"/>
      <c r="I271" s="2"/>
      <c r="J271" s="8"/>
      <c r="K271" s="9"/>
      <c r="L271" s="10">
        <f>'02-04'!$K271+('02-04'!$J271/90)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9"/>
      <c r="I272" s="2"/>
      <c r="J272" s="8"/>
      <c r="K272" s="9"/>
      <c r="L272" s="10">
        <f>'02-04'!$K272+('02-04'!$J272/90)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9"/>
      <c r="I273" s="2"/>
      <c r="J273" s="8"/>
      <c r="K273" s="9"/>
      <c r="L273" s="10">
        <f>'02-04'!$K273+('02-04'!$J273/90)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9"/>
      <c r="I274" s="2"/>
      <c r="J274" s="8"/>
      <c r="K274" s="9"/>
      <c r="L274" s="10">
        <f>'02-04'!$K274+('02-04'!$J274/90)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9"/>
      <c r="I275" s="2"/>
      <c r="J275" s="8"/>
      <c r="K275" s="9"/>
      <c r="L275" s="10">
        <f>'02-04'!$K275+('02-04'!$J275/90)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9"/>
      <c r="I276" s="2"/>
      <c r="J276" s="8"/>
      <c r="K276" s="9"/>
      <c r="L276" s="10">
        <f>'02-04'!$K276+('02-04'!$J276/90)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9"/>
      <c r="I277" s="2"/>
      <c r="J277" s="8"/>
      <c r="K277" s="9"/>
      <c r="L277" s="10">
        <f>'02-04'!$K277+('02-04'!$J277/90)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9"/>
      <c r="I278" s="2"/>
      <c r="J278" s="8"/>
      <c r="K278" s="9"/>
      <c r="L278" s="10">
        <f>'02-04'!$K278+('02-04'!$J278/90)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9"/>
      <c r="I279" s="2"/>
      <c r="J279" s="8"/>
      <c r="K279" s="9"/>
      <c r="L279" s="10">
        <f>'02-04'!$K279+('02-04'!$J279/90)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9"/>
      <c r="I280" s="2"/>
      <c r="J280" s="8"/>
      <c r="K280" s="9"/>
      <c r="L280" s="10">
        <f>'02-04'!$K280+('02-04'!$J280/90)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9"/>
      <c r="I281" s="2"/>
      <c r="J281" s="8"/>
      <c r="K281" s="9"/>
      <c r="L281" s="10">
        <f>'02-04'!$K281+('02-04'!$J281/90)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9"/>
      <c r="I282" s="2"/>
      <c r="J282" s="8"/>
      <c r="K282" s="9"/>
      <c r="L282" s="10">
        <f>'02-04'!$K282+('02-04'!$J282/90)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9"/>
      <c r="I283" s="2"/>
      <c r="J283" s="8"/>
      <c r="K283" s="9"/>
      <c r="L283" s="10">
        <f>'02-04'!$K283+('02-04'!$J283/90)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9"/>
      <c r="I284" s="2"/>
      <c r="J284" s="8"/>
      <c r="K284" s="9"/>
      <c r="L284" s="10">
        <f>'02-04'!$K284+('02-04'!$J284/90)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9"/>
      <c r="I285" s="2"/>
      <c r="J285" s="8"/>
      <c r="K285" s="9"/>
      <c r="L285" s="10">
        <f>'02-04'!$K285+('02-04'!$J285/90)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9"/>
      <c r="I286" s="2"/>
      <c r="J286" s="8"/>
      <c r="K286" s="9"/>
      <c r="L286" s="10">
        <f>'02-04'!$K286+('02-04'!$J286/90)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9"/>
      <c r="I287" s="2"/>
      <c r="J287" s="8"/>
      <c r="K287" s="9"/>
      <c r="L287" s="10">
        <f>'02-04'!$K287+('02-04'!$J287/90)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9"/>
      <c r="I288" s="2"/>
      <c r="J288" s="8"/>
      <c r="K288" s="9"/>
      <c r="L288" s="10">
        <f>'02-04'!$K288+('02-04'!$J288/90)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9"/>
      <c r="I289" s="2"/>
      <c r="J289" s="8"/>
      <c r="K289" s="9"/>
      <c r="L289" s="10">
        <f>'02-04'!$K289+('02-04'!$J289/90)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9"/>
      <c r="I290" s="2"/>
      <c r="J290" s="8"/>
      <c r="K290" s="9"/>
      <c r="L290" s="10">
        <f>'02-04'!$K290+('02-04'!$J290/90)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9"/>
      <c r="I291" s="2"/>
      <c r="J291" s="8"/>
      <c r="K291" s="9"/>
      <c r="L291" s="10">
        <f>'02-04'!$K291+('02-04'!$J291/90)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9"/>
      <c r="I292" s="2"/>
      <c r="J292" s="8"/>
      <c r="K292" s="9"/>
      <c r="L292" s="10">
        <f>'02-04'!$K292+('02-04'!$J292/90)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9"/>
      <c r="I293" s="2"/>
      <c r="J293" s="8"/>
      <c r="K293" s="9"/>
      <c r="L293" s="10">
        <f>'02-04'!$K293+('02-04'!$J293/90)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9"/>
      <c r="I294" s="2"/>
      <c r="J294" s="8"/>
      <c r="K294" s="9"/>
      <c r="L294" s="10">
        <f>'02-04'!$K294+('02-04'!$J294/90)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9"/>
      <c r="I295" s="2"/>
      <c r="J295" s="8"/>
      <c r="K295" s="9"/>
      <c r="L295" s="10">
        <f>'02-04'!$K295+('02-04'!$J295/90)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9"/>
      <c r="I296" s="2"/>
      <c r="J296" s="8"/>
      <c r="K296" s="9"/>
      <c r="L296" s="10">
        <f>'02-04'!$K296+('02-04'!$J296/90)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9"/>
      <c r="I297" s="2"/>
      <c r="J297" s="8"/>
      <c r="K297" s="9"/>
      <c r="L297" s="10">
        <f>'02-04'!$K297+('02-04'!$J297/90)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9"/>
      <c r="I298" s="2"/>
      <c r="J298" s="8"/>
      <c r="K298" s="9"/>
      <c r="L298" s="10">
        <f>'02-04'!$K298+('02-04'!$J298/90)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9"/>
      <c r="I299" s="2"/>
      <c r="J299" s="8"/>
      <c r="K299" s="9"/>
      <c r="L299" s="10">
        <f>'02-04'!$K299+('02-04'!$J299/90)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9"/>
      <c r="I300" s="2"/>
      <c r="J300" s="8"/>
      <c r="K300" s="9"/>
      <c r="L300" s="10">
        <f>'02-04'!$K300+('02-04'!$J300/90)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9"/>
      <c r="I301" s="2"/>
      <c r="J301" s="8"/>
      <c r="K301" s="9"/>
      <c r="L301" s="10">
        <f>'02-04'!$K301+('02-04'!$J301/90)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9"/>
      <c r="I302" s="2"/>
      <c r="J302" s="8"/>
      <c r="K302" s="9"/>
      <c r="L302" s="10">
        <f>'02-04'!$K302+('02-04'!$J302/90)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9"/>
      <c r="I303" s="2"/>
      <c r="J303" s="8"/>
      <c r="K303" s="9"/>
      <c r="L303" s="10">
        <f>'02-04'!$K303+('02-04'!$J303/90)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9"/>
      <c r="I304" s="2"/>
      <c r="J304" s="8"/>
      <c r="K304" s="9"/>
      <c r="L304" s="10">
        <f>'02-04'!$K304+('02-04'!$J304/90)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9"/>
      <c r="I305" s="2"/>
      <c r="J305" s="8"/>
      <c r="K305" s="9"/>
      <c r="L305" s="10">
        <f>'02-04'!$K305+('02-04'!$J305/90)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9"/>
      <c r="I306" s="2"/>
      <c r="J306" s="8"/>
      <c r="K306" s="9"/>
      <c r="L306" s="10">
        <f>'02-04'!$K306+('02-04'!$J306/90)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9"/>
      <c r="I307" s="2"/>
      <c r="J307" s="8"/>
      <c r="K307" s="9"/>
      <c r="L307" s="10">
        <f>'02-04'!$K307+('02-04'!$J307/90)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9"/>
      <c r="I308" s="2"/>
      <c r="J308" s="8"/>
      <c r="K308" s="9"/>
      <c r="L308" s="10">
        <f>'02-04'!$K308+('02-04'!$J308/90)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9"/>
      <c r="I309" s="2"/>
      <c r="J309" s="8"/>
      <c r="K309" s="9"/>
      <c r="L309" s="10">
        <f>'02-04'!$K309+('02-04'!$J309/90)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9"/>
      <c r="I310" s="2"/>
      <c r="J310" s="8"/>
      <c r="K310" s="9"/>
      <c r="L310" s="10">
        <f>'02-04'!$K310+('02-04'!$J310/90)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9"/>
      <c r="I311" s="2"/>
      <c r="J311" s="8"/>
      <c r="K311" s="9"/>
      <c r="L311" s="10">
        <f>'02-04'!$K311+('02-04'!$J311/90)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9"/>
      <c r="I312" s="2"/>
      <c r="J312" s="8"/>
      <c r="K312" s="9"/>
      <c r="L312" s="10">
        <f>'02-04'!$K312+('02-04'!$J312/90)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9"/>
      <c r="I313" s="2"/>
      <c r="J313" s="8"/>
      <c r="K313" s="9"/>
      <c r="L313" s="10">
        <f>'02-04'!$K313+('02-04'!$J313/90)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9"/>
      <c r="I314" s="2"/>
      <c r="J314" s="8"/>
      <c r="K314" s="9"/>
      <c r="L314" s="10">
        <f>'02-04'!$K314+('02-04'!$J314/90)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9"/>
      <c r="I315" s="2"/>
      <c r="J315" s="8"/>
      <c r="K315" s="9"/>
      <c r="L315" s="10">
        <f>'02-04'!$K315+('02-04'!$J315/90)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9"/>
      <c r="I316" s="2"/>
      <c r="J316" s="8"/>
      <c r="K316" s="9"/>
      <c r="L316" s="10">
        <f>'02-04'!$K316+('02-04'!$J316/90)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9"/>
      <c r="I317" s="2"/>
      <c r="J317" s="8"/>
      <c r="K317" s="9"/>
      <c r="L317" s="10">
        <f>'02-04'!$K317+('02-04'!$J317/90)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9"/>
      <c r="I318" s="2"/>
      <c r="J318" s="8"/>
      <c r="K318" s="9"/>
      <c r="L318" s="10">
        <f>'02-04'!$K318+('02-04'!$J318/90)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9"/>
      <c r="I319" s="2"/>
      <c r="J319" s="8"/>
      <c r="K319" s="9"/>
      <c r="L319" s="10">
        <f>'02-04'!$K319+('02-04'!$J319/90)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9"/>
      <c r="I320" s="2"/>
      <c r="J320" s="8"/>
      <c r="K320" s="9"/>
      <c r="L320" s="10">
        <f>'02-04'!$K320+('02-04'!$J320/90)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9"/>
      <c r="I321" s="2"/>
      <c r="J321" s="8"/>
      <c r="K321" s="9"/>
      <c r="L321" s="10">
        <f>'02-04'!$K321+('02-04'!$J321/90)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9"/>
      <c r="I322" s="2"/>
      <c r="J322" s="8"/>
      <c r="K322" s="9"/>
      <c r="L322" s="10">
        <f>'02-04'!$K322+('02-04'!$J322/90)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9"/>
      <c r="I323" s="2"/>
      <c r="J323" s="8"/>
      <c r="K323" s="9"/>
      <c r="L323" s="10">
        <f>'02-04'!$K323+('02-04'!$J323/90)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9"/>
      <c r="I324" s="2"/>
      <c r="J324" s="8"/>
      <c r="K324" s="9"/>
      <c r="L324" s="10">
        <f>'02-04'!$K324+('02-04'!$J324/90)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9"/>
      <c r="I325" s="2"/>
      <c r="J325" s="8"/>
      <c r="K325" s="9"/>
      <c r="L325" s="10">
        <f>'02-04'!$K325+('02-04'!$J325/90)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9"/>
      <c r="I326" s="2"/>
      <c r="J326" s="8"/>
      <c r="K326" s="9"/>
      <c r="L326" s="10">
        <f>'02-04'!$K326+('02-04'!$J326/90)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9"/>
      <c r="I327" s="2"/>
      <c r="J327" s="8"/>
      <c r="K327" s="9"/>
      <c r="L327" s="10">
        <f>'02-04'!$K327+('02-04'!$J327/90)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9"/>
      <c r="I328" s="2"/>
      <c r="J328" s="8"/>
      <c r="K328" s="9"/>
      <c r="L328" s="10">
        <f>'02-04'!$K328+('02-04'!$J328/90)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9"/>
      <c r="I329" s="2"/>
      <c r="J329" s="8"/>
      <c r="K329" s="9"/>
      <c r="L329" s="10">
        <f>'02-04'!$K329+('02-04'!$J329/90)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9"/>
      <c r="I330" s="2"/>
      <c r="J330" s="8"/>
      <c r="K330" s="9"/>
      <c r="L330" s="10">
        <f>'02-04'!$K330+('02-04'!$J330/90)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9"/>
      <c r="I331" s="2"/>
      <c r="J331" s="8"/>
      <c r="K331" s="9"/>
      <c r="L331" s="10">
        <f>'02-04'!$K331+('02-04'!$J331/90)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9"/>
      <c r="I332" s="2"/>
      <c r="J332" s="8"/>
      <c r="K332" s="9"/>
      <c r="L332" s="10">
        <f>'02-04'!$K332+('02-04'!$J332/90)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9"/>
      <c r="I333" s="2"/>
      <c r="J333" s="8"/>
      <c r="K333" s="9"/>
      <c r="L333" s="10">
        <f>'02-04'!$K333+('02-04'!$J333/90)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9"/>
      <c r="I334" s="2"/>
      <c r="J334" s="8"/>
      <c r="K334" s="9"/>
      <c r="L334" s="10">
        <f>'02-04'!$K334+('02-04'!$J334/90)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9"/>
      <c r="I335" s="2"/>
      <c r="J335" s="8"/>
      <c r="K335" s="9"/>
      <c r="L335" s="10">
        <f>'02-04'!$K335+('02-04'!$J335/90)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9"/>
      <c r="I336" s="2"/>
      <c r="J336" s="8"/>
      <c r="K336" s="9"/>
      <c r="L336" s="10">
        <f>'02-04'!$K336+('02-04'!$J336/90)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9"/>
      <c r="I337" s="2"/>
      <c r="J337" s="8"/>
      <c r="K337" s="9"/>
      <c r="L337" s="10">
        <f>'02-04'!$K337+('02-04'!$J337/90)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9"/>
      <c r="I338" s="2"/>
      <c r="J338" s="8"/>
      <c r="K338" s="9"/>
      <c r="L338" s="10">
        <f>'02-04'!$K338+('02-04'!$J338/90)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9"/>
      <c r="I339" s="2"/>
      <c r="J339" s="8"/>
      <c r="K339" s="9"/>
      <c r="L339" s="10">
        <f>'02-04'!$K339+('02-04'!$J339/90)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9"/>
      <c r="I340" s="2"/>
      <c r="J340" s="8"/>
      <c r="K340" s="9"/>
      <c r="L340" s="10">
        <f>'02-04'!$K340+('02-04'!$J340/90)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9"/>
      <c r="I341" s="2"/>
      <c r="J341" s="8"/>
      <c r="K341" s="9"/>
      <c r="L341" s="10">
        <f>'02-04'!$K341+('02-04'!$J341/90)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9"/>
      <c r="I342" s="2"/>
      <c r="J342" s="8"/>
      <c r="K342" s="9"/>
      <c r="L342" s="10">
        <f>'02-04'!$K342+('02-04'!$J342/90)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9"/>
      <c r="I343" s="2"/>
      <c r="J343" s="8"/>
      <c r="K343" s="9"/>
      <c r="L343" s="10">
        <f>'02-04'!$K343+('02-04'!$J343/90)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9"/>
      <c r="I344" s="2"/>
      <c r="J344" s="8"/>
      <c r="K344" s="9"/>
      <c r="L344" s="10">
        <f>'02-04'!$K344+('02-04'!$J344/90)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9"/>
      <c r="I345" s="2"/>
      <c r="J345" s="8"/>
      <c r="K345" s="9"/>
      <c r="L345" s="10">
        <f>'02-04'!$K345+('02-04'!$J345/90)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9"/>
      <c r="I346" s="2"/>
      <c r="J346" s="8"/>
      <c r="K346" s="9"/>
      <c r="L346" s="10">
        <f>'02-04'!$K346+('02-04'!$J346/90)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9"/>
      <c r="I347" s="2"/>
      <c r="J347" s="8"/>
      <c r="K347" s="9"/>
      <c r="L347" s="10">
        <f>'02-04'!$K347+('02-04'!$J347/90)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9"/>
      <c r="I348" s="2"/>
      <c r="J348" s="8"/>
      <c r="K348" s="9"/>
      <c r="L348" s="10">
        <f>'02-04'!$K348+('02-04'!$J348/90)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9"/>
      <c r="I349" s="2"/>
      <c r="J349" s="8"/>
      <c r="K349" s="9"/>
      <c r="L349" s="10">
        <f>'02-04'!$K349+('02-04'!$J349/90)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9"/>
      <c r="I350" s="2"/>
      <c r="J350" s="8"/>
      <c r="K350" s="9"/>
      <c r="L350" s="10">
        <f>'02-04'!$K350+('02-04'!$J350/90)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9"/>
      <c r="I351" s="2"/>
      <c r="J351" s="8"/>
      <c r="K351" s="9"/>
      <c r="L351" s="10">
        <f>'02-04'!$K351+('02-04'!$J351/90)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9"/>
      <c r="I352" s="2"/>
      <c r="J352" s="8"/>
      <c r="K352" s="9"/>
      <c r="L352" s="10">
        <f>'02-04'!$K352+('02-04'!$J352/90)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9"/>
      <c r="I353" s="2"/>
      <c r="J353" s="8"/>
      <c r="K353" s="9"/>
      <c r="L353" s="10">
        <f>'02-04'!$K353+('02-04'!$J353/90)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9"/>
      <c r="I354" s="2"/>
      <c r="J354" s="8"/>
      <c r="K354" s="9"/>
      <c r="L354" s="10">
        <f>'02-04'!$K354+('02-04'!$J354/90)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1"/>
      <c r="B355" s="1"/>
      <c r="C355" s="1"/>
      <c r="D355" s="1"/>
      <c r="E355" s="1"/>
      <c r="F355" s="1"/>
      <c r="G355" s="1"/>
      <c r="H355" s="1"/>
      <c r="I355" s="2"/>
      <c r="J355" s="3"/>
      <c r="K355" s="9"/>
      <c r="L355" s="3"/>
      <c r="M355" s="3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x14ac:dyDescent="0.3">
      <c r="A356" s="1"/>
      <c r="B356" s="1"/>
      <c r="C356" s="1"/>
      <c r="D356" s="1"/>
      <c r="E356" s="1"/>
      <c r="F356" s="1"/>
      <c r="G356" s="1"/>
      <c r="H356" s="1"/>
      <c r="I356" s="2"/>
      <c r="J356" s="3"/>
      <c r="K356" s="9"/>
      <c r="L356" s="3"/>
      <c r="M356" s="3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x14ac:dyDescent="0.3">
      <c r="A357" s="1"/>
      <c r="B357" s="1"/>
      <c r="C357" s="1"/>
      <c r="D357" s="1"/>
      <c r="E357" s="1"/>
      <c r="F357" s="1"/>
      <c r="G357" s="1"/>
      <c r="H357" s="1"/>
      <c r="I357" s="2"/>
      <c r="J357" s="3"/>
      <c r="K357" s="9"/>
      <c r="L357" s="3"/>
      <c r="M357" s="3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x14ac:dyDescent="0.3">
      <c r="A358" s="1"/>
      <c r="B358" s="1"/>
      <c r="C358" s="1"/>
      <c r="D358" s="1"/>
      <c r="E358" s="1"/>
      <c r="F358" s="1"/>
      <c r="G358" s="1"/>
      <c r="H358" s="1"/>
      <c r="I358" s="2"/>
      <c r="J358" s="3"/>
      <c r="K358" s="9"/>
      <c r="L358" s="3"/>
      <c r="M358" s="3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x14ac:dyDescent="0.3">
      <c r="A359" s="1"/>
      <c r="B359" s="1"/>
      <c r="C359" s="1"/>
      <c r="D359" s="1"/>
      <c r="E359" s="1"/>
      <c r="F359" s="1"/>
      <c r="G359" s="1"/>
      <c r="H359" s="1"/>
      <c r="I359" s="2"/>
      <c r="J359" s="3"/>
      <c r="K359" s="9"/>
      <c r="L359" s="3"/>
      <c r="M359" s="3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x14ac:dyDescent="0.3">
      <c r="A360" s="1"/>
      <c r="B360" s="1"/>
      <c r="C360" s="1"/>
      <c r="D360" s="1"/>
      <c r="E360" s="1"/>
      <c r="F360" s="1"/>
      <c r="G360" s="1"/>
      <c r="H360" s="1"/>
      <c r="I360" s="2"/>
      <c r="J360" s="3"/>
      <c r="K360" s="9"/>
      <c r="L360" s="3"/>
      <c r="M360" s="3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x14ac:dyDescent="0.3">
      <c r="A361" s="1"/>
      <c r="B361" s="1"/>
      <c r="C361" s="1"/>
      <c r="D361" s="1"/>
      <c r="E361" s="1"/>
      <c r="F361" s="1"/>
      <c r="G361" s="1"/>
      <c r="H361" s="1"/>
      <c r="I361" s="2"/>
      <c r="J361" s="3"/>
      <c r="K361" s="9"/>
      <c r="L361" s="3"/>
      <c r="M361" s="3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4">
    <mergeCell ref="A13:F13"/>
    <mergeCell ref="N13:S13"/>
    <mergeCell ref="Q22:R22"/>
    <mergeCell ref="N23:O23"/>
  </mergeCells>
  <pageMargins left="0.25" right="0.25" top="0.75" bottom="0.75" header="0" footer="0"/>
  <pageSetup paperSize="9" fitToHeight="0" orientation="portrait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Z1000"/>
  <sheetViews>
    <sheetView rightToLeft="1" workbookViewId="0"/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7.88671875" customWidth="1"/>
    <col min="4" max="4" width="9.109375" customWidth="1"/>
    <col min="5" max="5" width="5.109375" customWidth="1"/>
    <col min="6" max="6" width="10.44140625" customWidth="1"/>
    <col min="7" max="7" width="2.44140625" customWidth="1"/>
    <col min="8" max="8" width="8.88671875" customWidth="1"/>
    <col min="9" max="9" width="14.1093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285</v>
      </c>
      <c r="K1" s="3">
        <f t="shared" si="0"/>
        <v>165</v>
      </c>
      <c r="L1" s="3">
        <f t="shared" si="0"/>
        <v>168.16666666666666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100</v>
      </c>
      <c r="L3" s="10">
        <f t="shared" ref="L3:L11" si="1">K3+(J3/90)</f>
        <v>100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-225</v>
      </c>
      <c r="K4" s="9"/>
      <c r="L4" s="10">
        <f t="shared" si="1"/>
        <v>-2.5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15</v>
      </c>
      <c r="L5" s="10">
        <f t="shared" si="1"/>
        <v>15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100</v>
      </c>
      <c r="K6" s="9"/>
      <c r="L6" s="10">
        <f t="shared" si="1"/>
        <v>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11"/>
      <c r="J7" s="8">
        <v>360</v>
      </c>
      <c r="K7" s="9"/>
      <c r="L7" s="10">
        <f t="shared" si="1"/>
        <v>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10</v>
      </c>
      <c r="L8" s="10">
        <f t="shared" si="1"/>
        <v>10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 t="s">
        <v>6</v>
      </c>
      <c r="I9" s="2"/>
      <c r="J9" s="8">
        <v>50</v>
      </c>
      <c r="K9" s="9">
        <v>5</v>
      </c>
      <c r="L9" s="10">
        <f t="shared" si="1"/>
        <v>5.5555555555555554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 t="s">
        <v>6</v>
      </c>
      <c r="I10" s="2" t="s">
        <v>95</v>
      </c>
      <c r="J10" s="8"/>
      <c r="K10" s="9">
        <v>35</v>
      </c>
      <c r="L10" s="10">
        <f t="shared" si="1"/>
        <v>35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"/>
      <c r="I11" s="2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1"/>
      <c r="B12" s="1"/>
      <c r="C12" s="1"/>
      <c r="D12" s="1"/>
      <c r="E12" s="1"/>
      <c r="F12" s="1"/>
      <c r="G12" s="1"/>
      <c r="H12" s="1"/>
      <c r="I12" s="2"/>
      <c r="J12" s="3"/>
      <c r="K12" s="9"/>
      <c r="L12" s="3"/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57" t="s">
        <v>7</v>
      </c>
      <c r="B13" s="58"/>
      <c r="C13" s="58"/>
      <c r="D13" s="58"/>
      <c r="E13" s="58"/>
      <c r="F13" s="58"/>
      <c r="G13" s="1"/>
      <c r="H13" s="1"/>
      <c r="I13" s="2" t="s">
        <v>0</v>
      </c>
      <c r="J13" s="3">
        <f>SUM('03-04'!$J$15:$J$354)</f>
        <v>-70</v>
      </c>
      <c r="K13" s="3">
        <f>SUM('03-04'!$K$15:$K$354)</f>
        <v>-86</v>
      </c>
      <c r="L13" s="3">
        <f>SUM('03-04'!$L$15:$L$354)</f>
        <v>-86.777777777777771</v>
      </c>
      <c r="M13" s="3"/>
      <c r="N13" s="57" t="s">
        <v>8</v>
      </c>
      <c r="O13" s="58"/>
      <c r="P13" s="58"/>
      <c r="Q13" s="58"/>
      <c r="R13" s="58"/>
      <c r="S13" s="58"/>
      <c r="T13" s="1"/>
      <c r="U13" s="1"/>
      <c r="V13" s="1"/>
      <c r="W13" s="1"/>
      <c r="X13" s="1"/>
      <c r="Y13" s="1"/>
      <c r="Z13" s="1"/>
    </row>
    <row r="14" spans="1:26" x14ac:dyDescent="0.3">
      <c r="A14" s="12" t="s">
        <v>9</v>
      </c>
      <c r="B14" s="12" t="s">
        <v>10</v>
      </c>
      <c r="C14" s="12" t="s">
        <v>11</v>
      </c>
      <c r="D14" s="12" t="s">
        <v>12</v>
      </c>
      <c r="E14" s="12" t="s">
        <v>10</v>
      </c>
      <c r="F14" s="12" t="s">
        <v>11</v>
      </c>
      <c r="G14" s="1"/>
      <c r="H14" s="1" t="s">
        <v>1</v>
      </c>
      <c r="I14" s="4" t="s">
        <v>2</v>
      </c>
      <c r="J14" s="5" t="s">
        <v>3</v>
      </c>
      <c r="K14" s="6" t="s">
        <v>4</v>
      </c>
      <c r="L14" s="6" t="s">
        <v>5</v>
      </c>
      <c r="M14" s="1"/>
      <c r="N14" s="12" t="s">
        <v>9</v>
      </c>
      <c r="O14" s="12" t="s">
        <v>10</v>
      </c>
      <c r="P14" s="12" t="s">
        <v>11</v>
      </c>
      <c r="Q14" s="12" t="s">
        <v>12</v>
      </c>
      <c r="R14" s="12" t="s">
        <v>10</v>
      </c>
      <c r="S14" s="12" t="s">
        <v>11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</v>
      </c>
      <c r="B15" s="1"/>
      <c r="C15" s="14">
        <f t="shared" ref="C15:C20" si="2">A15*B15</f>
        <v>0</v>
      </c>
      <c r="D15" s="15">
        <v>5</v>
      </c>
      <c r="E15" s="1">
        <v>42</v>
      </c>
      <c r="F15" s="16">
        <f t="shared" ref="F15:F19" si="3">D15*E15</f>
        <v>210</v>
      </c>
      <c r="G15" s="7"/>
      <c r="H15" s="1" t="s">
        <v>6</v>
      </c>
      <c r="I15" s="2" t="s">
        <v>96</v>
      </c>
      <c r="J15" s="8"/>
      <c r="K15" s="9">
        <v>40</v>
      </c>
      <c r="L15" s="10">
        <f>'03-04'!$K15+('03-04'!$J15/90)</f>
        <v>40</v>
      </c>
      <c r="M15" s="3"/>
      <c r="N15" s="13">
        <v>1</v>
      </c>
      <c r="O15" s="1"/>
      <c r="P15" s="14">
        <f t="shared" ref="P15:P20" si="4">N15*O15</f>
        <v>0</v>
      </c>
      <c r="Q15" s="15">
        <v>5</v>
      </c>
      <c r="R15" s="1">
        <v>31</v>
      </c>
      <c r="S15" s="16">
        <f t="shared" ref="S15:S19" si="5">Q15*R15</f>
        <v>155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5</v>
      </c>
      <c r="B16" s="1">
        <v>5</v>
      </c>
      <c r="C16" s="14">
        <f t="shared" si="2"/>
        <v>25</v>
      </c>
      <c r="D16" s="15">
        <v>10</v>
      </c>
      <c r="E16" s="1">
        <v>24</v>
      </c>
      <c r="F16" s="16">
        <f t="shared" si="3"/>
        <v>240</v>
      </c>
      <c r="G16" s="7"/>
      <c r="H16" s="1" t="s">
        <v>6</v>
      </c>
      <c r="I16" s="2" t="s">
        <v>89</v>
      </c>
      <c r="J16" s="8">
        <v>200</v>
      </c>
      <c r="K16" s="9">
        <v>25</v>
      </c>
      <c r="L16" s="10">
        <f>'03-04'!$K16+('03-04'!$J16/90)</f>
        <v>27.222222222222221</v>
      </c>
      <c r="M16" s="3"/>
      <c r="N16" s="13">
        <v>5</v>
      </c>
      <c r="O16" s="1">
        <v>7</v>
      </c>
      <c r="P16" s="14">
        <f t="shared" si="4"/>
        <v>35</v>
      </c>
      <c r="Q16" s="15">
        <v>10</v>
      </c>
      <c r="R16" s="1">
        <v>24</v>
      </c>
      <c r="S16" s="16">
        <f t="shared" si="5"/>
        <v>240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10</v>
      </c>
      <c r="B17" s="1">
        <v>55</v>
      </c>
      <c r="C17" s="14">
        <f t="shared" si="2"/>
        <v>550</v>
      </c>
      <c r="D17" s="15">
        <v>20</v>
      </c>
      <c r="E17" s="1">
        <v>2</v>
      </c>
      <c r="F17" s="16">
        <f t="shared" si="3"/>
        <v>40</v>
      </c>
      <c r="G17" s="7"/>
      <c r="H17" s="1" t="s">
        <v>6</v>
      </c>
      <c r="I17" s="2" t="s">
        <v>97</v>
      </c>
      <c r="J17" s="8">
        <v>200</v>
      </c>
      <c r="K17" s="9"/>
      <c r="L17" s="10">
        <f>'03-04'!$K17+('03-04'!$J17/90)</f>
        <v>2.2222222222222223</v>
      </c>
      <c r="M17" s="3"/>
      <c r="N17" s="13">
        <v>10</v>
      </c>
      <c r="O17" s="1">
        <v>56</v>
      </c>
      <c r="P17" s="14">
        <f t="shared" si="4"/>
        <v>560</v>
      </c>
      <c r="Q17" s="15">
        <v>20</v>
      </c>
      <c r="R17" s="1">
        <v>3</v>
      </c>
      <c r="S17" s="16">
        <f t="shared" si="5"/>
        <v>60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20</v>
      </c>
      <c r="B18" s="1">
        <v>16</v>
      </c>
      <c r="C18" s="14">
        <f t="shared" si="2"/>
        <v>320</v>
      </c>
      <c r="D18" s="15">
        <v>50</v>
      </c>
      <c r="E18" s="1">
        <v>5</v>
      </c>
      <c r="F18" s="16">
        <f t="shared" si="3"/>
        <v>250</v>
      </c>
      <c r="G18" s="7"/>
      <c r="H18" s="1" t="s">
        <v>6</v>
      </c>
      <c r="I18" s="2" t="s">
        <v>98</v>
      </c>
      <c r="J18" s="8"/>
      <c r="K18" s="9">
        <v>67</v>
      </c>
      <c r="L18" s="10">
        <f>'03-04'!$K18+('03-04'!$J18/90)</f>
        <v>67</v>
      </c>
      <c r="M18" s="3"/>
      <c r="N18" s="13">
        <v>20</v>
      </c>
      <c r="O18" s="1">
        <v>23</v>
      </c>
      <c r="P18" s="14">
        <f t="shared" si="4"/>
        <v>460</v>
      </c>
      <c r="Q18" s="15">
        <v>50</v>
      </c>
      <c r="R18" s="1">
        <v>2</v>
      </c>
      <c r="S18" s="16">
        <f t="shared" si="5"/>
        <v>100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50</v>
      </c>
      <c r="B19" s="1">
        <v>3</v>
      </c>
      <c r="C19" s="14">
        <f t="shared" si="2"/>
        <v>150</v>
      </c>
      <c r="D19" s="15">
        <v>100</v>
      </c>
      <c r="E19" s="1">
        <v>15</v>
      </c>
      <c r="F19" s="16">
        <f t="shared" si="3"/>
        <v>1500</v>
      </c>
      <c r="G19" s="7"/>
      <c r="H19" s="1" t="s">
        <v>40</v>
      </c>
      <c r="I19" s="11" t="s">
        <v>57</v>
      </c>
      <c r="J19" s="8"/>
      <c r="K19" s="9">
        <v>10</v>
      </c>
      <c r="L19" s="10">
        <f>'03-04'!$K19+('03-04'!$J19/90)</f>
        <v>10</v>
      </c>
      <c r="M19" s="3"/>
      <c r="N19" s="13">
        <v>50</v>
      </c>
      <c r="O19" s="1">
        <v>6</v>
      </c>
      <c r="P19" s="14">
        <f t="shared" si="4"/>
        <v>300</v>
      </c>
      <c r="Q19" s="15">
        <v>100</v>
      </c>
      <c r="R19" s="1">
        <v>31</v>
      </c>
      <c r="S19" s="16">
        <f t="shared" si="5"/>
        <v>3100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100</v>
      </c>
      <c r="B20" s="1">
        <v>1</v>
      </c>
      <c r="C20" s="14">
        <f t="shared" si="2"/>
        <v>100</v>
      </c>
      <c r="D20" s="12" t="s">
        <v>11</v>
      </c>
      <c r="E20" s="12"/>
      <c r="F20" s="17">
        <f>SUM(F15:F19)</f>
        <v>2240</v>
      </c>
      <c r="G20" s="7"/>
      <c r="H20" s="1" t="s">
        <v>28</v>
      </c>
      <c r="I20" s="2" t="s">
        <v>99</v>
      </c>
      <c r="J20" s="8"/>
      <c r="K20" s="9">
        <v>-10</v>
      </c>
      <c r="L20" s="10">
        <f>'03-04'!$K20+('03-04'!$J20/90)</f>
        <v>-10</v>
      </c>
      <c r="M20" s="3"/>
      <c r="N20" s="13">
        <v>100</v>
      </c>
      <c r="O20" s="1">
        <v>3</v>
      </c>
      <c r="P20" s="14">
        <f t="shared" si="4"/>
        <v>300</v>
      </c>
      <c r="Q20" s="12" t="s">
        <v>11</v>
      </c>
      <c r="R20" s="12"/>
      <c r="S20" s="17">
        <f>SUM(S15:S19)</f>
        <v>3655</v>
      </c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11</v>
      </c>
      <c r="B21" s="12"/>
      <c r="C21" s="6">
        <f>SUM(C15:C20)</f>
        <v>1145</v>
      </c>
      <c r="D21" s="1"/>
      <c r="E21" s="1"/>
      <c r="F21" s="1"/>
      <c r="G21" s="1"/>
      <c r="H21" s="1" t="s">
        <v>6</v>
      </c>
      <c r="I21" s="2" t="s">
        <v>74</v>
      </c>
      <c r="J21" s="8"/>
      <c r="K21" s="9">
        <v>3</v>
      </c>
      <c r="L21" s="10">
        <f>'03-04'!$K21+('03-04'!$J21/90)</f>
        <v>3</v>
      </c>
      <c r="M21" s="3"/>
      <c r="N21" s="12" t="s">
        <v>11</v>
      </c>
      <c r="O21" s="12"/>
      <c r="P21" s="6">
        <f>SUM(P15:P20)</f>
        <v>1655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"/>
      <c r="D22" s="1"/>
      <c r="E22" s="1"/>
      <c r="F22" s="1"/>
      <c r="G22" s="1"/>
      <c r="H22" s="1" t="s">
        <v>6</v>
      </c>
      <c r="I22" s="2" t="s">
        <v>100</v>
      </c>
      <c r="J22" s="8">
        <v>270</v>
      </c>
      <c r="K22" s="9"/>
      <c r="L22" s="10">
        <f>'03-04'!$K22+('03-04'!$J22/90)</f>
        <v>3</v>
      </c>
      <c r="M22" s="3"/>
      <c r="N22" s="1"/>
      <c r="O22" s="1"/>
      <c r="P22" s="18"/>
      <c r="Q22" s="59" t="s">
        <v>21</v>
      </c>
      <c r="R22" s="60"/>
      <c r="S22" s="17">
        <f>SUM('03-04'!$J$15:$J$354)</f>
        <v>-70</v>
      </c>
      <c r="T22" s="1"/>
      <c r="U22" s="1"/>
      <c r="V22" s="1"/>
      <c r="W22" s="1"/>
      <c r="X22" s="1"/>
      <c r="Y22" s="1"/>
      <c r="Z22" s="1"/>
    </row>
    <row r="23" spans="1:26" x14ac:dyDescent="0.3">
      <c r="A23" s="1"/>
      <c r="B23" s="1"/>
      <c r="C23" s="1"/>
      <c r="D23" s="1"/>
      <c r="E23" s="1"/>
      <c r="F23" s="1"/>
      <c r="G23" s="1"/>
      <c r="H23" s="1" t="s">
        <v>6</v>
      </c>
      <c r="I23" s="2" t="s">
        <v>101</v>
      </c>
      <c r="J23" s="8">
        <v>-180</v>
      </c>
      <c r="K23" s="9">
        <v>20</v>
      </c>
      <c r="L23" s="10">
        <f>'03-04'!$K23+('03-04'!$J23/90)</f>
        <v>18</v>
      </c>
      <c r="M23" s="3"/>
      <c r="N23" s="59" t="s">
        <v>23</v>
      </c>
      <c r="O23" s="60"/>
      <c r="P23" s="6">
        <f>SUM('03-04'!$K$15:$K$354)</f>
        <v>-86</v>
      </c>
      <c r="Q23" s="1"/>
      <c r="R23" s="1"/>
      <c r="S23" s="8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1"/>
      <c r="D24" s="1"/>
      <c r="E24" s="1"/>
      <c r="F24" s="1"/>
      <c r="G24" s="1"/>
      <c r="H24" s="1" t="s">
        <v>6</v>
      </c>
      <c r="I24" s="2" t="s">
        <v>102</v>
      </c>
      <c r="J24" s="8">
        <v>-180</v>
      </c>
      <c r="K24" s="9">
        <v>50</v>
      </c>
      <c r="L24" s="10">
        <f>'03-04'!$K24+('03-04'!$J24/90)</f>
        <v>48</v>
      </c>
      <c r="M24" s="3"/>
      <c r="N24" s="1"/>
      <c r="O24" s="1"/>
      <c r="P24" s="18"/>
      <c r="Q24" s="12" t="s">
        <v>25</v>
      </c>
      <c r="R24" s="12"/>
      <c r="S24" s="17">
        <f>S20-S22-F20</f>
        <v>1485</v>
      </c>
      <c r="T24" s="1"/>
      <c r="U24" s="1"/>
      <c r="V24" s="1"/>
      <c r="W24" s="1"/>
      <c r="X24" s="1"/>
      <c r="Y24" s="1"/>
      <c r="Z24" s="1"/>
    </row>
    <row r="25" spans="1:26" x14ac:dyDescent="0.3">
      <c r="A25" s="1"/>
      <c r="B25" s="1"/>
      <c r="C25" s="7"/>
      <c r="D25" s="7"/>
      <c r="E25" s="1"/>
      <c r="F25" s="7"/>
      <c r="G25" s="1"/>
      <c r="H25" s="1" t="s">
        <v>6</v>
      </c>
      <c r="I25" s="2" t="s">
        <v>103</v>
      </c>
      <c r="J25" s="8">
        <v>-300</v>
      </c>
      <c r="K25" s="9">
        <v>10</v>
      </c>
      <c r="L25" s="10">
        <f>'03-04'!$K25+('03-04'!$J25/90)</f>
        <v>6.6666666666666661</v>
      </c>
      <c r="M25" s="3"/>
      <c r="N25" s="12" t="s">
        <v>25</v>
      </c>
      <c r="O25" s="12"/>
      <c r="P25" s="6">
        <f>P21-P23-C21</f>
        <v>596</v>
      </c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1" t="s">
        <v>6</v>
      </c>
      <c r="I26" s="19" t="s">
        <v>104</v>
      </c>
      <c r="J26" s="8">
        <v>25</v>
      </c>
      <c r="K26" s="9"/>
      <c r="L26" s="10">
        <f>'03-04'!$K26+('03-04'!$J26/90)</f>
        <v>0.27777777777777779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1"/>
      <c r="B27" s="1"/>
      <c r="C27" s="7"/>
      <c r="D27" s="7"/>
      <c r="E27" s="1"/>
      <c r="F27" s="7"/>
      <c r="G27" s="1"/>
      <c r="H27" s="1" t="s">
        <v>6</v>
      </c>
      <c r="I27" s="19" t="s">
        <v>105</v>
      </c>
      <c r="J27" s="8">
        <v>400</v>
      </c>
      <c r="K27" s="9">
        <v>50</v>
      </c>
      <c r="L27" s="10">
        <f>'03-04'!$K27+('03-04'!$J27/90)</f>
        <v>54.444444444444443</v>
      </c>
      <c r="M27" s="3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7"/>
      <c r="D28" s="7"/>
      <c r="E28" s="1"/>
      <c r="F28" s="7"/>
      <c r="G28" s="1"/>
      <c r="H28" s="1" t="s">
        <v>6</v>
      </c>
      <c r="I28" s="2" t="s">
        <v>106</v>
      </c>
      <c r="J28" s="8"/>
      <c r="K28" s="9">
        <v>65</v>
      </c>
      <c r="L28" s="10">
        <f>'03-04'!$K28+('03-04'!$J28/90)</f>
        <v>65</v>
      </c>
      <c r="M28" s="3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x14ac:dyDescent="0.3">
      <c r="A29" s="9"/>
      <c r="B29" s="9"/>
      <c r="C29" s="7"/>
      <c r="D29" s="7"/>
      <c r="E29" s="1"/>
      <c r="F29" s="7"/>
      <c r="G29" s="1"/>
      <c r="H29" s="1" t="s">
        <v>6</v>
      </c>
      <c r="I29" s="19" t="s">
        <v>95</v>
      </c>
      <c r="J29" s="8"/>
      <c r="K29" s="9">
        <v>57</v>
      </c>
      <c r="L29" s="10">
        <f>'03-04'!$K29+('03-04'!$J29/90)</f>
        <v>57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7"/>
      <c r="D30" s="1"/>
      <c r="E30" s="1"/>
      <c r="F30" s="7"/>
      <c r="G30" s="1"/>
      <c r="H30" s="1" t="s">
        <v>6</v>
      </c>
      <c r="I30" s="19" t="s">
        <v>95</v>
      </c>
      <c r="J30" s="8"/>
      <c r="K30" s="9">
        <v>55</v>
      </c>
      <c r="L30" s="10">
        <f>'03-04'!$K30+('03-04'!$J30/90)</f>
        <v>55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x14ac:dyDescent="0.3">
      <c r="A31" s="9"/>
      <c r="B31" s="9"/>
      <c r="C31" s="7"/>
      <c r="D31" s="1"/>
      <c r="E31" s="1"/>
      <c r="F31" s="1"/>
      <c r="G31" s="1"/>
      <c r="H31" s="1" t="s">
        <v>40</v>
      </c>
      <c r="I31" s="19" t="s">
        <v>107</v>
      </c>
      <c r="J31" s="8"/>
      <c r="K31" s="9">
        <v>-112</v>
      </c>
      <c r="L31" s="10">
        <f>'03-04'!$K31+('03-04'!$J31/90)</f>
        <v>-112</v>
      </c>
      <c r="M31" s="3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x14ac:dyDescent="0.3">
      <c r="A32" s="9"/>
      <c r="B32" s="9"/>
      <c r="C32" s="1"/>
      <c r="D32" s="1"/>
      <c r="E32" s="1"/>
      <c r="F32" s="3"/>
      <c r="G32" s="1"/>
      <c r="H32" s="1" t="s">
        <v>6</v>
      </c>
      <c r="I32" s="2" t="s">
        <v>108</v>
      </c>
      <c r="J32" s="8"/>
      <c r="K32" s="9">
        <v>80</v>
      </c>
      <c r="L32" s="10">
        <f>'03-04'!$K32+('03-04'!$J32/90)</f>
        <v>80</v>
      </c>
      <c r="M32" s="3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x14ac:dyDescent="0.3">
      <c r="A33" s="9"/>
      <c r="B33" s="9"/>
      <c r="C33" s="3"/>
      <c r="D33" s="1"/>
      <c r="E33" s="1"/>
      <c r="F33" s="1"/>
      <c r="G33" s="1"/>
      <c r="H33" s="1" t="s">
        <v>6</v>
      </c>
      <c r="I33" s="2" t="s">
        <v>109</v>
      </c>
      <c r="J33" s="8">
        <v>400</v>
      </c>
      <c r="K33" s="9">
        <v>20</v>
      </c>
      <c r="L33" s="10">
        <f>'03-04'!$K33+('03-04'!$J33/90)</f>
        <v>24.444444444444443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1"/>
      <c r="D34" s="1"/>
      <c r="E34" s="1"/>
      <c r="F34" s="3"/>
      <c r="G34" s="1"/>
      <c r="H34" s="1" t="s">
        <v>6</v>
      </c>
      <c r="I34" s="2" t="s">
        <v>110</v>
      </c>
      <c r="J34" s="8">
        <v>-180</v>
      </c>
      <c r="K34" s="9">
        <v>15</v>
      </c>
      <c r="L34" s="10">
        <f>'03-04'!$K34+('03-04'!$J34/90)</f>
        <v>13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3"/>
      <c r="D35" s="1"/>
      <c r="E35" s="1"/>
      <c r="F35" s="1"/>
      <c r="G35" s="1"/>
      <c r="H35" s="1" t="s">
        <v>6</v>
      </c>
      <c r="I35" s="2" t="s">
        <v>13</v>
      </c>
      <c r="J35" s="8">
        <v>150</v>
      </c>
      <c r="K35" s="9"/>
      <c r="L35" s="10">
        <f>'03-04'!$K35+('03-04'!$J35/90)</f>
        <v>1.6666666666666667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1"/>
      <c r="G36" s="1"/>
      <c r="H36" s="1" t="s">
        <v>6</v>
      </c>
      <c r="I36" s="2" t="s">
        <v>111</v>
      </c>
      <c r="J36" s="8"/>
      <c r="K36" s="9">
        <v>10</v>
      </c>
      <c r="L36" s="10">
        <f>'03-04'!$K36+('03-04'!$J36/90)</f>
        <v>10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1"/>
      <c r="D37" s="1"/>
      <c r="E37" s="1"/>
      <c r="F37" s="1"/>
      <c r="G37" s="1"/>
      <c r="H37" s="1" t="s">
        <v>6</v>
      </c>
      <c r="I37" s="2" t="s">
        <v>112</v>
      </c>
      <c r="J37" s="8">
        <v>170</v>
      </c>
      <c r="K37" s="9"/>
      <c r="L37" s="10">
        <f>'03-04'!$K37+('03-04'!$J37/90)</f>
        <v>1.8888888888888888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1"/>
      <c r="G38" s="1"/>
      <c r="H38" s="1" t="s">
        <v>6</v>
      </c>
      <c r="I38" s="2" t="s">
        <v>113</v>
      </c>
      <c r="J38" s="8">
        <v>-400</v>
      </c>
      <c r="K38" s="9">
        <v>10</v>
      </c>
      <c r="L38" s="10">
        <f>'03-04'!$K38+('03-04'!$J38/90)</f>
        <v>5.5555555555555554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1"/>
      <c r="G39" s="1"/>
      <c r="H39" s="1" t="s">
        <v>6</v>
      </c>
      <c r="I39" s="2" t="s">
        <v>114</v>
      </c>
      <c r="J39" s="8">
        <v>-90</v>
      </c>
      <c r="K39" s="9">
        <v>5</v>
      </c>
      <c r="L39" s="10">
        <f>'03-04'!$K39+('03-04'!$J39/90)</f>
        <v>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1" t="s">
        <v>28</v>
      </c>
      <c r="I40" s="2"/>
      <c r="J40" s="8">
        <v>-600</v>
      </c>
      <c r="K40" s="9"/>
      <c r="L40" s="10">
        <f>'03-04'!$K40+('03-04'!$J40/90)</f>
        <v>-6.666666666666667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1" t="s">
        <v>6</v>
      </c>
      <c r="I41" s="2" t="s">
        <v>115</v>
      </c>
      <c r="J41" s="8">
        <v>900</v>
      </c>
      <c r="K41" s="9"/>
      <c r="L41" s="10">
        <f>'03-04'!$K41+('03-04'!$J41/90)</f>
        <v>10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1" t="s">
        <v>6</v>
      </c>
      <c r="I42" s="2"/>
      <c r="J42" s="8">
        <v>350</v>
      </c>
      <c r="K42" s="9">
        <v>20</v>
      </c>
      <c r="L42" s="10">
        <f>'03-04'!$K42+('03-04'!$J42/90)</f>
        <v>23.888888888888889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1" t="s">
        <v>6</v>
      </c>
      <c r="I43" s="2"/>
      <c r="J43" s="8">
        <v>60</v>
      </c>
      <c r="K43" s="9"/>
      <c r="L43" s="10">
        <f>'03-04'!$K43+('03-04'!$J43/90)</f>
        <v>0.66666666666666663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1" t="s">
        <v>6</v>
      </c>
      <c r="I44" s="2" t="s">
        <v>116</v>
      </c>
      <c r="J44" s="8"/>
      <c r="K44" s="9">
        <v>10</v>
      </c>
      <c r="L44" s="10">
        <f>'03-04'!$K44+('03-04'!$J44/90)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9"/>
      <c r="D45" s="9"/>
      <c r="E45" s="9"/>
      <c r="F45" s="9"/>
      <c r="G45" s="9"/>
      <c r="H45" s="1" t="s">
        <v>6</v>
      </c>
      <c r="I45" s="2" t="s">
        <v>117</v>
      </c>
      <c r="J45" s="8">
        <v>50</v>
      </c>
      <c r="K45" s="9"/>
      <c r="L45" s="10">
        <f>'03-04'!$K45+('03-04'!$J45/90)</f>
        <v>0.55555555555555558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9"/>
      <c r="D46" s="9"/>
      <c r="E46" s="9"/>
      <c r="F46" s="9"/>
      <c r="G46" s="9"/>
      <c r="H46" s="1" t="s">
        <v>6</v>
      </c>
      <c r="I46" s="2"/>
      <c r="J46" s="8"/>
      <c r="K46" s="9">
        <v>15</v>
      </c>
      <c r="L46" s="10">
        <f>'03-04'!$K46+('03-04'!$J46/90)</f>
        <v>15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9"/>
      <c r="D47" s="9"/>
      <c r="E47" s="9"/>
      <c r="F47" s="9"/>
      <c r="G47" s="9"/>
      <c r="H47" s="1" t="s">
        <v>6</v>
      </c>
      <c r="I47" s="2"/>
      <c r="J47" s="8">
        <v>500</v>
      </c>
      <c r="K47" s="9"/>
      <c r="L47" s="10">
        <f>'03-04'!$K47+('03-04'!$J47/90)</f>
        <v>5.5555555555555554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9"/>
      <c r="D48" s="9"/>
      <c r="E48" s="9"/>
      <c r="F48" s="9"/>
      <c r="G48" s="9"/>
      <c r="H48" s="1" t="s">
        <v>6</v>
      </c>
      <c r="I48" s="2"/>
      <c r="J48" s="8"/>
      <c r="K48" s="9">
        <v>5</v>
      </c>
      <c r="L48" s="10">
        <f>'03-04'!$K48+('03-04'!$J48/90)</f>
        <v>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1" t="s">
        <v>6</v>
      </c>
      <c r="I49" s="2"/>
      <c r="J49" s="8"/>
      <c r="K49" s="9">
        <v>5</v>
      </c>
      <c r="L49" s="10">
        <f>'03-04'!$K49+('03-04'!$J49/90)</f>
        <v>5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1" t="s">
        <v>6</v>
      </c>
      <c r="I50" s="2"/>
      <c r="J50" s="8">
        <v>-360</v>
      </c>
      <c r="K50" s="9"/>
      <c r="L50" s="10">
        <f>'03-04'!$K50+('03-04'!$J50/90)</f>
        <v>-4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1" t="s">
        <v>6</v>
      </c>
      <c r="I51" s="2"/>
      <c r="J51" s="8">
        <v>150</v>
      </c>
      <c r="K51" s="9"/>
      <c r="L51" s="10">
        <f>'03-04'!$K51+('03-04'!$J51/90)</f>
        <v>1.6666666666666667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1" t="s">
        <v>6</v>
      </c>
      <c r="I52" s="2" t="s">
        <v>56</v>
      </c>
      <c r="J52" s="8">
        <v>-120</v>
      </c>
      <c r="K52" s="9">
        <v>-15</v>
      </c>
      <c r="L52" s="10">
        <f>'03-04'!$K52+('03-04'!$J52/90)</f>
        <v>-16.333333333333332</v>
      </c>
      <c r="M52" s="3"/>
      <c r="N52" s="9" t="s">
        <v>118</v>
      </c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1" t="s">
        <v>6</v>
      </c>
      <c r="I53" s="2" t="s">
        <v>119</v>
      </c>
      <c r="J53" s="8"/>
      <c r="K53" s="9">
        <v>500</v>
      </c>
      <c r="L53" s="10">
        <f>'03-04'!$K53+('03-04'!$J53/90)</f>
        <v>500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1" t="s">
        <v>6</v>
      </c>
      <c r="I54" s="2" t="s">
        <v>120</v>
      </c>
      <c r="J54" s="8">
        <v>140</v>
      </c>
      <c r="K54" s="9">
        <v>1</v>
      </c>
      <c r="L54" s="10">
        <f>'03-04'!$K54+('03-04'!$J54/90)</f>
        <v>2.5555555555555554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1" t="s">
        <v>6</v>
      </c>
      <c r="I55" s="2" t="s">
        <v>121</v>
      </c>
      <c r="J55" s="8">
        <v>-300</v>
      </c>
      <c r="K55" s="9">
        <v>10</v>
      </c>
      <c r="L55" s="10">
        <f>'03-04'!$K55+('03-04'!$J55/90)</f>
        <v>6.6666666666666661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1" t="s">
        <v>6</v>
      </c>
      <c r="I56" s="2"/>
      <c r="J56" s="8">
        <v>300</v>
      </c>
      <c r="K56" s="9"/>
      <c r="L56" s="10">
        <f>'03-04'!$K56+('03-04'!$J56/90)</f>
        <v>3.3333333333333335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1" t="s">
        <v>28</v>
      </c>
      <c r="I57" s="2"/>
      <c r="J57" s="8">
        <v>-2000</v>
      </c>
      <c r="K57" s="9"/>
      <c r="L57" s="10">
        <f>'03-04'!$K57+('03-04'!$J57/90)</f>
        <v>-22.222222222222221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1" t="s">
        <v>28</v>
      </c>
      <c r="I58" s="2"/>
      <c r="J58" s="8">
        <v>-300</v>
      </c>
      <c r="K58" s="9"/>
      <c r="L58" s="10">
        <f>'03-04'!$K58+('03-04'!$J58/90)</f>
        <v>-3.3333333333333335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1" t="s">
        <v>6</v>
      </c>
      <c r="I59" s="2"/>
      <c r="J59" s="8">
        <v>-300</v>
      </c>
      <c r="K59" s="9">
        <v>5</v>
      </c>
      <c r="L59" s="10">
        <f>'03-04'!$K59+('03-04'!$J59/90)</f>
        <v>1.6666666666666665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1" t="s">
        <v>6</v>
      </c>
      <c r="I60" s="2"/>
      <c r="J60" s="8"/>
      <c r="K60" s="9">
        <v>5</v>
      </c>
      <c r="L60" s="10">
        <f>'03-04'!$K60+('03-04'!$J60/90)</f>
        <v>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1" t="s">
        <v>6</v>
      </c>
      <c r="I61" s="2"/>
      <c r="J61" s="8">
        <v>60</v>
      </c>
      <c r="K61" s="9"/>
      <c r="L61" s="10">
        <f>'03-04'!$K61+('03-04'!$J61/90)</f>
        <v>0.66666666666666663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1" t="s">
        <v>6</v>
      </c>
      <c r="I62" s="2"/>
      <c r="J62" s="8">
        <v>-150</v>
      </c>
      <c r="K62" s="9">
        <v>20</v>
      </c>
      <c r="L62" s="10">
        <f>'03-04'!$K62+('03-04'!$J62/90)</f>
        <v>18.333333333333332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1" t="s">
        <v>6</v>
      </c>
      <c r="I63" s="2"/>
      <c r="J63" s="8"/>
      <c r="K63" s="9">
        <v>30</v>
      </c>
      <c r="L63" s="10">
        <f>'03-04'!$K63+('03-04'!$J63/90)</f>
        <v>30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1" t="s">
        <v>6</v>
      </c>
      <c r="I64" s="2"/>
      <c r="J64" s="8">
        <v>675</v>
      </c>
      <c r="K64" s="9"/>
      <c r="L64" s="10">
        <f>'03-04'!$K64+('03-04'!$J64/90)</f>
        <v>7.5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9"/>
      <c r="E65" s="9"/>
      <c r="F65" s="9"/>
      <c r="G65" s="9"/>
      <c r="H65" s="1" t="s">
        <v>6</v>
      </c>
      <c r="I65" s="2"/>
      <c r="J65" s="8"/>
      <c r="K65" s="9">
        <v>24</v>
      </c>
      <c r="L65" s="10">
        <f>'03-04'!$K65+('03-04'!$J65/90)</f>
        <v>24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9"/>
      <c r="E66" s="9"/>
      <c r="F66" s="9"/>
      <c r="G66" s="9"/>
      <c r="H66" s="1" t="s">
        <v>6</v>
      </c>
      <c r="I66" s="2"/>
      <c r="J66" s="8">
        <v>-100</v>
      </c>
      <c r="K66" s="9"/>
      <c r="L66" s="10">
        <f>'03-04'!$K66+('03-04'!$J66/90)</f>
        <v>-1.1111111111111112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1" t="s">
        <v>6</v>
      </c>
      <c r="I67" s="2"/>
      <c r="J67" s="8"/>
      <c r="K67" s="9">
        <v>60</v>
      </c>
      <c r="L67" s="10">
        <f>'03-04'!$K67+('03-04'!$J67/90)</f>
        <v>60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1" t="s">
        <v>6</v>
      </c>
      <c r="I68" s="2"/>
      <c r="J68" s="8">
        <v>500</v>
      </c>
      <c r="K68" s="9"/>
      <c r="L68" s="10">
        <f>'03-04'!$K68+('03-04'!$J68/90)</f>
        <v>5.5555555555555554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1" t="s">
        <v>6</v>
      </c>
      <c r="I69" s="2"/>
      <c r="J69" s="8">
        <v>-325</v>
      </c>
      <c r="K69" s="9"/>
      <c r="L69" s="10">
        <f>'03-04'!$K69+('03-04'!$J69/90)</f>
        <v>-3.6111111111111112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1" t="s">
        <v>6</v>
      </c>
      <c r="I70" s="2"/>
      <c r="J70" s="8">
        <v>-200</v>
      </c>
      <c r="K70" s="9">
        <v>5</v>
      </c>
      <c r="L70" s="10">
        <f>'03-04'!$K70+('03-04'!$J70/90)</f>
        <v>2.7777777777777777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1" t="s">
        <v>6</v>
      </c>
      <c r="I71" s="2"/>
      <c r="J71" s="8">
        <v>-100</v>
      </c>
      <c r="K71" s="9">
        <v>5</v>
      </c>
      <c r="L71" s="10">
        <f>'03-04'!$K71+('03-04'!$J71/90)</f>
        <v>3.8888888888888888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1" t="s">
        <v>6</v>
      </c>
      <c r="I72" s="2"/>
      <c r="J72" s="8">
        <v>100</v>
      </c>
      <c r="K72" s="9">
        <v>5</v>
      </c>
      <c r="L72" s="10">
        <f>'03-04'!$K72+('03-04'!$J72/90)</f>
        <v>6.1111111111111107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1" t="s">
        <v>6</v>
      </c>
      <c r="I73" s="2"/>
      <c r="J73" s="8">
        <v>140</v>
      </c>
      <c r="K73" s="9"/>
      <c r="L73" s="10">
        <f>'03-04'!$K73+('03-04'!$J73/90)</f>
        <v>1.5555555555555556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1" t="s">
        <v>6</v>
      </c>
      <c r="I74" s="2"/>
      <c r="J74" s="8">
        <v>250</v>
      </c>
      <c r="K74" s="9"/>
      <c r="L74" s="10">
        <f>'03-04'!$K74+('03-04'!$J74/90)</f>
        <v>2.7777777777777777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1" t="s">
        <v>6</v>
      </c>
      <c r="I75" s="2"/>
      <c r="J75" s="8">
        <v>-270</v>
      </c>
      <c r="K75" s="9"/>
      <c r="L75" s="10">
        <f>'03-04'!$K75+('03-04'!$J75/90)</f>
        <v>-3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1" t="s">
        <v>6</v>
      </c>
      <c r="I76" s="2"/>
      <c r="J76" s="8">
        <v>-320</v>
      </c>
      <c r="K76" s="9">
        <v>10</v>
      </c>
      <c r="L76" s="10">
        <f>'03-04'!$K76+('03-04'!$J76/90)</f>
        <v>6.4444444444444446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1" t="s">
        <v>6</v>
      </c>
      <c r="I77" s="2"/>
      <c r="J77" s="8">
        <v>-320</v>
      </c>
      <c r="K77" s="9">
        <v>10</v>
      </c>
      <c r="L77" s="10">
        <f>'03-04'!$K77+('03-04'!$J77/90)</f>
        <v>6.4444444444444446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1" t="s">
        <v>6</v>
      </c>
      <c r="I78" s="2"/>
      <c r="J78" s="8">
        <v>100</v>
      </c>
      <c r="K78" s="9">
        <v>120</v>
      </c>
      <c r="L78" s="10">
        <f>'03-04'!$K78+('03-04'!$J78/90)</f>
        <v>121.11111111111111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1" t="s">
        <v>6</v>
      </c>
      <c r="I79" s="2"/>
      <c r="J79" s="8"/>
      <c r="K79" s="9">
        <v>32</v>
      </c>
      <c r="L79" s="10">
        <f>'03-04'!$K79+('03-04'!$J79/90)</f>
        <v>32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1" t="s">
        <v>6</v>
      </c>
      <c r="I80" s="2"/>
      <c r="J80" s="8">
        <v>50</v>
      </c>
      <c r="K80" s="9"/>
      <c r="L80" s="10">
        <f>'03-04'!$K80+('03-04'!$J80/90)</f>
        <v>0.55555555555555558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1" t="s">
        <v>6</v>
      </c>
      <c r="I81" s="2"/>
      <c r="J81" s="8"/>
      <c r="K81" s="9">
        <v>20</v>
      </c>
      <c r="L81" s="10">
        <f>'03-04'!$K81+('03-04'!$J81/90)</f>
        <v>20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1" t="s">
        <v>6</v>
      </c>
      <c r="I82" s="2"/>
      <c r="J82" s="8"/>
      <c r="K82" s="9">
        <v>10</v>
      </c>
      <c r="L82" s="10">
        <f>'03-04'!$K82+('03-04'!$J82/90)</f>
        <v>10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1" t="s">
        <v>6</v>
      </c>
      <c r="I83" s="2"/>
      <c r="J83" s="8">
        <v>150</v>
      </c>
      <c r="K83" s="9"/>
      <c r="L83" s="10">
        <f>'03-04'!$K83+('03-04'!$J83/90)</f>
        <v>1.6666666666666667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1" t="s">
        <v>6</v>
      </c>
      <c r="I84" s="2"/>
      <c r="J84" s="8">
        <v>200</v>
      </c>
      <c r="K84" s="9"/>
      <c r="L84" s="10">
        <f>'03-04'!$K84+('03-04'!$J84/90)</f>
        <v>2.2222222222222223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1" t="s">
        <v>6</v>
      </c>
      <c r="I85" s="2"/>
      <c r="J85" s="8">
        <v>-100</v>
      </c>
      <c r="K85" s="9">
        <v>130</v>
      </c>
      <c r="L85" s="10">
        <f>'03-04'!$K85+('03-04'!$J85/90)</f>
        <v>128.88888888888889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1" t="s">
        <v>6</v>
      </c>
      <c r="I86" s="2"/>
      <c r="J86" s="8">
        <v>-360</v>
      </c>
      <c r="K86" s="9">
        <v>10</v>
      </c>
      <c r="L86" s="10">
        <f>'03-04'!$K86+('03-04'!$J86/90)</f>
        <v>6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1" t="s">
        <v>6</v>
      </c>
      <c r="I87" s="2"/>
      <c r="J87" s="8">
        <v>-360</v>
      </c>
      <c r="K87" s="9">
        <v>350</v>
      </c>
      <c r="L87" s="10">
        <f>'03-04'!$K87+('03-04'!$J87/90)</f>
        <v>346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1" t="s">
        <v>6</v>
      </c>
      <c r="I88" s="2"/>
      <c r="J88" s="8">
        <v>-100</v>
      </c>
      <c r="K88" s="9">
        <v>10</v>
      </c>
      <c r="L88" s="10">
        <f>'03-04'!$K88+('03-04'!$J88/90)</f>
        <v>8.8888888888888893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1" t="s">
        <v>6</v>
      </c>
      <c r="I89" s="2"/>
      <c r="J89" s="8">
        <v>60</v>
      </c>
      <c r="K89" s="9"/>
      <c r="L89" s="10">
        <f>'03-04'!$K89+('03-04'!$J89/90)</f>
        <v>0.66666666666666663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1" t="s">
        <v>6</v>
      </c>
      <c r="I90" s="2"/>
      <c r="J90" s="8">
        <v>-250</v>
      </c>
      <c r="K90" s="9">
        <v>5</v>
      </c>
      <c r="L90" s="10">
        <f>'03-04'!$K90+('03-04'!$J90/90)</f>
        <v>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1" t="s">
        <v>40</v>
      </c>
      <c r="I91" s="2"/>
      <c r="J91" s="8"/>
      <c r="K91" s="9">
        <v>-100</v>
      </c>
      <c r="L91" s="10">
        <f>'03-04'!$K91+('03-04'!$J91/90)</f>
        <v>-100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1" t="s">
        <v>6</v>
      </c>
      <c r="I92" s="2"/>
      <c r="J92" s="8"/>
      <c r="K92" s="9">
        <v>9</v>
      </c>
      <c r="L92" s="10">
        <f>'03-04'!$K92+('03-04'!$J92/90)</f>
        <v>9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1" t="s">
        <v>6</v>
      </c>
      <c r="I93" s="2"/>
      <c r="J93" s="8">
        <v>360</v>
      </c>
      <c r="K93" s="9"/>
      <c r="L93" s="10">
        <f>'03-04'!$K93+('03-04'!$J93/90)</f>
        <v>4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1" t="s">
        <v>6</v>
      </c>
      <c r="I94" s="2"/>
      <c r="J94" s="8">
        <v>100</v>
      </c>
      <c r="K94" s="9"/>
      <c r="L94" s="10">
        <f>'03-04'!$K94+('03-04'!$J94/90)</f>
        <v>1.1111111111111112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1" t="s">
        <v>6</v>
      </c>
      <c r="I95" s="2"/>
      <c r="J95" s="8">
        <v>100</v>
      </c>
      <c r="K95" s="9"/>
      <c r="L95" s="10">
        <f>'03-04'!$K95+('03-04'!$J95/90)</f>
        <v>1.1111111111111112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1" t="s">
        <v>6</v>
      </c>
      <c r="I96" s="2"/>
      <c r="J96" s="8">
        <v>2000</v>
      </c>
      <c r="K96" s="9"/>
      <c r="L96" s="10">
        <f>'03-04'!$K96+('03-04'!$J96/90)</f>
        <v>22.222222222222221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1" t="s">
        <v>6</v>
      </c>
      <c r="I97" s="2"/>
      <c r="J97" s="8">
        <v>225</v>
      </c>
      <c r="K97" s="9"/>
      <c r="L97" s="10">
        <f>'03-04'!$K97+('03-04'!$J97/90)</f>
        <v>2.5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1" t="s">
        <v>6</v>
      </c>
      <c r="I98" s="2"/>
      <c r="J98" s="8"/>
      <c r="K98" s="9">
        <v>10</v>
      </c>
      <c r="L98" s="10">
        <f>'03-04'!$K98+('03-04'!$J98/90)</f>
        <v>10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1" t="s">
        <v>6</v>
      </c>
      <c r="I99" s="2"/>
      <c r="J99" s="8">
        <v>-400</v>
      </c>
      <c r="K99" s="9">
        <v>10</v>
      </c>
      <c r="L99" s="10">
        <f>'03-04'!$K99+('03-04'!$J99/90)</f>
        <v>5.5555555555555554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1" t="s">
        <v>6</v>
      </c>
      <c r="I100" s="2"/>
      <c r="J100" s="8">
        <v>-450</v>
      </c>
      <c r="K100" s="9">
        <v>5</v>
      </c>
      <c r="L100" s="10">
        <f>'03-04'!$K100+('03-04'!$J100/90)</f>
        <v>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1" t="s">
        <v>6</v>
      </c>
      <c r="I101" s="2"/>
      <c r="J101" s="8">
        <v>-350</v>
      </c>
      <c r="K101" s="9">
        <v>10</v>
      </c>
      <c r="L101" s="10">
        <f>'03-04'!$K101+('03-04'!$J101/90)</f>
        <v>6.1111111111111107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1" t="s">
        <v>6</v>
      </c>
      <c r="I102" s="2"/>
      <c r="J102" s="8"/>
      <c r="K102" s="9">
        <v>150</v>
      </c>
      <c r="L102" s="10">
        <f>'03-04'!$K102+('03-04'!$J102/90)</f>
        <v>150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1" t="s">
        <v>6</v>
      </c>
      <c r="I103" s="2"/>
      <c r="J103" s="8">
        <v>50</v>
      </c>
      <c r="K103" s="9"/>
      <c r="L103" s="10">
        <f>'03-04'!$K103+('03-04'!$J103/90)</f>
        <v>0.55555555555555558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1" t="s">
        <v>6</v>
      </c>
      <c r="I104" s="2"/>
      <c r="J104" s="8"/>
      <c r="K104" s="9">
        <v>5</v>
      </c>
      <c r="L104" s="10">
        <f>'03-04'!$K104+('03-04'!$J104/90)</f>
        <v>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1" t="s">
        <v>6</v>
      </c>
      <c r="I105" s="2"/>
      <c r="J105" s="8">
        <v>-270</v>
      </c>
      <c r="K105" s="9">
        <v>5</v>
      </c>
      <c r="L105" s="10">
        <f>'03-04'!$K105+('03-04'!$J105/90)</f>
        <v>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1" t="s">
        <v>6</v>
      </c>
      <c r="I106" s="2"/>
      <c r="J106" s="8">
        <v>120</v>
      </c>
      <c r="K106" s="9">
        <v>5</v>
      </c>
      <c r="L106" s="10">
        <f>'03-04'!$K106+('03-04'!$J106/90)</f>
        <v>6.333333333333333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1" t="s">
        <v>6</v>
      </c>
      <c r="I107" s="2"/>
      <c r="J107" s="8"/>
      <c r="K107" s="9">
        <v>40</v>
      </c>
      <c r="L107" s="10">
        <f>'03-04'!$K107+('03-04'!$J107/90)</f>
        <v>40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1" t="s">
        <v>6</v>
      </c>
      <c r="I108" s="2"/>
      <c r="J108" s="8">
        <v>130</v>
      </c>
      <c r="K108" s="9"/>
      <c r="L108" s="10">
        <f>'03-04'!$K108+('03-04'!$J108/90)</f>
        <v>1.4444444444444444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1" t="s">
        <v>6</v>
      </c>
      <c r="I109" s="2"/>
      <c r="J109" s="8">
        <v>-400</v>
      </c>
      <c r="K109" s="9">
        <v>10</v>
      </c>
      <c r="L109" s="10">
        <f>'03-04'!$K109+('03-04'!$J109/90)</f>
        <v>5.5555555555555554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1" t="s">
        <v>6</v>
      </c>
      <c r="I110" s="2"/>
      <c r="J110" s="8">
        <v>200</v>
      </c>
      <c r="K110" s="9">
        <v>1</v>
      </c>
      <c r="L110" s="10">
        <f>'03-04'!$K110+('03-04'!$J110/90)</f>
        <v>3.2222222222222223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1" t="s">
        <v>6</v>
      </c>
      <c r="I111" s="2" t="s">
        <v>56</v>
      </c>
      <c r="J111" s="8"/>
      <c r="K111" s="9">
        <v>5</v>
      </c>
      <c r="L111" s="10">
        <f>'03-04'!$K111+('03-04'!$J111/90)</f>
        <v>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1" t="s">
        <v>6</v>
      </c>
      <c r="I112" s="2"/>
      <c r="J112" s="8">
        <v>600</v>
      </c>
      <c r="K112" s="9"/>
      <c r="L112" s="10">
        <f>'03-04'!$K112+('03-04'!$J112/90)</f>
        <v>6.666666666666667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1" t="s">
        <v>6</v>
      </c>
      <c r="I113" s="2"/>
      <c r="J113" s="8">
        <v>-300</v>
      </c>
      <c r="K113" s="9">
        <v>10</v>
      </c>
      <c r="L113" s="10">
        <f>'03-04'!$K113+('03-04'!$J113/90)</f>
        <v>6.6666666666666661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1" t="s">
        <v>40</v>
      </c>
      <c r="I114" s="2"/>
      <c r="J114" s="8"/>
      <c r="K114" s="9">
        <v>-2200</v>
      </c>
      <c r="L114" s="10">
        <f>'03-04'!$K114+('03-04'!$J114/90)</f>
        <v>-2200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1" t="s">
        <v>6</v>
      </c>
      <c r="I115" s="2"/>
      <c r="J115" s="8">
        <v>-10</v>
      </c>
      <c r="K115" s="9">
        <v>4</v>
      </c>
      <c r="L115" s="10">
        <f>'03-04'!$K115+('03-04'!$J115/90)</f>
        <v>3.8888888888888888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1" t="s">
        <v>6</v>
      </c>
      <c r="I116" s="2"/>
      <c r="J116" s="8"/>
      <c r="K116" s="9">
        <v>35</v>
      </c>
      <c r="L116" s="10">
        <f>'03-04'!$K116+('03-04'!$J116/90)</f>
        <v>35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1" t="s">
        <v>6</v>
      </c>
      <c r="I117" s="2"/>
      <c r="J117" s="8">
        <v>-110</v>
      </c>
      <c r="K117" s="9">
        <v>15</v>
      </c>
      <c r="L117" s="10">
        <f>'03-04'!$K117+('03-04'!$J117/90)</f>
        <v>13.777777777777779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1" t="s">
        <v>6</v>
      </c>
      <c r="I118" s="2"/>
      <c r="J118" s="8">
        <v>-250</v>
      </c>
      <c r="K118" s="9"/>
      <c r="L118" s="10">
        <f>'03-04'!$K118+('03-04'!$J118/90)</f>
        <v>-2.7777777777777777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1" t="s">
        <v>6</v>
      </c>
      <c r="I119" s="2"/>
      <c r="J119" s="8"/>
      <c r="K119" s="9">
        <v>8</v>
      </c>
      <c r="L119" s="10">
        <f>'03-04'!$K119+('03-04'!$J119/90)</f>
        <v>8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1" t="s">
        <v>6</v>
      </c>
      <c r="I120" s="2"/>
      <c r="J120" s="8">
        <v>400</v>
      </c>
      <c r="K120" s="9"/>
      <c r="L120" s="10">
        <f>'03-04'!$K120+('03-04'!$J120/90)</f>
        <v>4.4444444444444446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1" t="s">
        <v>6</v>
      </c>
      <c r="I121" s="2"/>
      <c r="J121" s="8"/>
      <c r="K121" s="9">
        <v>-10</v>
      </c>
      <c r="L121" s="10">
        <f>'03-04'!$K121+('03-04'!$J121/90)</f>
        <v>-10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1" t="s">
        <v>6</v>
      </c>
      <c r="I122" s="2"/>
      <c r="J122" s="8">
        <v>-100</v>
      </c>
      <c r="K122" s="9"/>
      <c r="L122" s="10">
        <f>'03-04'!$K122+('03-04'!$J122/90)</f>
        <v>-1.1111111111111112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1" t="s">
        <v>6</v>
      </c>
      <c r="I123" s="2" t="s">
        <v>107</v>
      </c>
      <c r="J123" s="8"/>
      <c r="K123" s="9">
        <v>110</v>
      </c>
      <c r="L123" s="10">
        <f>'03-04'!$K123+('03-04'!$J123/90)</f>
        <v>110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1" t="s">
        <v>6</v>
      </c>
      <c r="I124" s="2" t="s">
        <v>107</v>
      </c>
      <c r="J124" s="8"/>
      <c r="K124" s="9">
        <v>105</v>
      </c>
      <c r="L124" s="10">
        <f>'03-04'!$K124+('03-04'!$J124/90)</f>
        <v>105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1" t="s">
        <v>6</v>
      </c>
      <c r="I125" s="2" t="s">
        <v>107</v>
      </c>
      <c r="J125" s="8"/>
      <c r="K125" s="9">
        <v>130</v>
      </c>
      <c r="L125" s="10">
        <f>'03-04'!$K125+('03-04'!$J125/90)</f>
        <v>130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1" t="s">
        <v>6</v>
      </c>
      <c r="I126" s="2" t="s">
        <v>107</v>
      </c>
      <c r="J126" s="8"/>
      <c r="K126" s="9">
        <v>-110</v>
      </c>
      <c r="L126" s="10">
        <f>'03-04'!$K126+('03-04'!$J126/90)</f>
        <v>-110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1" t="s">
        <v>6</v>
      </c>
      <c r="I127" s="2" t="s">
        <v>107</v>
      </c>
      <c r="J127" s="8"/>
      <c r="K127" s="9">
        <v>-105</v>
      </c>
      <c r="L127" s="10">
        <f>'03-04'!$K127+('03-04'!$J127/90)</f>
        <v>-105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1" t="s">
        <v>6</v>
      </c>
      <c r="I128" s="2" t="s">
        <v>107</v>
      </c>
      <c r="J128" s="8"/>
      <c r="K128" s="9">
        <v>-130</v>
      </c>
      <c r="L128" s="10">
        <f>'03-04'!$K128+('03-04'!$J128/90)</f>
        <v>-130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1" t="s">
        <v>6</v>
      </c>
      <c r="I129" s="2"/>
      <c r="J129" s="8"/>
      <c r="K129" s="9"/>
      <c r="L129" s="10">
        <f>'03-04'!$K129+('03-04'!$J129/90)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1" t="s">
        <v>6</v>
      </c>
      <c r="I130" s="2"/>
      <c r="J130" s="8"/>
      <c r="K130" s="9"/>
      <c r="L130" s="10">
        <f>'03-04'!$K130+('03-04'!$J130/90)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1" t="s">
        <v>6</v>
      </c>
      <c r="I131" s="2"/>
      <c r="J131" s="8"/>
      <c r="K131" s="9"/>
      <c r="L131" s="10">
        <f>'03-04'!$K131+('03-04'!$J131/90)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1" t="s">
        <v>6</v>
      </c>
      <c r="I132" s="2"/>
      <c r="J132" s="8"/>
      <c r="K132" s="9"/>
      <c r="L132" s="10">
        <f>'03-04'!$K132+('03-04'!$J132/90)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1" t="s">
        <v>6</v>
      </c>
      <c r="I133" s="2"/>
      <c r="J133" s="8"/>
      <c r="K133" s="9"/>
      <c r="L133" s="10">
        <f>'03-04'!$K133+('03-04'!$J133/90)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1" t="s">
        <v>6</v>
      </c>
      <c r="I134" s="2"/>
      <c r="J134" s="8"/>
      <c r="K134" s="9"/>
      <c r="L134" s="10">
        <f>'03-04'!$K134+('03-04'!$J134/90)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1" t="s">
        <v>6</v>
      </c>
      <c r="I135" s="2"/>
      <c r="J135" s="8"/>
      <c r="K135" s="9"/>
      <c r="L135" s="10">
        <f>'03-04'!$K135+('03-04'!$J135/90)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1" t="s">
        <v>6</v>
      </c>
      <c r="I136" s="2"/>
      <c r="J136" s="8"/>
      <c r="K136" s="9"/>
      <c r="L136" s="10">
        <f>'03-04'!$K136+('03-04'!$J136/90)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1" t="s">
        <v>6</v>
      </c>
      <c r="I137" s="2"/>
      <c r="J137" s="8"/>
      <c r="K137" s="9"/>
      <c r="L137" s="10">
        <f>'03-04'!$K137+('03-04'!$J137/90)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1" t="s">
        <v>6</v>
      </c>
      <c r="I138" s="2"/>
      <c r="J138" s="8"/>
      <c r="K138" s="9"/>
      <c r="L138" s="10">
        <f>'03-04'!$K138+('03-04'!$J138/90)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1" t="s">
        <v>6</v>
      </c>
      <c r="I139" s="2"/>
      <c r="J139" s="8"/>
      <c r="K139" s="9"/>
      <c r="L139" s="10">
        <f>'03-04'!$K139+('03-04'!$J139/90)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1" t="s">
        <v>6</v>
      </c>
      <c r="I140" s="2"/>
      <c r="J140" s="8"/>
      <c r="K140" s="9"/>
      <c r="L140" s="10">
        <f>'03-04'!$K140+('03-04'!$J140/90)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1" t="s">
        <v>6</v>
      </c>
      <c r="I141" s="2"/>
      <c r="J141" s="8"/>
      <c r="K141" s="9"/>
      <c r="L141" s="10">
        <f>'03-04'!$K141+('03-04'!$J141/90)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1" t="s">
        <v>6</v>
      </c>
      <c r="I142" s="2"/>
      <c r="J142" s="8"/>
      <c r="K142" s="9"/>
      <c r="L142" s="10">
        <f>'03-04'!$K142+('03-04'!$J142/90)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1" t="s">
        <v>6</v>
      </c>
      <c r="I143" s="2"/>
      <c r="J143" s="8"/>
      <c r="K143" s="9"/>
      <c r="L143" s="10">
        <f>'03-04'!$K143+('03-04'!$J143/90)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1" t="s">
        <v>6</v>
      </c>
      <c r="I144" s="2"/>
      <c r="J144" s="8"/>
      <c r="K144" s="9"/>
      <c r="L144" s="10">
        <f>'03-04'!$K144+('03-04'!$J144/90)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1" t="s">
        <v>6</v>
      </c>
      <c r="I145" s="2"/>
      <c r="J145" s="8"/>
      <c r="K145" s="9"/>
      <c r="L145" s="10">
        <f>'03-04'!$K145+('03-04'!$J145/90)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1" t="s">
        <v>6</v>
      </c>
      <c r="I146" s="2"/>
      <c r="J146" s="8"/>
      <c r="K146" s="9"/>
      <c r="L146" s="10">
        <f>'03-04'!$K146+('03-04'!$J146/90)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1" t="s">
        <v>6</v>
      </c>
      <c r="I147" s="2"/>
      <c r="J147" s="8"/>
      <c r="K147" s="9"/>
      <c r="L147" s="10">
        <f>'03-04'!$K147+('03-04'!$J147/90)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1" t="s">
        <v>6</v>
      </c>
      <c r="I148" s="2"/>
      <c r="J148" s="8"/>
      <c r="K148" s="9"/>
      <c r="L148" s="10">
        <f>'03-04'!$K148+('03-04'!$J148/90)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1" t="s">
        <v>6</v>
      </c>
      <c r="I149" s="2"/>
      <c r="J149" s="8"/>
      <c r="K149" s="9"/>
      <c r="L149" s="10">
        <f>'03-04'!$K149+('03-04'!$J149/90)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1" t="s">
        <v>6</v>
      </c>
      <c r="I150" s="2"/>
      <c r="J150" s="8"/>
      <c r="K150" s="9"/>
      <c r="L150" s="10">
        <f>'03-04'!$K150+('03-04'!$J150/90)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1" t="s">
        <v>6</v>
      </c>
      <c r="I151" s="2"/>
      <c r="J151" s="8"/>
      <c r="K151" s="9"/>
      <c r="L151" s="10">
        <f>'03-04'!$K151+('03-04'!$J151/90)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1" t="s">
        <v>6</v>
      </c>
      <c r="I152" s="2"/>
      <c r="J152" s="8"/>
      <c r="K152" s="9"/>
      <c r="L152" s="10">
        <f>'03-04'!$K152+('03-04'!$J152/90)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1" t="s">
        <v>6</v>
      </c>
      <c r="I153" s="2"/>
      <c r="J153" s="8"/>
      <c r="K153" s="9"/>
      <c r="L153" s="10">
        <f>'03-04'!$K153+('03-04'!$J153/90)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1" t="s">
        <v>6</v>
      </c>
      <c r="I154" s="2"/>
      <c r="J154" s="8"/>
      <c r="K154" s="9"/>
      <c r="L154" s="10">
        <f>'03-04'!$K154+('03-04'!$J154/90)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1" t="s">
        <v>6</v>
      </c>
      <c r="I155" s="2"/>
      <c r="J155" s="8"/>
      <c r="K155" s="9"/>
      <c r="L155" s="10">
        <f>'03-04'!$K155+('03-04'!$J155/90)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1" t="s">
        <v>6</v>
      </c>
      <c r="I156" s="2"/>
      <c r="J156" s="8"/>
      <c r="K156" s="9"/>
      <c r="L156" s="10">
        <f>'03-04'!$K156+('03-04'!$J156/90)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1" t="s">
        <v>6</v>
      </c>
      <c r="I157" s="2"/>
      <c r="J157" s="8"/>
      <c r="K157" s="9"/>
      <c r="L157" s="10">
        <f>'03-04'!$K157+('03-04'!$J157/90)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1" t="s">
        <v>6</v>
      </c>
      <c r="I158" s="2"/>
      <c r="J158" s="8"/>
      <c r="K158" s="9"/>
      <c r="L158" s="10">
        <f>'03-04'!$K158+('03-04'!$J158/90)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1" t="s">
        <v>6</v>
      </c>
      <c r="I159" s="2"/>
      <c r="J159" s="8"/>
      <c r="K159" s="9"/>
      <c r="L159" s="10">
        <f>'03-04'!$K159+('03-04'!$J159/90)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1" t="s">
        <v>6</v>
      </c>
      <c r="I160" s="2"/>
      <c r="J160" s="8"/>
      <c r="K160" s="9"/>
      <c r="L160" s="10">
        <f>'03-04'!$K160+('03-04'!$J160/90)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1" t="s">
        <v>6</v>
      </c>
      <c r="I161" s="2"/>
      <c r="J161" s="8"/>
      <c r="K161" s="9"/>
      <c r="L161" s="10">
        <f>'03-04'!$K161+('03-04'!$J161/90)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1" t="s">
        <v>6</v>
      </c>
      <c r="I162" s="2"/>
      <c r="J162" s="8"/>
      <c r="K162" s="9"/>
      <c r="L162" s="10">
        <f>'03-04'!$K162+('03-04'!$J162/90)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1" t="s">
        <v>6</v>
      </c>
      <c r="I163" s="2"/>
      <c r="J163" s="8"/>
      <c r="K163" s="9"/>
      <c r="L163" s="10">
        <f>'03-04'!$K163+('03-04'!$J163/90)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1" t="s">
        <v>6</v>
      </c>
      <c r="I164" s="2"/>
      <c r="J164" s="8"/>
      <c r="K164" s="9"/>
      <c r="L164" s="10">
        <f>'03-04'!$K164+('03-04'!$J164/90)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1" t="s">
        <v>6</v>
      </c>
      <c r="I165" s="2"/>
      <c r="J165" s="8"/>
      <c r="K165" s="9"/>
      <c r="L165" s="10">
        <f>'03-04'!$K165+('03-04'!$J165/90)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1" t="s">
        <v>6</v>
      </c>
      <c r="I166" s="2"/>
      <c r="J166" s="8"/>
      <c r="K166" s="9"/>
      <c r="L166" s="10">
        <f>'03-04'!$K166+('03-04'!$J166/90)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1" t="s">
        <v>6</v>
      </c>
      <c r="I167" s="2"/>
      <c r="J167" s="8"/>
      <c r="K167" s="9"/>
      <c r="L167" s="10">
        <f>'03-04'!$K167+('03-04'!$J167/90)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1" t="s">
        <v>6</v>
      </c>
      <c r="I168" s="2"/>
      <c r="J168" s="8"/>
      <c r="K168" s="9"/>
      <c r="L168" s="10">
        <f>'03-04'!$K168+('03-04'!$J168/90)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1" t="s">
        <v>6</v>
      </c>
      <c r="I169" s="2"/>
      <c r="J169" s="8"/>
      <c r="K169" s="9"/>
      <c r="L169" s="10">
        <f>'03-04'!$K169+('03-04'!$J169/90)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1" t="s">
        <v>6</v>
      </c>
      <c r="I170" s="2"/>
      <c r="J170" s="8"/>
      <c r="K170" s="9"/>
      <c r="L170" s="10">
        <f>'03-04'!$K170+('03-04'!$J170/90)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1" t="s">
        <v>6</v>
      </c>
      <c r="I171" s="2"/>
      <c r="J171" s="8"/>
      <c r="K171" s="9"/>
      <c r="L171" s="10">
        <f>'03-04'!$K171+('03-04'!$J171/90)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1" t="s">
        <v>6</v>
      </c>
      <c r="I172" s="2"/>
      <c r="J172" s="8"/>
      <c r="K172" s="9"/>
      <c r="L172" s="10">
        <f>'03-04'!$K172+('03-04'!$J172/90)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1" t="s">
        <v>6</v>
      </c>
      <c r="I173" s="2"/>
      <c r="J173" s="8"/>
      <c r="K173" s="9"/>
      <c r="L173" s="10">
        <f>'03-04'!$K173+('03-04'!$J173/90)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1" t="s">
        <v>6</v>
      </c>
      <c r="I174" s="2"/>
      <c r="J174" s="8"/>
      <c r="K174" s="9"/>
      <c r="L174" s="10">
        <f>'03-04'!$K174+('03-04'!$J174/90)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1" t="s">
        <v>6</v>
      </c>
      <c r="I175" s="2"/>
      <c r="J175" s="8"/>
      <c r="K175" s="9"/>
      <c r="L175" s="10">
        <f>'03-04'!$K175+('03-04'!$J175/90)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1" t="s">
        <v>6</v>
      </c>
      <c r="I176" s="2"/>
      <c r="J176" s="8"/>
      <c r="K176" s="9"/>
      <c r="L176" s="10">
        <f>'03-04'!$K176+('03-04'!$J176/90)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1" t="s">
        <v>6</v>
      </c>
      <c r="I177" s="2"/>
      <c r="J177" s="8"/>
      <c r="K177" s="9"/>
      <c r="L177" s="10">
        <f>'03-04'!$K177+('03-04'!$J177/90)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1" t="s">
        <v>6</v>
      </c>
      <c r="I178" s="2"/>
      <c r="J178" s="8"/>
      <c r="K178" s="9"/>
      <c r="L178" s="10">
        <f>'03-04'!$K178+('03-04'!$J178/90)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1" t="s">
        <v>6</v>
      </c>
      <c r="I179" s="2"/>
      <c r="J179" s="8"/>
      <c r="K179" s="9"/>
      <c r="L179" s="10">
        <f>'03-04'!$K179+('03-04'!$J179/90)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1" t="s">
        <v>6</v>
      </c>
      <c r="I180" s="2"/>
      <c r="J180" s="8"/>
      <c r="K180" s="9"/>
      <c r="L180" s="10">
        <f>'03-04'!$K180+('03-04'!$J180/90)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1" t="s">
        <v>6</v>
      </c>
      <c r="I181" s="2"/>
      <c r="J181" s="8"/>
      <c r="K181" s="9"/>
      <c r="L181" s="10">
        <f>'03-04'!$K181+('03-04'!$J181/90)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1" t="s">
        <v>6</v>
      </c>
      <c r="I182" s="2"/>
      <c r="J182" s="8"/>
      <c r="K182" s="9"/>
      <c r="L182" s="10">
        <f>'03-04'!$K182+('03-04'!$J182/90)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1" t="s">
        <v>6</v>
      </c>
      <c r="I183" s="2"/>
      <c r="J183" s="8"/>
      <c r="K183" s="9"/>
      <c r="L183" s="10">
        <f>'03-04'!$K183+('03-04'!$J183/90)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1" t="s">
        <v>6</v>
      </c>
      <c r="I184" s="2"/>
      <c r="J184" s="8"/>
      <c r="K184" s="9"/>
      <c r="L184" s="10">
        <f>'03-04'!$K184+('03-04'!$J184/90)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1" t="s">
        <v>6</v>
      </c>
      <c r="I185" s="2"/>
      <c r="J185" s="8"/>
      <c r="K185" s="9"/>
      <c r="L185" s="10">
        <f>'03-04'!$K185+('03-04'!$J185/90)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1" t="s">
        <v>6</v>
      </c>
      <c r="I186" s="2"/>
      <c r="J186" s="8"/>
      <c r="K186" s="9"/>
      <c r="L186" s="10">
        <f>'03-04'!$K186+('03-04'!$J186/90)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1" t="s">
        <v>6</v>
      </c>
      <c r="I187" s="2"/>
      <c r="J187" s="8"/>
      <c r="K187" s="9"/>
      <c r="L187" s="10">
        <f>'03-04'!$K187+('03-04'!$J187/90)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1" t="s">
        <v>6</v>
      </c>
      <c r="I188" s="2"/>
      <c r="J188" s="8"/>
      <c r="K188" s="9"/>
      <c r="L188" s="10">
        <f>'03-04'!$K188+('03-04'!$J188/90)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1" t="s">
        <v>6</v>
      </c>
      <c r="I189" s="2"/>
      <c r="J189" s="8"/>
      <c r="K189" s="9"/>
      <c r="L189" s="10">
        <f>'03-04'!$K189+('03-04'!$J189/90)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1" t="s">
        <v>6</v>
      </c>
      <c r="I190" s="2"/>
      <c r="J190" s="8"/>
      <c r="K190" s="9"/>
      <c r="L190" s="10">
        <f>'03-04'!$K190+('03-04'!$J190/90)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1" t="s">
        <v>6</v>
      </c>
      <c r="I191" s="2"/>
      <c r="J191" s="8"/>
      <c r="K191" s="9"/>
      <c r="L191" s="10">
        <f>'03-04'!$K191+('03-04'!$J191/90)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1" t="s">
        <v>6</v>
      </c>
      <c r="I192" s="2"/>
      <c r="J192" s="8"/>
      <c r="K192" s="9"/>
      <c r="L192" s="10">
        <f>'03-04'!$K192+('03-04'!$J192/90)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1" t="s">
        <v>6</v>
      </c>
      <c r="I193" s="2"/>
      <c r="J193" s="8"/>
      <c r="K193" s="9"/>
      <c r="L193" s="10">
        <f>'03-04'!$K193+('03-04'!$J193/90)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1" t="s">
        <v>6</v>
      </c>
      <c r="I194" s="2"/>
      <c r="J194" s="8"/>
      <c r="K194" s="9"/>
      <c r="L194" s="10">
        <f>'03-04'!$K194+('03-04'!$J194/90)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1" t="s">
        <v>6</v>
      </c>
      <c r="I195" s="2"/>
      <c r="J195" s="8"/>
      <c r="K195" s="9"/>
      <c r="L195" s="10">
        <f>'03-04'!$K195+('03-04'!$J195/90)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1" t="s">
        <v>6</v>
      </c>
      <c r="I196" s="2"/>
      <c r="J196" s="8"/>
      <c r="K196" s="9"/>
      <c r="L196" s="10">
        <f>'03-04'!$K196+('03-04'!$J196/90)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1" t="s">
        <v>6</v>
      </c>
      <c r="I197" s="2"/>
      <c r="J197" s="8"/>
      <c r="K197" s="9"/>
      <c r="L197" s="10">
        <f>'03-04'!$K197+('03-04'!$J197/90)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1" t="s">
        <v>6</v>
      </c>
      <c r="I198" s="2"/>
      <c r="J198" s="8"/>
      <c r="K198" s="9"/>
      <c r="L198" s="10">
        <f>'03-04'!$K198+('03-04'!$J198/90)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1" t="s">
        <v>6</v>
      </c>
      <c r="I199" s="2"/>
      <c r="J199" s="8"/>
      <c r="K199" s="9"/>
      <c r="L199" s="10">
        <f>'03-04'!$K199+('03-04'!$J199/90)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1" t="s">
        <v>6</v>
      </c>
      <c r="I200" s="2"/>
      <c r="J200" s="8"/>
      <c r="K200" s="9"/>
      <c r="L200" s="10">
        <f>'03-04'!$K200+('03-04'!$J200/90)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1" t="s">
        <v>6</v>
      </c>
      <c r="I201" s="2"/>
      <c r="J201" s="8"/>
      <c r="K201" s="9"/>
      <c r="L201" s="10">
        <f>'03-04'!$K201+('03-04'!$J201/90)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1" t="s">
        <v>6</v>
      </c>
      <c r="I202" s="2"/>
      <c r="J202" s="8"/>
      <c r="K202" s="9"/>
      <c r="L202" s="10">
        <f>'03-04'!$K202+('03-04'!$J202/90)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1" t="s">
        <v>6</v>
      </c>
      <c r="I203" s="2"/>
      <c r="J203" s="8"/>
      <c r="K203" s="9"/>
      <c r="L203" s="10">
        <f>'03-04'!$K203+('03-04'!$J203/90)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1" t="s">
        <v>6</v>
      </c>
      <c r="I204" s="2"/>
      <c r="J204" s="8"/>
      <c r="K204" s="9"/>
      <c r="L204" s="10">
        <f>'03-04'!$K204+('03-04'!$J204/90)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1" t="s">
        <v>6</v>
      </c>
      <c r="I205" s="2"/>
      <c r="J205" s="8"/>
      <c r="K205" s="9"/>
      <c r="L205" s="10">
        <f>'03-04'!$K205+('03-04'!$J205/90)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1" t="s">
        <v>6</v>
      </c>
      <c r="I206" s="2"/>
      <c r="J206" s="8"/>
      <c r="K206" s="9"/>
      <c r="L206" s="10">
        <f>'03-04'!$K206+('03-04'!$J206/90)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1" t="s">
        <v>6</v>
      </c>
      <c r="I207" s="2"/>
      <c r="J207" s="8"/>
      <c r="K207" s="9"/>
      <c r="L207" s="10">
        <f>'03-04'!$K207+('03-04'!$J207/90)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1" t="s">
        <v>6</v>
      </c>
      <c r="I208" s="2"/>
      <c r="J208" s="8"/>
      <c r="K208" s="9"/>
      <c r="L208" s="10">
        <f>'03-04'!$K208+('03-04'!$J208/90)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1" t="s">
        <v>6</v>
      </c>
      <c r="I209" s="2"/>
      <c r="J209" s="8"/>
      <c r="K209" s="9"/>
      <c r="L209" s="10">
        <f>'03-04'!$K209+('03-04'!$J209/90)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1" t="s">
        <v>6</v>
      </c>
      <c r="I210" s="2"/>
      <c r="J210" s="8"/>
      <c r="K210" s="9"/>
      <c r="L210" s="10">
        <f>'03-04'!$K210+('03-04'!$J210/90)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1" t="s">
        <v>6</v>
      </c>
      <c r="I211" s="2"/>
      <c r="J211" s="8"/>
      <c r="K211" s="9"/>
      <c r="L211" s="10">
        <f>'03-04'!$K211+('03-04'!$J211/90)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1" t="s">
        <v>6</v>
      </c>
      <c r="I212" s="2"/>
      <c r="J212" s="8"/>
      <c r="K212" s="9"/>
      <c r="L212" s="10">
        <f>'03-04'!$K212+('03-04'!$J212/90)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1" t="s">
        <v>6</v>
      </c>
      <c r="I213" s="2"/>
      <c r="J213" s="8"/>
      <c r="K213" s="9"/>
      <c r="L213" s="10">
        <f>'03-04'!$K213+('03-04'!$J213/90)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1" t="s">
        <v>6</v>
      </c>
      <c r="I214" s="2"/>
      <c r="J214" s="8"/>
      <c r="K214" s="9"/>
      <c r="L214" s="10">
        <f>'03-04'!$K214+('03-04'!$J214/90)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1" t="s">
        <v>6</v>
      </c>
      <c r="I215" s="2"/>
      <c r="J215" s="8"/>
      <c r="K215" s="9"/>
      <c r="L215" s="10">
        <f>'03-04'!$K215+('03-04'!$J215/90)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1" t="s">
        <v>6</v>
      </c>
      <c r="I216" s="2"/>
      <c r="J216" s="8"/>
      <c r="K216" s="9"/>
      <c r="L216" s="10">
        <f>'03-04'!$K216+('03-04'!$J216/90)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1" t="s">
        <v>6</v>
      </c>
      <c r="I217" s="2"/>
      <c r="J217" s="8"/>
      <c r="K217" s="9"/>
      <c r="L217" s="10">
        <f>'03-04'!$K217+('03-04'!$J217/90)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1" t="s">
        <v>6</v>
      </c>
      <c r="I218" s="2"/>
      <c r="J218" s="8"/>
      <c r="K218" s="9"/>
      <c r="L218" s="10">
        <f>'03-04'!$K218+('03-04'!$J218/90)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1" t="s">
        <v>6</v>
      </c>
      <c r="I219" s="2"/>
      <c r="J219" s="8"/>
      <c r="K219" s="9"/>
      <c r="L219" s="10">
        <f>'03-04'!$K219+('03-04'!$J219/90)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1" t="s">
        <v>6</v>
      </c>
      <c r="I220" s="2"/>
      <c r="J220" s="8"/>
      <c r="K220" s="9"/>
      <c r="L220" s="10">
        <f>'03-04'!$K220+('03-04'!$J220/90)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1" t="s">
        <v>6</v>
      </c>
      <c r="I221" s="2"/>
      <c r="J221" s="8"/>
      <c r="K221" s="9"/>
      <c r="L221" s="10">
        <f>'03-04'!$K221+('03-04'!$J221/90)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1" t="s">
        <v>6</v>
      </c>
      <c r="I222" s="2"/>
      <c r="J222" s="8"/>
      <c r="K222" s="9"/>
      <c r="L222" s="10">
        <f>'03-04'!$K222+('03-04'!$J222/90)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1" t="s">
        <v>6</v>
      </c>
      <c r="I223" s="2"/>
      <c r="J223" s="8"/>
      <c r="K223" s="9"/>
      <c r="L223" s="10">
        <f>'03-04'!$K223+('03-04'!$J223/90)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1" t="s">
        <v>6</v>
      </c>
      <c r="I224" s="2"/>
      <c r="J224" s="8"/>
      <c r="K224" s="9"/>
      <c r="L224" s="10">
        <f>'03-04'!$K224+('03-04'!$J224/90)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1" t="s">
        <v>6</v>
      </c>
      <c r="I225" s="2"/>
      <c r="J225" s="8"/>
      <c r="K225" s="9"/>
      <c r="L225" s="10">
        <f>'03-04'!$K225+('03-04'!$J225/90)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1" t="s">
        <v>6</v>
      </c>
      <c r="I226" s="2"/>
      <c r="J226" s="8"/>
      <c r="K226" s="9"/>
      <c r="L226" s="10">
        <f>'03-04'!$K226+('03-04'!$J226/90)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1" t="s">
        <v>6</v>
      </c>
      <c r="I227" s="2"/>
      <c r="J227" s="8"/>
      <c r="K227" s="9"/>
      <c r="L227" s="10">
        <f>'03-04'!$K227+('03-04'!$J227/90)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1" t="s">
        <v>6</v>
      </c>
      <c r="I228" s="2"/>
      <c r="J228" s="8"/>
      <c r="K228" s="9"/>
      <c r="L228" s="10">
        <f>'03-04'!$K228+('03-04'!$J228/90)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1" t="s">
        <v>6</v>
      </c>
      <c r="I229" s="2"/>
      <c r="J229" s="8"/>
      <c r="K229" s="9"/>
      <c r="L229" s="10">
        <f>'03-04'!$K229+('03-04'!$J229/90)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1" t="s">
        <v>6</v>
      </c>
      <c r="I230" s="2"/>
      <c r="J230" s="8"/>
      <c r="K230" s="9"/>
      <c r="L230" s="10">
        <f>'03-04'!$K230+('03-04'!$J230/90)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1" t="s">
        <v>6</v>
      </c>
      <c r="I231" s="2"/>
      <c r="J231" s="8"/>
      <c r="K231" s="9"/>
      <c r="L231" s="10">
        <f>'03-04'!$K231+('03-04'!$J231/90)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1" t="s">
        <v>6</v>
      </c>
      <c r="I232" s="2"/>
      <c r="J232" s="8"/>
      <c r="K232" s="9"/>
      <c r="L232" s="10">
        <f>'03-04'!$K232+('03-04'!$J232/90)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1" t="s">
        <v>6</v>
      </c>
      <c r="I233" s="2"/>
      <c r="J233" s="8"/>
      <c r="K233" s="9"/>
      <c r="L233" s="10">
        <f>'03-04'!$K233+('03-04'!$J233/90)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1" t="s">
        <v>6</v>
      </c>
      <c r="I234" s="2"/>
      <c r="J234" s="8"/>
      <c r="K234" s="9"/>
      <c r="L234" s="10">
        <f>'03-04'!$K234+('03-04'!$J234/90)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1" t="s">
        <v>6</v>
      </c>
      <c r="I235" s="2"/>
      <c r="J235" s="8"/>
      <c r="K235" s="9"/>
      <c r="L235" s="10">
        <f>'03-04'!$K235+('03-04'!$J235/90)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1" t="s">
        <v>6</v>
      </c>
      <c r="I236" s="2"/>
      <c r="J236" s="8"/>
      <c r="K236" s="9"/>
      <c r="L236" s="10">
        <f>'03-04'!$K236+('03-04'!$J236/90)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1" t="s">
        <v>6</v>
      </c>
      <c r="I237" s="2"/>
      <c r="J237" s="8"/>
      <c r="K237" s="9"/>
      <c r="L237" s="10">
        <f>'03-04'!$K237+('03-04'!$J237/90)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1" t="s">
        <v>6</v>
      </c>
      <c r="I238" s="2"/>
      <c r="J238" s="8"/>
      <c r="K238" s="9"/>
      <c r="L238" s="10">
        <f>'03-04'!$K238+('03-04'!$J238/90)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1" t="s">
        <v>6</v>
      </c>
      <c r="I239" s="2"/>
      <c r="J239" s="8"/>
      <c r="K239" s="9"/>
      <c r="L239" s="10">
        <f>'03-04'!$K239+('03-04'!$J239/90)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1" t="s">
        <v>6</v>
      </c>
      <c r="I240" s="2"/>
      <c r="J240" s="8"/>
      <c r="K240" s="9"/>
      <c r="L240" s="10">
        <f>'03-04'!$K240+('03-04'!$J240/90)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1" t="s">
        <v>6</v>
      </c>
      <c r="I241" s="2"/>
      <c r="J241" s="8"/>
      <c r="K241" s="9"/>
      <c r="L241" s="10">
        <f>'03-04'!$K241+('03-04'!$J241/90)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1" t="s">
        <v>6</v>
      </c>
      <c r="I242" s="2"/>
      <c r="J242" s="8"/>
      <c r="K242" s="9"/>
      <c r="L242" s="10">
        <f>'03-04'!$K242+('03-04'!$J242/90)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1" t="s">
        <v>6</v>
      </c>
      <c r="I243" s="2"/>
      <c r="J243" s="8"/>
      <c r="K243" s="9"/>
      <c r="L243" s="10">
        <f>'03-04'!$K243+('03-04'!$J243/90)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1" t="s">
        <v>6</v>
      </c>
      <c r="I244" s="2"/>
      <c r="J244" s="8"/>
      <c r="K244" s="9"/>
      <c r="L244" s="10">
        <f>'03-04'!$K244+('03-04'!$J244/90)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1" t="s">
        <v>6</v>
      </c>
      <c r="I245" s="2"/>
      <c r="J245" s="8"/>
      <c r="K245" s="9"/>
      <c r="L245" s="10">
        <f>'03-04'!$K245+('03-04'!$J245/90)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1" t="s">
        <v>6</v>
      </c>
      <c r="I246" s="2"/>
      <c r="J246" s="8"/>
      <c r="K246" s="9"/>
      <c r="L246" s="10">
        <f>'03-04'!$K246+('03-04'!$J246/90)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1" t="s">
        <v>6</v>
      </c>
      <c r="I247" s="2"/>
      <c r="J247" s="8"/>
      <c r="K247" s="9"/>
      <c r="L247" s="10">
        <f>'03-04'!$K247+('03-04'!$J247/90)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1" t="s">
        <v>6</v>
      </c>
      <c r="I248" s="2"/>
      <c r="J248" s="8"/>
      <c r="K248" s="9"/>
      <c r="L248" s="10">
        <f>'03-04'!$K248+('03-04'!$J248/90)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1" t="s">
        <v>6</v>
      </c>
      <c r="I249" s="2"/>
      <c r="J249" s="8"/>
      <c r="K249" s="9"/>
      <c r="L249" s="10">
        <f>'03-04'!$K249+('03-04'!$J249/90)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1" t="s">
        <v>6</v>
      </c>
      <c r="I250" s="2"/>
      <c r="J250" s="8"/>
      <c r="K250" s="9"/>
      <c r="L250" s="10">
        <f>'03-04'!$K250+('03-04'!$J250/90)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1" t="s">
        <v>6</v>
      </c>
      <c r="I251" s="2"/>
      <c r="J251" s="8"/>
      <c r="K251" s="9"/>
      <c r="L251" s="10">
        <f>'03-04'!$K251+('03-04'!$J251/90)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1" t="s">
        <v>6</v>
      </c>
      <c r="I252" s="2"/>
      <c r="J252" s="8"/>
      <c r="K252" s="9"/>
      <c r="L252" s="10">
        <f>'03-04'!$K252+('03-04'!$J252/90)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1" t="s">
        <v>6</v>
      </c>
      <c r="I253" s="2"/>
      <c r="J253" s="8"/>
      <c r="K253" s="9"/>
      <c r="L253" s="10">
        <f>'03-04'!$K253+('03-04'!$J253/90)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1" t="s">
        <v>6</v>
      </c>
      <c r="I254" s="2"/>
      <c r="J254" s="8"/>
      <c r="K254" s="9"/>
      <c r="L254" s="10">
        <f>'03-04'!$K254+('03-04'!$J254/90)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1" t="s">
        <v>6</v>
      </c>
      <c r="I255" s="2"/>
      <c r="J255" s="8"/>
      <c r="K255" s="9"/>
      <c r="L255" s="10">
        <f>'03-04'!$K255+('03-04'!$J255/90)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1" t="s">
        <v>6</v>
      </c>
      <c r="I256" s="2"/>
      <c r="J256" s="8"/>
      <c r="K256" s="9"/>
      <c r="L256" s="10">
        <f>'03-04'!$K256+('03-04'!$J256/90)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1" t="s">
        <v>6</v>
      </c>
      <c r="I257" s="2"/>
      <c r="J257" s="8"/>
      <c r="K257" s="9"/>
      <c r="L257" s="10">
        <f>'03-04'!$K257+('03-04'!$J257/90)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1" t="s">
        <v>6</v>
      </c>
      <c r="I258" s="2"/>
      <c r="J258" s="8"/>
      <c r="K258" s="9"/>
      <c r="L258" s="10">
        <f>'03-04'!$K258+('03-04'!$J258/90)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1" t="s">
        <v>6</v>
      </c>
      <c r="I259" s="2"/>
      <c r="J259" s="8"/>
      <c r="K259" s="9"/>
      <c r="L259" s="10">
        <f>'03-04'!$K259+('03-04'!$J259/90)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1" t="s">
        <v>6</v>
      </c>
      <c r="I260" s="2"/>
      <c r="J260" s="8"/>
      <c r="K260" s="9"/>
      <c r="L260" s="10">
        <f>'03-04'!$K260+('03-04'!$J260/90)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1" t="s">
        <v>6</v>
      </c>
      <c r="I261" s="2"/>
      <c r="J261" s="8"/>
      <c r="K261" s="9"/>
      <c r="L261" s="10">
        <f>'03-04'!$K261+('03-04'!$J261/90)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1" t="s">
        <v>6</v>
      </c>
      <c r="I262" s="2"/>
      <c r="J262" s="8"/>
      <c r="K262" s="9"/>
      <c r="L262" s="10">
        <f>'03-04'!$K262+('03-04'!$J262/90)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1" t="s">
        <v>6</v>
      </c>
      <c r="I263" s="2"/>
      <c r="J263" s="8"/>
      <c r="K263" s="9"/>
      <c r="L263" s="10">
        <f>'03-04'!$K263+('03-04'!$J263/90)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1" t="s">
        <v>6</v>
      </c>
      <c r="I264" s="2"/>
      <c r="J264" s="8"/>
      <c r="K264" s="9"/>
      <c r="L264" s="10">
        <f>'03-04'!$K264+('03-04'!$J264/90)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1" t="s">
        <v>6</v>
      </c>
      <c r="I265" s="2"/>
      <c r="J265" s="8"/>
      <c r="K265" s="9"/>
      <c r="L265" s="10">
        <f>'03-04'!$K265+('03-04'!$J265/90)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1" t="s">
        <v>6</v>
      </c>
      <c r="I266" s="2"/>
      <c r="J266" s="8"/>
      <c r="K266" s="9"/>
      <c r="L266" s="10">
        <f>'03-04'!$K266+('03-04'!$J266/90)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1" t="s">
        <v>6</v>
      </c>
      <c r="I267" s="2"/>
      <c r="J267" s="8"/>
      <c r="K267" s="9"/>
      <c r="L267" s="10">
        <f>'03-04'!$K267+('03-04'!$J267/90)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1" t="s">
        <v>6</v>
      </c>
      <c r="I268" s="2"/>
      <c r="J268" s="8"/>
      <c r="K268" s="9"/>
      <c r="L268" s="10">
        <f>'03-04'!$K268+('03-04'!$J268/90)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1" t="s">
        <v>6</v>
      </c>
      <c r="I269" s="2"/>
      <c r="J269" s="8"/>
      <c r="K269" s="9"/>
      <c r="L269" s="10">
        <f>'03-04'!$K269+('03-04'!$J269/90)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1" t="s">
        <v>6</v>
      </c>
      <c r="I270" s="2"/>
      <c r="J270" s="8"/>
      <c r="K270" s="9"/>
      <c r="L270" s="10">
        <f>'03-04'!$K270+('03-04'!$J270/90)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1" t="s">
        <v>6</v>
      </c>
      <c r="I271" s="2"/>
      <c r="J271" s="8"/>
      <c r="K271" s="9"/>
      <c r="L271" s="10">
        <f>'03-04'!$K271+('03-04'!$J271/90)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1" t="s">
        <v>6</v>
      </c>
      <c r="I272" s="2"/>
      <c r="J272" s="8"/>
      <c r="K272" s="9"/>
      <c r="L272" s="10">
        <f>'03-04'!$K272+('03-04'!$J272/90)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1" t="s">
        <v>6</v>
      </c>
      <c r="I273" s="2"/>
      <c r="J273" s="8"/>
      <c r="K273" s="9"/>
      <c r="L273" s="10">
        <f>'03-04'!$K273+('03-04'!$J273/90)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1" t="s">
        <v>6</v>
      </c>
      <c r="I274" s="2"/>
      <c r="J274" s="8"/>
      <c r="K274" s="9"/>
      <c r="L274" s="10">
        <f>'03-04'!$K274+('03-04'!$J274/90)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1" t="s">
        <v>6</v>
      </c>
      <c r="I275" s="2"/>
      <c r="J275" s="8"/>
      <c r="K275" s="9"/>
      <c r="L275" s="10">
        <f>'03-04'!$K275+('03-04'!$J275/90)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1" t="s">
        <v>6</v>
      </c>
      <c r="I276" s="2"/>
      <c r="J276" s="8"/>
      <c r="K276" s="9"/>
      <c r="L276" s="10">
        <f>'03-04'!$K276+('03-04'!$J276/90)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1" t="s">
        <v>6</v>
      </c>
      <c r="I277" s="2"/>
      <c r="J277" s="8"/>
      <c r="K277" s="9"/>
      <c r="L277" s="10">
        <f>'03-04'!$K277+('03-04'!$J277/90)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1" t="s">
        <v>6</v>
      </c>
      <c r="I278" s="2"/>
      <c r="J278" s="8"/>
      <c r="K278" s="9"/>
      <c r="L278" s="10">
        <f>'03-04'!$K278+('03-04'!$J278/90)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1" t="s">
        <v>6</v>
      </c>
      <c r="I279" s="2"/>
      <c r="J279" s="8"/>
      <c r="K279" s="9"/>
      <c r="L279" s="10">
        <f>'03-04'!$K279+('03-04'!$J279/90)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1" t="s">
        <v>6</v>
      </c>
      <c r="I280" s="2"/>
      <c r="J280" s="8"/>
      <c r="K280" s="9"/>
      <c r="L280" s="10">
        <f>'03-04'!$K280+('03-04'!$J280/90)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1" t="s">
        <v>6</v>
      </c>
      <c r="I281" s="2"/>
      <c r="J281" s="8"/>
      <c r="K281" s="9"/>
      <c r="L281" s="10">
        <f>'03-04'!$K281+('03-04'!$J281/90)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1" t="s">
        <v>6</v>
      </c>
      <c r="I282" s="2"/>
      <c r="J282" s="8"/>
      <c r="K282" s="9"/>
      <c r="L282" s="10">
        <f>'03-04'!$K282+('03-04'!$J282/90)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1" t="s">
        <v>6</v>
      </c>
      <c r="I283" s="2"/>
      <c r="J283" s="8"/>
      <c r="K283" s="9"/>
      <c r="L283" s="10">
        <f>'03-04'!$K283+('03-04'!$J283/90)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1" t="s">
        <v>6</v>
      </c>
      <c r="I284" s="2"/>
      <c r="J284" s="8"/>
      <c r="K284" s="9"/>
      <c r="L284" s="10">
        <f>'03-04'!$K284+('03-04'!$J284/90)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1" t="s">
        <v>6</v>
      </c>
      <c r="I285" s="2"/>
      <c r="J285" s="8"/>
      <c r="K285" s="9"/>
      <c r="L285" s="10">
        <f>'03-04'!$K285+('03-04'!$J285/90)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1" t="s">
        <v>6</v>
      </c>
      <c r="I286" s="2"/>
      <c r="J286" s="8"/>
      <c r="K286" s="9"/>
      <c r="L286" s="10">
        <f>'03-04'!$K286+('03-04'!$J286/90)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1" t="s">
        <v>6</v>
      </c>
      <c r="I287" s="2"/>
      <c r="J287" s="8"/>
      <c r="K287" s="9"/>
      <c r="L287" s="10">
        <f>'03-04'!$K287+('03-04'!$J287/90)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1" t="s">
        <v>6</v>
      </c>
      <c r="I288" s="2"/>
      <c r="J288" s="8"/>
      <c r="K288" s="9"/>
      <c r="L288" s="10">
        <f>'03-04'!$K288+('03-04'!$J288/90)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1" t="s">
        <v>6</v>
      </c>
      <c r="I289" s="2"/>
      <c r="J289" s="8"/>
      <c r="K289" s="9"/>
      <c r="L289" s="10">
        <f>'03-04'!$K289+('03-04'!$J289/90)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1" t="s">
        <v>6</v>
      </c>
      <c r="I290" s="2"/>
      <c r="J290" s="8"/>
      <c r="K290" s="9"/>
      <c r="L290" s="10">
        <f>'03-04'!$K290+('03-04'!$J290/90)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1" t="s">
        <v>6</v>
      </c>
      <c r="I291" s="2"/>
      <c r="J291" s="8"/>
      <c r="K291" s="9"/>
      <c r="L291" s="10">
        <f>'03-04'!$K291+('03-04'!$J291/90)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1" t="s">
        <v>6</v>
      </c>
      <c r="I292" s="2"/>
      <c r="J292" s="8"/>
      <c r="K292" s="9"/>
      <c r="L292" s="10">
        <f>'03-04'!$K292+('03-04'!$J292/90)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1" t="s">
        <v>6</v>
      </c>
      <c r="I293" s="2"/>
      <c r="J293" s="8"/>
      <c r="K293" s="9"/>
      <c r="L293" s="10">
        <f>'03-04'!$K293+('03-04'!$J293/90)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1" t="s">
        <v>6</v>
      </c>
      <c r="I294" s="2"/>
      <c r="J294" s="8"/>
      <c r="K294" s="9"/>
      <c r="L294" s="10">
        <f>'03-04'!$K294+('03-04'!$J294/90)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1" t="s">
        <v>6</v>
      </c>
      <c r="I295" s="2"/>
      <c r="J295" s="8"/>
      <c r="K295" s="9"/>
      <c r="L295" s="10">
        <f>'03-04'!$K295+('03-04'!$J295/90)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1" t="s">
        <v>6</v>
      </c>
      <c r="I296" s="2"/>
      <c r="J296" s="8"/>
      <c r="K296" s="9"/>
      <c r="L296" s="10">
        <f>'03-04'!$K296+('03-04'!$J296/90)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1" t="s">
        <v>6</v>
      </c>
      <c r="I297" s="2"/>
      <c r="J297" s="8"/>
      <c r="K297" s="9"/>
      <c r="L297" s="10">
        <f>'03-04'!$K297+('03-04'!$J297/90)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1" t="s">
        <v>6</v>
      </c>
      <c r="I298" s="2"/>
      <c r="J298" s="8"/>
      <c r="K298" s="9"/>
      <c r="L298" s="10">
        <f>'03-04'!$K298+('03-04'!$J298/90)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1" t="s">
        <v>6</v>
      </c>
      <c r="I299" s="2"/>
      <c r="J299" s="8"/>
      <c r="K299" s="9"/>
      <c r="L299" s="10">
        <f>'03-04'!$K299+('03-04'!$J299/90)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1" t="s">
        <v>6</v>
      </c>
      <c r="I300" s="2"/>
      <c r="J300" s="8"/>
      <c r="K300" s="9"/>
      <c r="L300" s="10">
        <f>'03-04'!$K300+('03-04'!$J300/90)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1" t="s">
        <v>6</v>
      </c>
      <c r="I301" s="2"/>
      <c r="J301" s="8"/>
      <c r="K301" s="9"/>
      <c r="L301" s="10">
        <f>'03-04'!$K301+('03-04'!$J301/90)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1" t="s">
        <v>6</v>
      </c>
      <c r="I302" s="2"/>
      <c r="J302" s="8"/>
      <c r="K302" s="9"/>
      <c r="L302" s="10">
        <f>'03-04'!$K302+('03-04'!$J302/90)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1" t="s">
        <v>6</v>
      </c>
      <c r="I303" s="2"/>
      <c r="J303" s="8"/>
      <c r="K303" s="9"/>
      <c r="L303" s="10">
        <f>'03-04'!$K303+('03-04'!$J303/90)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1" t="s">
        <v>6</v>
      </c>
      <c r="I304" s="2"/>
      <c r="J304" s="8"/>
      <c r="K304" s="9"/>
      <c r="L304" s="10">
        <f>'03-04'!$K304+('03-04'!$J304/90)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1" t="s">
        <v>6</v>
      </c>
      <c r="I305" s="2"/>
      <c r="J305" s="8"/>
      <c r="K305" s="9"/>
      <c r="L305" s="10">
        <f>'03-04'!$K305+('03-04'!$J305/90)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1" t="s">
        <v>6</v>
      </c>
      <c r="I306" s="2"/>
      <c r="J306" s="8"/>
      <c r="K306" s="9"/>
      <c r="L306" s="10">
        <f>'03-04'!$K306+('03-04'!$J306/90)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1" t="s">
        <v>6</v>
      </c>
      <c r="I307" s="2"/>
      <c r="J307" s="8"/>
      <c r="K307" s="9"/>
      <c r="L307" s="10">
        <f>'03-04'!$K307+('03-04'!$J307/90)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1" t="s">
        <v>6</v>
      </c>
      <c r="I308" s="2"/>
      <c r="J308" s="8"/>
      <c r="K308" s="9"/>
      <c r="L308" s="10">
        <f>'03-04'!$K308+('03-04'!$J308/90)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1" t="s">
        <v>6</v>
      </c>
      <c r="I309" s="2"/>
      <c r="J309" s="8"/>
      <c r="K309" s="9"/>
      <c r="L309" s="10">
        <f>'03-04'!$K309+('03-04'!$J309/90)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1" t="s">
        <v>6</v>
      </c>
      <c r="I310" s="2"/>
      <c r="J310" s="8"/>
      <c r="K310" s="9"/>
      <c r="L310" s="10">
        <f>'03-04'!$K310+('03-04'!$J310/90)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1" t="s">
        <v>6</v>
      </c>
      <c r="I311" s="2"/>
      <c r="J311" s="8"/>
      <c r="K311" s="9"/>
      <c r="L311" s="10">
        <f>'03-04'!$K311+('03-04'!$J311/90)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1" t="s">
        <v>6</v>
      </c>
      <c r="I312" s="2"/>
      <c r="J312" s="8"/>
      <c r="K312" s="9"/>
      <c r="L312" s="10">
        <f>'03-04'!$K312+('03-04'!$J312/90)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1" t="s">
        <v>6</v>
      </c>
      <c r="I313" s="2"/>
      <c r="J313" s="8"/>
      <c r="K313" s="9"/>
      <c r="L313" s="10">
        <f>'03-04'!$K313+('03-04'!$J313/90)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1" t="s">
        <v>6</v>
      </c>
      <c r="I314" s="2"/>
      <c r="J314" s="8"/>
      <c r="K314" s="9"/>
      <c r="L314" s="10">
        <f>'03-04'!$K314+('03-04'!$J314/90)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1" t="s">
        <v>6</v>
      </c>
      <c r="I315" s="2"/>
      <c r="J315" s="8"/>
      <c r="K315" s="9"/>
      <c r="L315" s="10">
        <f>'03-04'!$K315+('03-04'!$J315/90)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1" t="s">
        <v>6</v>
      </c>
      <c r="I316" s="2"/>
      <c r="J316" s="8"/>
      <c r="K316" s="9"/>
      <c r="L316" s="10">
        <f>'03-04'!$K316+('03-04'!$J316/90)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1" t="s">
        <v>6</v>
      </c>
      <c r="I317" s="2"/>
      <c r="J317" s="8"/>
      <c r="K317" s="9"/>
      <c r="L317" s="10">
        <f>'03-04'!$K317+('03-04'!$J317/90)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1" t="s">
        <v>6</v>
      </c>
      <c r="I318" s="2"/>
      <c r="J318" s="8"/>
      <c r="K318" s="9"/>
      <c r="L318" s="10">
        <f>'03-04'!$K318+('03-04'!$J318/90)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1" t="s">
        <v>6</v>
      </c>
      <c r="I319" s="2"/>
      <c r="J319" s="8"/>
      <c r="K319" s="9"/>
      <c r="L319" s="10">
        <f>'03-04'!$K319+('03-04'!$J319/90)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1" t="s">
        <v>6</v>
      </c>
      <c r="I320" s="2"/>
      <c r="J320" s="8"/>
      <c r="K320" s="9"/>
      <c r="L320" s="10">
        <f>'03-04'!$K320+('03-04'!$J320/90)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1" t="s">
        <v>6</v>
      </c>
      <c r="I321" s="2"/>
      <c r="J321" s="8"/>
      <c r="K321" s="9"/>
      <c r="L321" s="10">
        <f>'03-04'!$K321+('03-04'!$J321/90)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1" t="s">
        <v>6</v>
      </c>
      <c r="I322" s="2"/>
      <c r="J322" s="8"/>
      <c r="K322" s="9"/>
      <c r="L322" s="10">
        <f>'03-04'!$K322+('03-04'!$J322/90)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1" t="s">
        <v>6</v>
      </c>
      <c r="I323" s="2"/>
      <c r="J323" s="8"/>
      <c r="K323" s="9"/>
      <c r="L323" s="10">
        <f>'03-04'!$K323+('03-04'!$J323/90)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1" t="s">
        <v>6</v>
      </c>
      <c r="I324" s="2"/>
      <c r="J324" s="8"/>
      <c r="K324" s="9"/>
      <c r="L324" s="10">
        <f>'03-04'!$K324+('03-04'!$J324/90)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1" t="s">
        <v>6</v>
      </c>
      <c r="I325" s="2"/>
      <c r="J325" s="8"/>
      <c r="K325" s="9"/>
      <c r="L325" s="10">
        <f>'03-04'!$K325+('03-04'!$J325/90)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1" t="s">
        <v>6</v>
      </c>
      <c r="I326" s="2"/>
      <c r="J326" s="8"/>
      <c r="K326" s="9"/>
      <c r="L326" s="10">
        <f>'03-04'!$K326+('03-04'!$J326/90)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1" t="s">
        <v>6</v>
      </c>
      <c r="I327" s="2"/>
      <c r="J327" s="8"/>
      <c r="K327" s="9"/>
      <c r="L327" s="10">
        <f>'03-04'!$K327+('03-04'!$J327/90)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1" t="s">
        <v>6</v>
      </c>
      <c r="I328" s="2"/>
      <c r="J328" s="8"/>
      <c r="K328" s="9"/>
      <c r="L328" s="10">
        <f>'03-04'!$K328+('03-04'!$J328/90)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1" t="s">
        <v>6</v>
      </c>
      <c r="I329" s="2"/>
      <c r="J329" s="8"/>
      <c r="K329" s="9"/>
      <c r="L329" s="10">
        <f>'03-04'!$K329+('03-04'!$J329/90)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1" t="s">
        <v>6</v>
      </c>
      <c r="I330" s="2"/>
      <c r="J330" s="8"/>
      <c r="K330" s="9"/>
      <c r="L330" s="10">
        <f>'03-04'!$K330+('03-04'!$J330/90)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1" t="s">
        <v>6</v>
      </c>
      <c r="I331" s="2"/>
      <c r="J331" s="8"/>
      <c r="K331" s="9"/>
      <c r="L331" s="10">
        <f>'03-04'!$K331+('03-04'!$J331/90)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1" t="s">
        <v>6</v>
      </c>
      <c r="I332" s="2"/>
      <c r="J332" s="8"/>
      <c r="K332" s="9"/>
      <c r="L332" s="10">
        <f>'03-04'!$K332+('03-04'!$J332/90)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1" t="s">
        <v>6</v>
      </c>
      <c r="I333" s="2"/>
      <c r="J333" s="8"/>
      <c r="K333" s="9"/>
      <c r="L333" s="10">
        <f>'03-04'!$K333+('03-04'!$J333/90)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1" t="s">
        <v>6</v>
      </c>
      <c r="I334" s="2"/>
      <c r="J334" s="8"/>
      <c r="K334" s="9"/>
      <c r="L334" s="10">
        <f>'03-04'!$K334+('03-04'!$J334/90)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1" t="s">
        <v>6</v>
      </c>
      <c r="I335" s="2"/>
      <c r="J335" s="8"/>
      <c r="K335" s="9"/>
      <c r="L335" s="10">
        <f>'03-04'!$K335+('03-04'!$J335/90)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1" t="s">
        <v>6</v>
      </c>
      <c r="I336" s="2"/>
      <c r="J336" s="8"/>
      <c r="K336" s="9"/>
      <c r="L336" s="10">
        <f>'03-04'!$K336+('03-04'!$J336/90)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1" t="s">
        <v>6</v>
      </c>
      <c r="I337" s="2"/>
      <c r="J337" s="8"/>
      <c r="K337" s="9"/>
      <c r="L337" s="10">
        <f>'03-04'!$K337+('03-04'!$J337/90)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1" t="s">
        <v>6</v>
      </c>
      <c r="I338" s="2"/>
      <c r="J338" s="8"/>
      <c r="K338" s="9"/>
      <c r="L338" s="10">
        <f>'03-04'!$K338+('03-04'!$J338/90)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1" t="s">
        <v>6</v>
      </c>
      <c r="I339" s="2"/>
      <c r="J339" s="8"/>
      <c r="K339" s="9"/>
      <c r="L339" s="10">
        <f>'03-04'!$K339+('03-04'!$J339/90)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1" t="s">
        <v>6</v>
      </c>
      <c r="I340" s="2"/>
      <c r="J340" s="8"/>
      <c r="K340" s="9"/>
      <c r="L340" s="10">
        <f>'03-04'!$K340+('03-04'!$J340/90)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1" t="s">
        <v>6</v>
      </c>
      <c r="I341" s="2"/>
      <c r="J341" s="8"/>
      <c r="K341" s="9"/>
      <c r="L341" s="10">
        <f>'03-04'!$K341+('03-04'!$J341/90)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1" t="s">
        <v>6</v>
      </c>
      <c r="I342" s="2"/>
      <c r="J342" s="8"/>
      <c r="K342" s="9"/>
      <c r="L342" s="10">
        <f>'03-04'!$K342+('03-04'!$J342/90)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1" t="s">
        <v>6</v>
      </c>
      <c r="I343" s="2"/>
      <c r="J343" s="8"/>
      <c r="K343" s="9"/>
      <c r="L343" s="10">
        <f>'03-04'!$K343+('03-04'!$J343/90)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1" t="s">
        <v>6</v>
      </c>
      <c r="I344" s="2"/>
      <c r="J344" s="8"/>
      <c r="K344" s="9"/>
      <c r="L344" s="10">
        <f>'03-04'!$K344+('03-04'!$J344/90)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1" t="s">
        <v>6</v>
      </c>
      <c r="I345" s="2"/>
      <c r="J345" s="8"/>
      <c r="K345" s="9"/>
      <c r="L345" s="10">
        <f>'03-04'!$K345+('03-04'!$J345/90)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1" t="s">
        <v>6</v>
      </c>
      <c r="I346" s="2"/>
      <c r="J346" s="8"/>
      <c r="K346" s="9"/>
      <c r="L346" s="10">
        <f>'03-04'!$K346+('03-04'!$J346/90)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1" t="s">
        <v>6</v>
      </c>
      <c r="I347" s="2"/>
      <c r="J347" s="8"/>
      <c r="K347" s="9"/>
      <c r="L347" s="10">
        <f>'03-04'!$K347+('03-04'!$J347/90)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1" t="s">
        <v>6</v>
      </c>
      <c r="I348" s="2"/>
      <c r="J348" s="8"/>
      <c r="K348" s="9"/>
      <c r="L348" s="10">
        <f>'03-04'!$K348+('03-04'!$J348/90)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1" t="s">
        <v>6</v>
      </c>
      <c r="I349" s="2"/>
      <c r="J349" s="8"/>
      <c r="K349" s="9"/>
      <c r="L349" s="10">
        <f>'03-04'!$K349+('03-04'!$J349/90)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1" t="s">
        <v>6</v>
      </c>
      <c r="I350" s="2"/>
      <c r="J350" s="8"/>
      <c r="K350" s="9"/>
      <c r="L350" s="10">
        <f>'03-04'!$K350+('03-04'!$J350/90)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1" t="s">
        <v>6</v>
      </c>
      <c r="I351" s="2"/>
      <c r="J351" s="8"/>
      <c r="K351" s="9"/>
      <c r="L351" s="10">
        <f>'03-04'!$K351+('03-04'!$J351/90)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1" t="s">
        <v>6</v>
      </c>
      <c r="I352" s="2"/>
      <c r="J352" s="8"/>
      <c r="K352" s="9"/>
      <c r="L352" s="10">
        <f>'03-04'!$K352+('03-04'!$J352/90)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1" t="s">
        <v>6</v>
      </c>
      <c r="I353" s="2"/>
      <c r="J353" s="8"/>
      <c r="K353" s="9"/>
      <c r="L353" s="10">
        <f>'03-04'!$K353+('03-04'!$J353/90)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1" t="s">
        <v>6</v>
      </c>
      <c r="I354" s="2"/>
      <c r="J354" s="8"/>
      <c r="K354" s="9"/>
      <c r="L354" s="10">
        <f>'03-04'!$K354+('03-04'!$J354/90)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1"/>
      <c r="B355" s="1"/>
      <c r="C355" s="1"/>
      <c r="D355" s="1"/>
      <c r="E355" s="1"/>
      <c r="F355" s="1"/>
      <c r="G355" s="1"/>
      <c r="H355" s="1"/>
      <c r="I355" s="2"/>
      <c r="J355" s="3"/>
      <c r="K355" s="9"/>
      <c r="L355" s="3"/>
      <c r="M355" s="3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x14ac:dyDescent="0.3">
      <c r="A356" s="1"/>
      <c r="B356" s="1"/>
      <c r="C356" s="1"/>
      <c r="D356" s="1"/>
      <c r="E356" s="1"/>
      <c r="F356" s="1"/>
      <c r="G356" s="1"/>
      <c r="H356" s="1"/>
      <c r="I356" s="2"/>
      <c r="J356" s="3"/>
      <c r="K356" s="9"/>
      <c r="L356" s="3"/>
      <c r="M356" s="3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x14ac:dyDescent="0.3">
      <c r="A357" s="1"/>
      <c r="B357" s="1"/>
      <c r="C357" s="1"/>
      <c r="D357" s="1"/>
      <c r="E357" s="1"/>
      <c r="F357" s="1"/>
      <c r="G357" s="1"/>
      <c r="H357" s="1"/>
      <c r="I357" s="2"/>
      <c r="J357" s="3"/>
      <c r="K357" s="9"/>
      <c r="L357" s="3"/>
      <c r="M357" s="3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x14ac:dyDescent="0.3">
      <c r="A358" s="1"/>
      <c r="B358" s="1"/>
      <c r="C358" s="1"/>
      <c r="D358" s="1"/>
      <c r="E358" s="1"/>
      <c r="F358" s="1"/>
      <c r="G358" s="1"/>
      <c r="H358" s="1"/>
      <c r="I358" s="2"/>
      <c r="J358" s="3"/>
      <c r="K358" s="9"/>
      <c r="L358" s="3"/>
      <c r="M358" s="3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x14ac:dyDescent="0.3">
      <c r="A359" s="1"/>
      <c r="B359" s="1"/>
      <c r="C359" s="1"/>
      <c r="D359" s="1"/>
      <c r="E359" s="1"/>
      <c r="F359" s="1"/>
      <c r="G359" s="1"/>
      <c r="H359" s="1"/>
      <c r="I359" s="2"/>
      <c r="J359" s="3"/>
      <c r="K359" s="9"/>
      <c r="L359" s="3"/>
      <c r="M359" s="3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x14ac:dyDescent="0.3">
      <c r="A360" s="1"/>
      <c r="B360" s="1"/>
      <c r="C360" s="1"/>
      <c r="D360" s="1"/>
      <c r="E360" s="1"/>
      <c r="F360" s="1"/>
      <c r="G360" s="1"/>
      <c r="H360" s="1"/>
      <c r="I360" s="2"/>
      <c r="J360" s="3"/>
      <c r="K360" s="9"/>
      <c r="L360" s="3"/>
      <c r="M360" s="3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x14ac:dyDescent="0.3">
      <c r="A361" s="1"/>
      <c r="B361" s="1"/>
      <c r="C361" s="1"/>
      <c r="D361" s="1"/>
      <c r="E361" s="1"/>
      <c r="F361" s="1"/>
      <c r="G361" s="1"/>
      <c r="H361" s="1"/>
      <c r="I361" s="2"/>
      <c r="J361" s="3"/>
      <c r="K361" s="9"/>
      <c r="L361" s="3"/>
      <c r="M361" s="3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4">
    <mergeCell ref="A13:F13"/>
    <mergeCell ref="N13:S13"/>
    <mergeCell ref="Q22:R22"/>
    <mergeCell ref="N23:O23"/>
  </mergeCells>
  <pageMargins left="0.25" right="0.25" top="0.75" bottom="0.75" header="0" footer="0"/>
  <pageSetup paperSize="9" orientation="portrait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pageSetUpPr fitToPage="1"/>
  </sheetPr>
  <dimension ref="A1:Z1000"/>
  <sheetViews>
    <sheetView rightToLeft="1" workbookViewId="0"/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0.88671875" customWidth="1"/>
    <col min="7" max="7" width="2.44140625" customWidth="1"/>
    <col min="8" max="8" width="8.88671875" customWidth="1"/>
    <col min="9" max="9" width="14.1093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-1180</v>
      </c>
      <c r="K1" s="3">
        <f t="shared" si="0"/>
        <v>14</v>
      </c>
      <c r="L1" s="3">
        <f t="shared" si="0"/>
        <v>0.88888888888889106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/>
      <c r="J3" s="8">
        <v>-300</v>
      </c>
      <c r="K3" s="9"/>
      <c r="L3" s="10">
        <f t="shared" ref="L3:L11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/>
      <c r="J4" s="8">
        <v>-480</v>
      </c>
      <c r="K4" s="9"/>
      <c r="L4" s="10">
        <f t="shared" si="1"/>
        <v>-5.333333333333333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19</v>
      </c>
      <c r="L5" s="10">
        <f t="shared" si="1"/>
        <v>19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10</v>
      </c>
      <c r="L6" s="10">
        <f t="shared" si="1"/>
        <v>10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40</v>
      </c>
      <c r="I7" s="11"/>
      <c r="J7" s="8">
        <v>-400</v>
      </c>
      <c r="K7" s="9"/>
      <c r="L7" s="10">
        <f t="shared" si="1"/>
        <v>-4.4444444444444446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 t="s">
        <v>6</v>
      </c>
      <c r="I9" s="2"/>
      <c r="J9" s="8"/>
      <c r="K9" s="9">
        <v>-15</v>
      </c>
      <c r="L9" s="10">
        <f t="shared" si="1"/>
        <v>-15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"/>
      <c r="I11" s="2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20" t="s">
        <v>122</v>
      </c>
      <c r="B12" s="1"/>
      <c r="C12" s="1"/>
      <c r="D12" s="1"/>
      <c r="E12" s="1"/>
      <c r="F12" s="1"/>
      <c r="G12" s="1"/>
      <c r="H12" s="1"/>
      <c r="I12" s="2"/>
      <c r="J12" s="3"/>
      <c r="K12" s="9"/>
      <c r="L12" s="3"/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57" t="s">
        <v>7</v>
      </c>
      <c r="B13" s="58"/>
      <c r="C13" s="58"/>
      <c r="D13" s="58"/>
      <c r="E13" s="58"/>
      <c r="F13" s="58"/>
      <c r="G13" s="1"/>
      <c r="H13" s="1"/>
      <c r="I13" s="2" t="s">
        <v>0</v>
      </c>
      <c r="J13" s="3">
        <f>SUM('04-04'!$J$15:$J$354)</f>
        <v>935</v>
      </c>
      <c r="K13" s="3">
        <f>SUM('04-04'!$K$15:$K$354)</f>
        <v>1047</v>
      </c>
      <c r="L13" s="3">
        <f>SUM('04-04'!$L$15:$L$354)</f>
        <v>1057.3888888888896</v>
      </c>
      <c r="M13" s="3"/>
      <c r="N13" s="57" t="s">
        <v>8</v>
      </c>
      <c r="O13" s="58"/>
      <c r="P13" s="58"/>
      <c r="Q13" s="58"/>
      <c r="R13" s="58"/>
      <c r="S13" s="58"/>
      <c r="T13" s="1"/>
      <c r="U13" s="1"/>
      <c r="V13" s="1"/>
      <c r="W13" s="1"/>
      <c r="X13" s="1"/>
      <c r="Y13" s="1"/>
      <c r="Z13" s="1"/>
    </row>
    <row r="14" spans="1:26" x14ac:dyDescent="0.3">
      <c r="A14" s="12" t="s">
        <v>9</v>
      </c>
      <c r="B14" s="12" t="s">
        <v>10</v>
      </c>
      <c r="C14" s="12" t="s">
        <v>11</v>
      </c>
      <c r="D14" s="12" t="s">
        <v>12</v>
      </c>
      <c r="E14" s="12" t="s">
        <v>10</v>
      </c>
      <c r="F14" s="12" t="s">
        <v>11</v>
      </c>
      <c r="G14" s="1"/>
      <c r="H14" s="1" t="s">
        <v>1</v>
      </c>
      <c r="I14" s="4" t="s">
        <v>2</v>
      </c>
      <c r="J14" s="5" t="s">
        <v>3</v>
      </c>
      <c r="K14" s="6" t="s">
        <v>4</v>
      </c>
      <c r="L14" s="6" t="s">
        <v>5</v>
      </c>
      <c r="M14" s="1"/>
      <c r="N14" s="12" t="s">
        <v>9</v>
      </c>
      <c r="O14" s="12" t="s">
        <v>10</v>
      </c>
      <c r="P14" s="12" t="s">
        <v>11</v>
      </c>
      <c r="Q14" s="12" t="s">
        <v>12</v>
      </c>
      <c r="R14" s="12" t="s">
        <v>10</v>
      </c>
      <c r="S14" s="12" t="s">
        <v>11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</v>
      </c>
      <c r="B15" s="1">
        <v>3</v>
      </c>
      <c r="C15" s="14">
        <f t="shared" ref="C15:C20" si="2">A15*B15</f>
        <v>3</v>
      </c>
      <c r="D15" s="15">
        <v>5</v>
      </c>
      <c r="E15" s="1">
        <v>26</v>
      </c>
      <c r="F15" s="16">
        <f t="shared" ref="F15:F19" si="3">D15*E15</f>
        <v>130</v>
      </c>
      <c r="G15" s="7"/>
      <c r="H15" s="1" t="s">
        <v>6</v>
      </c>
      <c r="I15" s="2" t="s">
        <v>123</v>
      </c>
      <c r="J15" s="8"/>
      <c r="K15" s="9">
        <v>5</v>
      </c>
      <c r="L15" s="10">
        <f>'04-04'!$K15+('04-04'!$J15/90)</f>
        <v>5</v>
      </c>
      <c r="M15" s="3"/>
      <c r="N15" s="13">
        <v>1</v>
      </c>
      <c r="O15" s="1"/>
      <c r="P15" s="14">
        <f t="shared" ref="P15:P20" si="4">N15*O15</f>
        <v>0</v>
      </c>
      <c r="Q15" s="15">
        <v>5</v>
      </c>
      <c r="R15" s="1">
        <v>27</v>
      </c>
      <c r="S15" s="16">
        <f t="shared" ref="S15:S19" si="5">Q15*R15</f>
        <v>135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5</v>
      </c>
      <c r="B16" s="1">
        <v>4</v>
      </c>
      <c r="C16" s="14">
        <f t="shared" si="2"/>
        <v>20</v>
      </c>
      <c r="D16" s="15">
        <v>10</v>
      </c>
      <c r="E16" s="1">
        <v>20</v>
      </c>
      <c r="F16" s="16">
        <f t="shared" si="3"/>
        <v>200</v>
      </c>
      <c r="G16" s="7"/>
      <c r="H16" s="1" t="s">
        <v>28</v>
      </c>
      <c r="I16" s="2" t="s">
        <v>124</v>
      </c>
      <c r="J16" s="8">
        <v>-300</v>
      </c>
      <c r="K16" s="9"/>
      <c r="L16" s="10">
        <f>'04-04'!$K16+('04-04'!$J16/90)</f>
        <v>-3.3333333333333335</v>
      </c>
      <c r="M16" s="3"/>
      <c r="N16" s="13">
        <v>5</v>
      </c>
      <c r="O16" s="1">
        <v>4</v>
      </c>
      <c r="P16" s="14">
        <f t="shared" si="4"/>
        <v>20</v>
      </c>
      <c r="Q16" s="15">
        <v>10</v>
      </c>
      <c r="R16" s="1">
        <v>12</v>
      </c>
      <c r="S16" s="16">
        <f t="shared" si="5"/>
        <v>120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10</v>
      </c>
      <c r="B17" s="1">
        <v>55</v>
      </c>
      <c r="C17" s="14">
        <f t="shared" si="2"/>
        <v>550</v>
      </c>
      <c r="D17" s="15">
        <v>20</v>
      </c>
      <c r="E17" s="1">
        <v>3</v>
      </c>
      <c r="F17" s="16">
        <f t="shared" si="3"/>
        <v>60</v>
      </c>
      <c r="G17" s="7"/>
      <c r="H17" s="1" t="s">
        <v>6</v>
      </c>
      <c r="I17" s="2"/>
      <c r="J17" s="8">
        <v>-315</v>
      </c>
      <c r="K17" s="9">
        <v>10</v>
      </c>
      <c r="L17" s="10">
        <f>'04-04'!$K17+('04-04'!$J17/90)</f>
        <v>6.5</v>
      </c>
      <c r="M17" s="3"/>
      <c r="N17" s="13">
        <v>10</v>
      </c>
      <c r="O17" s="1">
        <v>54</v>
      </c>
      <c r="P17" s="14">
        <f t="shared" si="4"/>
        <v>540</v>
      </c>
      <c r="Q17" s="15">
        <v>20</v>
      </c>
      <c r="R17" s="1">
        <v>1</v>
      </c>
      <c r="S17" s="16">
        <f t="shared" si="5"/>
        <v>20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20</v>
      </c>
      <c r="B18" s="1">
        <v>20</v>
      </c>
      <c r="C18" s="14">
        <f t="shared" si="2"/>
        <v>400</v>
      </c>
      <c r="D18" s="15">
        <v>50</v>
      </c>
      <c r="E18" s="1"/>
      <c r="F18" s="16">
        <f t="shared" si="3"/>
        <v>0</v>
      </c>
      <c r="G18" s="7"/>
      <c r="H18" s="1" t="s">
        <v>6</v>
      </c>
      <c r="I18" s="2" t="s">
        <v>125</v>
      </c>
      <c r="J18" s="8">
        <v>320</v>
      </c>
      <c r="K18" s="9"/>
      <c r="L18" s="10">
        <f>'04-04'!$K18+('04-04'!$J18/90)</f>
        <v>3.5555555555555554</v>
      </c>
      <c r="M18" s="3"/>
      <c r="N18" s="13">
        <v>20</v>
      </c>
      <c r="O18" s="1">
        <v>39</v>
      </c>
      <c r="P18" s="14">
        <f t="shared" si="4"/>
        <v>780</v>
      </c>
      <c r="Q18" s="15">
        <v>50</v>
      </c>
      <c r="R18" s="1">
        <v>4</v>
      </c>
      <c r="S18" s="16">
        <f t="shared" si="5"/>
        <v>200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50</v>
      </c>
      <c r="B19" s="1">
        <v>2</v>
      </c>
      <c r="C19" s="14">
        <f t="shared" si="2"/>
        <v>100</v>
      </c>
      <c r="D19" s="15">
        <v>100</v>
      </c>
      <c r="E19" s="1">
        <v>6</v>
      </c>
      <c r="F19" s="16">
        <f t="shared" si="3"/>
        <v>600</v>
      </c>
      <c r="G19" s="7"/>
      <c r="H19" s="1" t="s">
        <v>6</v>
      </c>
      <c r="I19" s="11"/>
      <c r="J19" s="8"/>
      <c r="K19" s="9">
        <v>5</v>
      </c>
      <c r="L19" s="10">
        <f>'04-04'!$K19+('04-04'!$J19/90)</f>
        <v>5</v>
      </c>
      <c r="M19" s="3"/>
      <c r="N19" s="13">
        <v>50</v>
      </c>
      <c r="O19" s="1">
        <v>4</v>
      </c>
      <c r="P19" s="14">
        <f t="shared" si="4"/>
        <v>200</v>
      </c>
      <c r="Q19" s="15">
        <v>100</v>
      </c>
      <c r="R19" s="1">
        <v>10</v>
      </c>
      <c r="S19" s="16">
        <f t="shared" si="5"/>
        <v>1000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100</v>
      </c>
      <c r="B20" s="1"/>
      <c r="C20" s="14">
        <f t="shared" si="2"/>
        <v>0</v>
      </c>
      <c r="D20" s="12" t="s">
        <v>11</v>
      </c>
      <c r="E20" s="12"/>
      <c r="F20" s="17">
        <f>SUM(F15:F19)</f>
        <v>990</v>
      </c>
      <c r="G20" s="7"/>
      <c r="H20" s="1" t="s">
        <v>6</v>
      </c>
      <c r="I20" s="2"/>
      <c r="J20" s="8"/>
      <c r="K20" s="9">
        <v>2</v>
      </c>
      <c r="L20" s="10">
        <f>'04-04'!$K20+('04-04'!$J20/90)</f>
        <v>2</v>
      </c>
      <c r="M20" s="3"/>
      <c r="N20" s="13">
        <v>100</v>
      </c>
      <c r="O20" s="1">
        <v>6</v>
      </c>
      <c r="P20" s="14">
        <f t="shared" si="4"/>
        <v>600</v>
      </c>
      <c r="Q20" s="12" t="s">
        <v>11</v>
      </c>
      <c r="R20" s="12"/>
      <c r="S20" s="17">
        <f>SUM(S15:S19)</f>
        <v>1475</v>
      </c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11</v>
      </c>
      <c r="B21" s="12"/>
      <c r="C21" s="6">
        <f>SUM(C15:C20)</f>
        <v>1073</v>
      </c>
      <c r="D21" s="1"/>
      <c r="E21" s="1"/>
      <c r="F21" s="1"/>
      <c r="G21" s="1"/>
      <c r="H21" s="1" t="s">
        <v>6</v>
      </c>
      <c r="I21" s="2" t="s">
        <v>126</v>
      </c>
      <c r="J21" s="8">
        <v>250</v>
      </c>
      <c r="K21" s="9">
        <v>60</v>
      </c>
      <c r="L21" s="10">
        <f>'04-04'!$K21+('04-04'!$J21/90)</f>
        <v>62.777777777777779</v>
      </c>
      <c r="M21" s="3"/>
      <c r="N21" s="12" t="s">
        <v>11</v>
      </c>
      <c r="O21" s="12"/>
      <c r="P21" s="6">
        <f>SUM(P15:P20)</f>
        <v>2140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8"/>
      <c r="D22" s="59" t="s">
        <v>21</v>
      </c>
      <c r="E22" s="60"/>
      <c r="F22" s="17">
        <f t="array" aca="1" ref="F22" ca="1">INDIRECT("'"&amp;$A$12&amp;"'!J13")+J1</f>
        <v>-1250</v>
      </c>
      <c r="G22" s="1"/>
      <c r="H22" s="1" t="s">
        <v>6</v>
      </c>
      <c r="I22" s="2" t="s">
        <v>127</v>
      </c>
      <c r="J22" s="8">
        <v>150</v>
      </c>
      <c r="K22" s="9"/>
      <c r="L22" s="10">
        <f>'04-04'!$K22+('04-04'!$J22/90)</f>
        <v>1.6666666666666667</v>
      </c>
      <c r="M22" s="3"/>
      <c r="N22" s="1"/>
      <c r="O22" s="1"/>
      <c r="P22" s="18"/>
      <c r="Q22" s="59" t="s">
        <v>21</v>
      </c>
      <c r="R22" s="60"/>
      <c r="S22" s="17">
        <f>SUM('04-04'!$J$15:$J$354)</f>
        <v>935</v>
      </c>
      <c r="T22" s="1"/>
      <c r="U22" s="1"/>
      <c r="V22" s="1"/>
      <c r="W22" s="1"/>
      <c r="X22" s="1"/>
      <c r="Y22" s="1"/>
      <c r="Z22" s="1"/>
    </row>
    <row r="23" spans="1:26" x14ac:dyDescent="0.3">
      <c r="A23" s="59" t="s">
        <v>23</v>
      </c>
      <c r="B23" s="60"/>
      <c r="C23" s="6">
        <f t="array" aca="1" ref="C23" ca="1">INDIRECT("'"&amp;$A$12&amp;"'!K13")+K1</f>
        <v>-72</v>
      </c>
      <c r="D23" s="1"/>
      <c r="E23" s="1"/>
      <c r="F23" s="8"/>
      <c r="G23" s="1"/>
      <c r="H23" s="1" t="s">
        <v>6</v>
      </c>
      <c r="I23" s="2" t="s">
        <v>128</v>
      </c>
      <c r="J23" s="8">
        <v>-300</v>
      </c>
      <c r="K23" s="9">
        <v>60</v>
      </c>
      <c r="L23" s="10">
        <f>'04-04'!$K23+('04-04'!$J23/90)</f>
        <v>56.666666666666664</v>
      </c>
      <c r="M23" s="3"/>
      <c r="N23" s="59" t="s">
        <v>23</v>
      </c>
      <c r="O23" s="60"/>
      <c r="P23" s="6">
        <f>SUM('04-04'!$K$15:$K$354)</f>
        <v>1047</v>
      </c>
      <c r="Q23" s="1"/>
      <c r="R23" s="1"/>
      <c r="S23" s="8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18"/>
      <c r="D24" s="12" t="s">
        <v>25</v>
      </c>
      <c r="E24" s="12"/>
      <c r="F24" s="17">
        <f t="array" aca="1" ref="F24" ca="1">F20-F22-INDIRECT("'"&amp;$A$12&amp;"'!f20")</f>
        <v>0</v>
      </c>
      <c r="G24" s="1"/>
      <c r="H24" s="1" t="s">
        <v>6</v>
      </c>
      <c r="I24" s="2" t="s">
        <v>129</v>
      </c>
      <c r="J24" s="8"/>
      <c r="K24" s="9">
        <v>480</v>
      </c>
      <c r="L24" s="10">
        <f>'04-04'!$K24+('04-04'!$J24/90)</f>
        <v>480</v>
      </c>
      <c r="M24" s="3"/>
      <c r="N24" s="1"/>
      <c r="O24" s="1"/>
      <c r="P24" s="18"/>
      <c r="Q24" s="12" t="s">
        <v>25</v>
      </c>
      <c r="R24" s="12"/>
      <c r="S24" s="17">
        <f>S20-S22-F20</f>
        <v>-450</v>
      </c>
      <c r="T24" s="1"/>
      <c r="U24" s="1"/>
      <c r="V24" s="1"/>
      <c r="W24" s="1"/>
      <c r="X24" s="1"/>
      <c r="Y24" s="1"/>
      <c r="Z24" s="1"/>
    </row>
    <row r="25" spans="1:26" x14ac:dyDescent="0.3">
      <c r="A25" s="12" t="s">
        <v>25</v>
      </c>
      <c r="B25" s="12"/>
      <c r="C25" s="6">
        <f t="array" aca="1" ref="C25" ca="1">C21-C23-INDIRECT("'"&amp;$A$12&amp;"'!c21")</f>
        <v>0</v>
      </c>
      <c r="D25" s="1"/>
      <c r="E25" s="1"/>
      <c r="F25" s="1"/>
      <c r="G25" s="1"/>
      <c r="H25" s="1" t="s">
        <v>6</v>
      </c>
      <c r="I25" s="2" t="s">
        <v>130</v>
      </c>
      <c r="J25" s="8">
        <v>40</v>
      </c>
      <c r="K25" s="9"/>
      <c r="L25" s="10">
        <f>'04-04'!$K25+('04-04'!$J25/90)</f>
        <v>0.44444444444444442</v>
      </c>
      <c r="M25" s="3"/>
      <c r="N25" s="12" t="s">
        <v>25</v>
      </c>
      <c r="O25" s="12"/>
      <c r="P25" s="6">
        <f>P21-P23-C21</f>
        <v>20</v>
      </c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1" t="s">
        <v>6</v>
      </c>
      <c r="I26" s="19" t="s">
        <v>131</v>
      </c>
      <c r="J26" s="8"/>
      <c r="K26" s="9">
        <v>45</v>
      </c>
      <c r="L26" s="10">
        <f>'04-04'!$K26+('04-04'!$J26/90)</f>
        <v>45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1"/>
      <c r="B27" s="1"/>
      <c r="C27" s="7"/>
      <c r="D27" s="7"/>
      <c r="E27" s="1"/>
      <c r="F27" s="7"/>
      <c r="G27" s="1"/>
      <c r="H27" s="1" t="s">
        <v>6</v>
      </c>
      <c r="I27" s="19" t="s">
        <v>132</v>
      </c>
      <c r="J27" s="8">
        <v>50</v>
      </c>
      <c r="K27" s="9">
        <v>5</v>
      </c>
      <c r="L27" s="10">
        <f>'04-04'!$K27+('04-04'!$J27/90)</f>
        <v>5.5555555555555554</v>
      </c>
      <c r="M27" s="3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7"/>
      <c r="D28" s="7"/>
      <c r="E28" s="1"/>
      <c r="F28" s="7"/>
      <c r="G28" s="1"/>
      <c r="H28" s="1" t="s">
        <v>6</v>
      </c>
      <c r="I28" s="2" t="s">
        <v>133</v>
      </c>
      <c r="J28" s="8">
        <v>400</v>
      </c>
      <c r="K28" s="9">
        <v>390</v>
      </c>
      <c r="L28" s="10">
        <f>'04-04'!$K28+('04-04'!$J28/90)</f>
        <v>394.44444444444446</v>
      </c>
      <c r="M28" s="3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x14ac:dyDescent="0.3">
      <c r="A29" s="9"/>
      <c r="B29" s="9"/>
      <c r="C29" s="7"/>
      <c r="D29" s="7"/>
      <c r="E29" s="1"/>
      <c r="F29" s="7"/>
      <c r="G29" s="1"/>
      <c r="H29" s="1" t="s">
        <v>6</v>
      </c>
      <c r="I29" s="19" t="s">
        <v>134</v>
      </c>
      <c r="J29" s="8">
        <v>300</v>
      </c>
      <c r="K29" s="9"/>
      <c r="L29" s="10">
        <f>'04-04'!$K29+('04-04'!$J29/90)</f>
        <v>3.3333333333333335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7"/>
      <c r="D30" s="1"/>
      <c r="E30" s="1"/>
      <c r="F30" s="7"/>
      <c r="G30" s="1"/>
      <c r="H30" s="1" t="s">
        <v>6</v>
      </c>
      <c r="I30" s="19" t="s">
        <v>135</v>
      </c>
      <c r="J30" s="8"/>
      <c r="K30" s="9">
        <v>90</v>
      </c>
      <c r="L30" s="10">
        <f>'04-04'!$K30+('04-04'!$J30/90)</f>
        <v>90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x14ac:dyDescent="0.3">
      <c r="A31" s="9"/>
      <c r="B31" s="9"/>
      <c r="C31" s="7"/>
      <c r="D31" s="1"/>
      <c r="E31" s="1"/>
      <c r="F31" s="1"/>
      <c r="G31" s="1"/>
      <c r="H31" s="1" t="s">
        <v>6</v>
      </c>
      <c r="I31" s="19" t="s">
        <v>136</v>
      </c>
      <c r="J31" s="8">
        <v>550</v>
      </c>
      <c r="K31" s="9"/>
      <c r="L31" s="10">
        <f>'04-04'!$K31+('04-04'!$J31/90)</f>
        <v>6.1111111111111107</v>
      </c>
      <c r="M31" s="3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x14ac:dyDescent="0.3">
      <c r="A32" s="9"/>
      <c r="B32" s="9"/>
      <c r="C32" s="1"/>
      <c r="D32" s="1"/>
      <c r="E32" s="1"/>
      <c r="F32" s="3"/>
      <c r="G32" s="1"/>
      <c r="H32" s="1" t="s">
        <v>6</v>
      </c>
      <c r="I32" s="2" t="s">
        <v>137</v>
      </c>
      <c r="J32" s="8">
        <v>-90</v>
      </c>
      <c r="K32" s="9">
        <v>125</v>
      </c>
      <c r="L32" s="10">
        <f>'04-04'!$K32+('04-04'!$J32/90)</f>
        <v>124</v>
      </c>
      <c r="M32" s="3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x14ac:dyDescent="0.3">
      <c r="A33" s="9"/>
      <c r="B33" s="9"/>
      <c r="C33" s="3"/>
      <c r="D33" s="1"/>
      <c r="E33" s="1"/>
      <c r="F33" s="1"/>
      <c r="G33" s="1"/>
      <c r="H33" s="1" t="s">
        <v>6</v>
      </c>
      <c r="I33" s="2" t="s">
        <v>138</v>
      </c>
      <c r="J33" s="8"/>
      <c r="K33" s="9">
        <v>5</v>
      </c>
      <c r="L33" s="10">
        <f>'04-04'!$K33+('04-04'!$J33/90)</f>
        <v>5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1"/>
      <c r="D34" s="1"/>
      <c r="E34" s="1"/>
      <c r="F34" s="3"/>
      <c r="G34" s="1"/>
      <c r="H34" s="1" t="s">
        <v>6</v>
      </c>
      <c r="I34" s="2" t="s">
        <v>139</v>
      </c>
      <c r="J34" s="8">
        <v>-540</v>
      </c>
      <c r="K34" s="9">
        <v>40</v>
      </c>
      <c r="L34" s="10">
        <f>'04-04'!$K34+('04-04'!$J34/90)</f>
        <v>34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3"/>
      <c r="D35" s="1"/>
      <c r="E35" s="1"/>
      <c r="F35" s="1"/>
      <c r="G35" s="1"/>
      <c r="H35" s="1" t="s">
        <v>6</v>
      </c>
      <c r="I35" s="2" t="s">
        <v>140</v>
      </c>
      <c r="J35" s="8">
        <v>100</v>
      </c>
      <c r="K35" s="9"/>
      <c r="L35" s="10">
        <f>'04-04'!$K35+('04-04'!$J35/90)</f>
        <v>1.1111111111111112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1"/>
      <c r="G36" s="1"/>
      <c r="H36" s="1" t="s">
        <v>40</v>
      </c>
      <c r="I36" s="2" t="s">
        <v>141</v>
      </c>
      <c r="J36" s="8">
        <v>-300</v>
      </c>
      <c r="K36" s="9"/>
      <c r="L36" s="10">
        <f>'04-04'!$K36+('04-04'!$J36/90)</f>
        <v>-3.3333333333333335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1"/>
      <c r="D37" s="1"/>
      <c r="E37" s="1"/>
      <c r="F37" s="1"/>
      <c r="G37" s="1"/>
      <c r="H37" s="1" t="s">
        <v>6</v>
      </c>
      <c r="I37" s="2" t="s">
        <v>142</v>
      </c>
      <c r="J37" s="8"/>
      <c r="K37" s="9">
        <v>22</v>
      </c>
      <c r="L37" s="10">
        <f>'04-04'!$K37+('04-04'!$J37/90)</f>
        <v>22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1"/>
      <c r="G38" s="1"/>
      <c r="H38" s="1" t="s">
        <v>40</v>
      </c>
      <c r="I38" s="2" t="s">
        <v>95</v>
      </c>
      <c r="J38" s="8"/>
      <c r="K38" s="9">
        <v>-22</v>
      </c>
      <c r="L38" s="10">
        <f>'04-04'!$K38+('04-04'!$J38/90)</f>
        <v>-22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1"/>
      <c r="G39" s="1"/>
      <c r="H39" s="1" t="s">
        <v>6</v>
      </c>
      <c r="I39" s="2" t="s">
        <v>143</v>
      </c>
      <c r="J39" s="8">
        <v>150</v>
      </c>
      <c r="K39" s="9"/>
      <c r="L39" s="10">
        <f>'04-04'!$K39+('04-04'!$J39/90)</f>
        <v>1.6666666666666667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1" t="s">
        <v>6</v>
      </c>
      <c r="I40" s="2" t="s">
        <v>144</v>
      </c>
      <c r="J40" s="8">
        <v>100</v>
      </c>
      <c r="K40" s="9">
        <v>10</v>
      </c>
      <c r="L40" s="10">
        <f>'04-04'!$K40+('04-04'!$J40/90)</f>
        <v>11.111111111111111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1" t="s">
        <v>28</v>
      </c>
      <c r="I41" s="2" t="s">
        <v>145</v>
      </c>
      <c r="J41" s="8"/>
      <c r="K41" s="9">
        <v>-60</v>
      </c>
      <c r="L41" s="10">
        <f>'04-04'!$K41+('04-04'!$J41/90)</f>
        <v>-60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1" t="s">
        <v>6</v>
      </c>
      <c r="I42" s="2" t="s">
        <v>77</v>
      </c>
      <c r="J42" s="8">
        <v>270</v>
      </c>
      <c r="K42" s="9"/>
      <c r="L42" s="10">
        <f>'04-04'!$K42+('04-04'!$J42/90)</f>
        <v>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1" t="s">
        <v>6</v>
      </c>
      <c r="I43" s="2" t="s">
        <v>146</v>
      </c>
      <c r="J43" s="8">
        <v>-360</v>
      </c>
      <c r="K43" s="9">
        <v>10</v>
      </c>
      <c r="L43" s="10">
        <f>'04-04'!$K43+('04-04'!$J43/90)</f>
        <v>6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1" t="s">
        <v>6</v>
      </c>
      <c r="I44" s="2" t="s">
        <v>147</v>
      </c>
      <c r="J44" s="8"/>
      <c r="K44" s="9">
        <v>5</v>
      </c>
      <c r="L44" s="10">
        <f>'04-04'!$K44+('04-04'!$J44/90)</f>
        <v>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9"/>
      <c r="D45" s="9"/>
      <c r="E45" s="9"/>
      <c r="F45" s="9"/>
      <c r="G45" s="9"/>
      <c r="H45" s="1" t="s">
        <v>6</v>
      </c>
      <c r="I45" s="2"/>
      <c r="J45" s="8">
        <v>900</v>
      </c>
      <c r="K45" s="9"/>
      <c r="L45" s="10">
        <f>'04-04'!$K45+('04-04'!$J45/90)</f>
        <v>10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9"/>
      <c r="D46" s="9"/>
      <c r="E46" s="9"/>
      <c r="F46" s="9"/>
      <c r="G46" s="9"/>
      <c r="H46" s="1" t="s">
        <v>28</v>
      </c>
      <c r="I46" s="2" t="s">
        <v>148</v>
      </c>
      <c r="J46" s="8"/>
      <c r="K46" s="9">
        <v>-100</v>
      </c>
      <c r="L46" s="10">
        <f>'04-04'!$K46+('04-04'!$J46/90)</f>
        <v>-100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9"/>
      <c r="D47" s="9"/>
      <c r="E47" s="9"/>
      <c r="F47" s="9"/>
      <c r="G47" s="9"/>
      <c r="H47" s="1" t="s">
        <v>40</v>
      </c>
      <c r="I47" s="2" t="s">
        <v>57</v>
      </c>
      <c r="J47" s="8"/>
      <c r="K47" s="9">
        <v>100</v>
      </c>
      <c r="L47" s="10">
        <f>'04-04'!$K47+('04-04'!$J47/90)</f>
        <v>100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9"/>
      <c r="D48" s="9"/>
      <c r="E48" s="9"/>
      <c r="F48" s="9"/>
      <c r="G48" s="9"/>
      <c r="H48" s="1" t="s">
        <v>6</v>
      </c>
      <c r="I48" s="2" t="s">
        <v>149</v>
      </c>
      <c r="J48" s="8">
        <v>270</v>
      </c>
      <c r="K48" s="9">
        <v>700</v>
      </c>
      <c r="L48" s="10">
        <f>'04-04'!$K48+('04-04'!$J48/90)</f>
        <v>703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1" t="s">
        <v>6</v>
      </c>
      <c r="I49" s="2"/>
      <c r="J49" s="8">
        <v>-360</v>
      </c>
      <c r="K49" s="9">
        <v>10</v>
      </c>
      <c r="L49" s="10">
        <f>'04-04'!$K49+('04-04'!$J49/90)</f>
        <v>6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1" t="s">
        <v>6</v>
      </c>
      <c r="I50" s="2"/>
      <c r="J50" s="8">
        <v>100</v>
      </c>
      <c r="K50" s="9">
        <v>20</v>
      </c>
      <c r="L50" s="10">
        <f>'04-04'!$K50+('04-04'!$J50/90)</f>
        <v>21.111111111111111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1" t="s">
        <v>6</v>
      </c>
      <c r="I51" s="2"/>
      <c r="J51" s="8">
        <v>-300</v>
      </c>
      <c r="K51" s="9">
        <v>10</v>
      </c>
      <c r="L51" s="10">
        <f>'04-04'!$K51+('04-04'!$J51/90)</f>
        <v>6.6666666666666661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1" t="s">
        <v>6</v>
      </c>
      <c r="I52" s="2"/>
      <c r="J52" s="8">
        <v>-600</v>
      </c>
      <c r="K52" s="9">
        <v>20</v>
      </c>
      <c r="L52" s="10">
        <f>'04-04'!$K52+('04-04'!$J52/90)</f>
        <v>13.333333333333332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1" t="s">
        <v>6</v>
      </c>
      <c r="I53" s="2" t="s">
        <v>150</v>
      </c>
      <c r="J53" s="8"/>
      <c r="K53" s="9">
        <v>45</v>
      </c>
      <c r="L53" s="10">
        <f>'04-04'!$K53+('04-04'!$J53/90)</f>
        <v>45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1" t="s">
        <v>6</v>
      </c>
      <c r="I54" s="2" t="s">
        <v>151</v>
      </c>
      <c r="J54" s="8">
        <v>500</v>
      </c>
      <c r="K54" s="9"/>
      <c r="L54" s="10">
        <f>'04-04'!$K54+('04-04'!$J54/90)</f>
        <v>5.5555555555555554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1" t="s">
        <v>6</v>
      </c>
      <c r="I55" s="2"/>
      <c r="J55" s="8"/>
      <c r="K55" s="9">
        <v>70</v>
      </c>
      <c r="L55" s="10">
        <f>'04-04'!$K55+('04-04'!$J55/90)</f>
        <v>70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1" t="s">
        <v>6</v>
      </c>
      <c r="I56" s="2"/>
      <c r="J56" s="8"/>
      <c r="K56" s="9">
        <v>30</v>
      </c>
      <c r="L56" s="10">
        <f>'04-04'!$K56+('04-04'!$J56/90)</f>
        <v>30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1" t="s">
        <v>6</v>
      </c>
      <c r="I57" s="2"/>
      <c r="J57" s="8">
        <v>100</v>
      </c>
      <c r="K57" s="9">
        <v>20</v>
      </c>
      <c r="L57" s="10">
        <f>'04-04'!$K57+('04-04'!$J57/90)</f>
        <v>21.111111111111111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1" t="s">
        <v>6</v>
      </c>
      <c r="I58" s="2"/>
      <c r="J58" s="8"/>
      <c r="K58" s="9">
        <v>30</v>
      </c>
      <c r="L58" s="10">
        <f>'04-04'!$K58+('04-04'!$J58/90)</f>
        <v>30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1" t="s">
        <v>6</v>
      </c>
      <c r="I59" s="2"/>
      <c r="J59" s="8">
        <v>380</v>
      </c>
      <c r="K59" s="9"/>
      <c r="L59" s="10">
        <f>'04-04'!$K59+('04-04'!$J59/90)</f>
        <v>4.2222222222222223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1" t="s">
        <v>6</v>
      </c>
      <c r="I60" s="2"/>
      <c r="J60" s="8">
        <v>160</v>
      </c>
      <c r="K60" s="9">
        <v>1</v>
      </c>
      <c r="L60" s="10">
        <f>'04-04'!$K60+('04-04'!$J60/90)</f>
        <v>2.7777777777777777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1" t="s">
        <v>6</v>
      </c>
      <c r="I61" s="2"/>
      <c r="J61" s="8">
        <v>-350</v>
      </c>
      <c r="K61" s="9">
        <v>20</v>
      </c>
      <c r="L61" s="10">
        <f>'04-04'!$K61+('04-04'!$J61/90)</f>
        <v>16.111111111111111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1" t="s">
        <v>6</v>
      </c>
      <c r="I62" s="2"/>
      <c r="J62" s="8">
        <v>-100</v>
      </c>
      <c r="K62" s="9">
        <v>89</v>
      </c>
      <c r="L62" s="10">
        <f>'04-04'!$K62+('04-04'!$J62/90)</f>
        <v>87.888888888888886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1" t="s">
        <v>6</v>
      </c>
      <c r="I63" s="2"/>
      <c r="J63" s="8">
        <v>-225</v>
      </c>
      <c r="K63" s="9">
        <v>30</v>
      </c>
      <c r="L63" s="10">
        <f>'04-04'!$K63+('04-04'!$J63/90)</f>
        <v>27.5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1" t="s">
        <v>6</v>
      </c>
      <c r="I64" s="2"/>
      <c r="J64" s="8">
        <v>-300</v>
      </c>
      <c r="K64" s="9">
        <v>90</v>
      </c>
      <c r="L64" s="10">
        <f>'04-04'!$K64+('04-04'!$J64/90)</f>
        <v>86.666666666666671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9"/>
      <c r="E65" s="9"/>
      <c r="F65" s="9"/>
      <c r="G65" s="9"/>
      <c r="H65" s="1" t="s">
        <v>6</v>
      </c>
      <c r="I65" s="2"/>
      <c r="J65" s="8"/>
      <c r="K65" s="9">
        <v>10</v>
      </c>
      <c r="L65" s="10">
        <f>'04-04'!$K65+('04-04'!$J65/90)</f>
        <v>10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9"/>
      <c r="E66" s="9"/>
      <c r="F66" s="9"/>
      <c r="G66" s="9"/>
      <c r="H66" s="1" t="s">
        <v>40</v>
      </c>
      <c r="I66" s="2"/>
      <c r="J66" s="8"/>
      <c r="K66" s="9">
        <v>-200</v>
      </c>
      <c r="L66" s="10">
        <f>'04-04'!$K66+('04-04'!$J66/90)</f>
        <v>-200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1" t="s">
        <v>6</v>
      </c>
      <c r="I67" s="2" t="s">
        <v>62</v>
      </c>
      <c r="J67" s="8">
        <v>615</v>
      </c>
      <c r="K67" s="9"/>
      <c r="L67" s="10">
        <f>'04-04'!$K67+('04-04'!$J67/90)</f>
        <v>6.833333333333333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1" t="s">
        <v>6</v>
      </c>
      <c r="I68" s="2"/>
      <c r="J68" s="8"/>
      <c r="K68" s="9">
        <v>15</v>
      </c>
      <c r="L68" s="10">
        <f>'04-04'!$K68+('04-04'!$J68/90)</f>
        <v>15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1" t="s">
        <v>6</v>
      </c>
      <c r="I69" s="2"/>
      <c r="J69" s="8">
        <v>-270</v>
      </c>
      <c r="K69" s="9">
        <v>25</v>
      </c>
      <c r="L69" s="10">
        <f>'04-04'!$K69+('04-04'!$J69/90)</f>
        <v>22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1" t="s">
        <v>6</v>
      </c>
      <c r="I70" s="2" t="s">
        <v>56</v>
      </c>
      <c r="J70" s="8"/>
      <c r="K70" s="9">
        <v>10</v>
      </c>
      <c r="L70" s="10">
        <f>'04-04'!$K70+('04-04'!$J70/90)</f>
        <v>10</v>
      </c>
      <c r="M70" s="3"/>
      <c r="N70" s="9" t="s">
        <v>152</v>
      </c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1" t="s">
        <v>6</v>
      </c>
      <c r="I71" s="2"/>
      <c r="J71" s="8"/>
      <c r="K71" s="9">
        <v>5</v>
      </c>
      <c r="L71" s="10">
        <f>'04-04'!$K71+('04-04'!$J71/90)</f>
        <v>5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1" t="s">
        <v>6</v>
      </c>
      <c r="I72" s="2" t="s">
        <v>153</v>
      </c>
      <c r="J72" s="8">
        <v>-700</v>
      </c>
      <c r="K72" s="9">
        <v>20</v>
      </c>
      <c r="L72" s="10">
        <f>'04-04'!$K72+('04-04'!$J72/90)</f>
        <v>12.222222222222221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1" t="s">
        <v>6</v>
      </c>
      <c r="I73" s="2"/>
      <c r="J73" s="8"/>
      <c r="K73" s="9">
        <v>60</v>
      </c>
      <c r="L73" s="10">
        <f>'04-04'!$K73+('04-04'!$J73/90)</f>
        <v>60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1" t="s">
        <v>6</v>
      </c>
      <c r="I74" s="2"/>
      <c r="J74" s="8">
        <v>200</v>
      </c>
      <c r="K74" s="9"/>
      <c r="L74" s="10">
        <f>'04-04'!$K74+('04-04'!$J74/90)</f>
        <v>2.2222222222222223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1" t="s">
        <v>6</v>
      </c>
      <c r="I75" s="2"/>
      <c r="J75" s="8">
        <v>500</v>
      </c>
      <c r="K75" s="9"/>
      <c r="L75" s="10">
        <f>'04-04'!$K75+('04-04'!$J75/90)</f>
        <v>5.5555555555555554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1" t="s">
        <v>6</v>
      </c>
      <c r="I76" s="2"/>
      <c r="J76" s="8">
        <v>-600</v>
      </c>
      <c r="K76" s="9">
        <v>20</v>
      </c>
      <c r="L76" s="10">
        <f>'04-04'!$K76+('04-04'!$J76/90)</f>
        <v>13.333333333333332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1" t="s">
        <v>6</v>
      </c>
      <c r="I77" s="2" t="s">
        <v>154</v>
      </c>
      <c r="J77" s="8">
        <v>-800</v>
      </c>
      <c r="K77" s="9">
        <v>10</v>
      </c>
      <c r="L77" s="10">
        <f>'04-04'!$K77+('04-04'!$J77/90)</f>
        <v>1.1111111111111107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1" t="s">
        <v>6</v>
      </c>
      <c r="I78" s="2" t="s">
        <v>155</v>
      </c>
      <c r="J78" s="8">
        <v>-270</v>
      </c>
      <c r="K78" s="9">
        <v>15</v>
      </c>
      <c r="L78" s="10">
        <f>'04-04'!$K78+('04-04'!$J78/90)</f>
        <v>12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1" t="s">
        <v>6</v>
      </c>
      <c r="I79" s="2"/>
      <c r="J79" s="8"/>
      <c r="K79" s="9">
        <v>40</v>
      </c>
      <c r="L79" s="10">
        <f>'04-04'!$K79+('04-04'!$J79/90)</f>
        <v>40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1" t="s">
        <v>6</v>
      </c>
      <c r="I80" s="2"/>
      <c r="J80" s="8"/>
      <c r="K80" s="9">
        <v>30</v>
      </c>
      <c r="L80" s="10">
        <f>'04-04'!$K80+('04-04'!$J80/90)</f>
        <v>30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1" t="s">
        <v>40</v>
      </c>
      <c r="I81" s="2" t="s">
        <v>57</v>
      </c>
      <c r="J81" s="8"/>
      <c r="K81" s="9">
        <v>20</v>
      </c>
      <c r="L81" s="10">
        <f>'04-04'!$K81+('04-04'!$J81/90)</f>
        <v>20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1" t="s">
        <v>28</v>
      </c>
      <c r="I82" s="2" t="s">
        <v>99</v>
      </c>
      <c r="J82" s="8"/>
      <c r="K82" s="9">
        <v>-20</v>
      </c>
      <c r="L82" s="10">
        <f>'04-04'!$K82+('04-04'!$J82/90)</f>
        <v>-20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1" t="s">
        <v>6</v>
      </c>
      <c r="I83" s="2" t="s">
        <v>156</v>
      </c>
      <c r="J83" s="8"/>
      <c r="K83" s="9">
        <v>55</v>
      </c>
      <c r="L83" s="10">
        <f>'04-04'!$K83+('04-04'!$J83/90)</f>
        <v>55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1" t="s">
        <v>6</v>
      </c>
      <c r="I84" s="2" t="s">
        <v>157</v>
      </c>
      <c r="J84" s="8">
        <v>125</v>
      </c>
      <c r="K84" s="9"/>
      <c r="L84" s="10">
        <f>'04-04'!$K84+('04-04'!$J84/90)</f>
        <v>1.3888888888888888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1" t="s">
        <v>6</v>
      </c>
      <c r="I85" s="2" t="s">
        <v>158</v>
      </c>
      <c r="J85" s="8"/>
      <c r="K85" s="9">
        <v>150</v>
      </c>
      <c r="L85" s="10">
        <f>'04-04'!$K85+('04-04'!$J85/90)</f>
        <v>150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1" t="s">
        <v>40</v>
      </c>
      <c r="I86" s="2" t="s">
        <v>107</v>
      </c>
      <c r="J86" s="8">
        <v>-100</v>
      </c>
      <c r="K86" s="9"/>
      <c r="L86" s="10">
        <f>'04-04'!$K86+('04-04'!$J86/90)</f>
        <v>-1.1111111111111112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1" t="s">
        <v>40</v>
      </c>
      <c r="I87" s="2" t="s">
        <v>107</v>
      </c>
      <c r="J87" s="8"/>
      <c r="K87" s="9">
        <v>-2400</v>
      </c>
      <c r="L87" s="10">
        <f>'04-04'!$K87+('04-04'!$J87/90)</f>
        <v>-2400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1" t="s">
        <v>40</v>
      </c>
      <c r="I88" s="2" t="s">
        <v>57</v>
      </c>
      <c r="J88" s="8">
        <v>2000</v>
      </c>
      <c r="K88" s="9"/>
      <c r="L88" s="10">
        <f>'04-04'!$K88+('04-04'!$J88/90)</f>
        <v>22.222222222222221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1" t="s">
        <v>6</v>
      </c>
      <c r="I89" s="2" t="s">
        <v>159</v>
      </c>
      <c r="J89" s="8">
        <v>145</v>
      </c>
      <c r="K89" s="9"/>
      <c r="L89" s="10">
        <f>'04-04'!$K89+('04-04'!$J89/90)</f>
        <v>1.6111111111111112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1" t="s">
        <v>6</v>
      </c>
      <c r="I90" s="2" t="s">
        <v>154</v>
      </c>
      <c r="J90" s="8">
        <v>200</v>
      </c>
      <c r="K90" s="9"/>
      <c r="L90" s="10">
        <f>'04-04'!$K90+('04-04'!$J90/90)</f>
        <v>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1" t="s">
        <v>6</v>
      </c>
      <c r="I91" s="2" t="s">
        <v>160</v>
      </c>
      <c r="J91" s="8"/>
      <c r="K91" s="9">
        <v>10</v>
      </c>
      <c r="L91" s="10">
        <f>'04-04'!$K91+('04-04'!$J91/90)</f>
        <v>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1" t="s">
        <v>6</v>
      </c>
      <c r="I92" s="2" t="s">
        <v>161</v>
      </c>
      <c r="J92" s="8"/>
      <c r="K92" s="9">
        <v>40</v>
      </c>
      <c r="L92" s="10">
        <f>'04-04'!$K92+('04-04'!$J92/90)</f>
        <v>40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1" t="s">
        <v>6</v>
      </c>
      <c r="I93" s="2" t="s">
        <v>157</v>
      </c>
      <c r="J93" s="8">
        <v>-700</v>
      </c>
      <c r="K93" s="9">
        <v>10</v>
      </c>
      <c r="L93" s="10">
        <f>'04-04'!$K93+('04-04'!$J93/90)</f>
        <v>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1" t="s">
        <v>6</v>
      </c>
      <c r="I94" s="2"/>
      <c r="J94" s="8">
        <v>300</v>
      </c>
      <c r="K94" s="9"/>
      <c r="L94" s="10">
        <f>'04-04'!$K94+('04-04'!$J94/90)</f>
        <v>3.3333333333333335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1" t="s">
        <v>6</v>
      </c>
      <c r="I95" s="2"/>
      <c r="J95" s="8">
        <v>-400</v>
      </c>
      <c r="K95" s="9">
        <v>10</v>
      </c>
      <c r="L95" s="10">
        <f>'04-04'!$K95+('04-04'!$J95/90)</f>
        <v>5.5555555555555554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1" t="s">
        <v>6</v>
      </c>
      <c r="I96" s="2"/>
      <c r="J96" s="8">
        <v>-150</v>
      </c>
      <c r="K96" s="9">
        <v>10</v>
      </c>
      <c r="L96" s="10">
        <f>'04-04'!$K96+('04-04'!$J96/90)</f>
        <v>8.3333333333333339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1" t="s">
        <v>6</v>
      </c>
      <c r="I97" s="2"/>
      <c r="J97" s="8"/>
      <c r="K97" s="9">
        <v>20</v>
      </c>
      <c r="L97" s="10">
        <f>'04-04'!$K97+('04-04'!$J97/90)</f>
        <v>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1" t="s">
        <v>6</v>
      </c>
      <c r="I98" s="2"/>
      <c r="J98" s="8"/>
      <c r="K98" s="9">
        <v>10</v>
      </c>
      <c r="L98" s="10">
        <f>'04-04'!$K98+('04-04'!$J98/90)</f>
        <v>10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1" t="s">
        <v>6</v>
      </c>
      <c r="I99" s="2"/>
      <c r="J99" s="8"/>
      <c r="K99" s="9">
        <v>130</v>
      </c>
      <c r="L99" s="10">
        <f>'04-04'!$K99+('04-04'!$J99/90)</f>
        <v>130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1" t="s">
        <v>6</v>
      </c>
      <c r="I100" s="2"/>
      <c r="J100" s="8">
        <v>-450</v>
      </c>
      <c r="K100" s="9">
        <v>80</v>
      </c>
      <c r="L100" s="10">
        <f>'04-04'!$K100+('04-04'!$J100/90)</f>
        <v>75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1" t="s">
        <v>6</v>
      </c>
      <c r="I101" s="2"/>
      <c r="J101" s="8">
        <v>-450</v>
      </c>
      <c r="K101" s="9">
        <v>20</v>
      </c>
      <c r="L101" s="10">
        <f>'04-04'!$K101+('04-04'!$J101/90)</f>
        <v>15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1" t="s">
        <v>6</v>
      </c>
      <c r="I102" s="2"/>
      <c r="J102" s="8">
        <v>100</v>
      </c>
      <c r="K102" s="9"/>
      <c r="L102" s="10">
        <f>'04-04'!$K102+('04-04'!$J102/90)</f>
        <v>1.1111111111111112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1" t="s">
        <v>6</v>
      </c>
      <c r="I103" s="2"/>
      <c r="J103" s="8">
        <v>500</v>
      </c>
      <c r="K103" s="9"/>
      <c r="L103" s="10">
        <f>'04-04'!$K103+('04-04'!$J103/90)</f>
        <v>5.5555555555555554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1" t="s">
        <v>6</v>
      </c>
      <c r="I104" s="2"/>
      <c r="J104" s="8"/>
      <c r="K104" s="9">
        <v>50</v>
      </c>
      <c r="L104" s="10">
        <f>'04-04'!$K104+('04-04'!$J104/90)</f>
        <v>50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1" t="s">
        <v>6</v>
      </c>
      <c r="I105" s="2"/>
      <c r="J105" s="8"/>
      <c r="K105" s="9">
        <v>80</v>
      </c>
      <c r="L105" s="10">
        <f>'04-04'!$K105+('04-04'!$J105/90)</f>
        <v>80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1" t="s">
        <v>6</v>
      </c>
      <c r="I106" s="2"/>
      <c r="J106" s="8">
        <v>500</v>
      </c>
      <c r="K106" s="9"/>
      <c r="L106" s="10">
        <f>'04-04'!$K106+('04-04'!$J106/90)</f>
        <v>5.5555555555555554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1" t="s">
        <v>6</v>
      </c>
      <c r="I107" s="2" t="s">
        <v>89</v>
      </c>
      <c r="J107" s="8">
        <v>60</v>
      </c>
      <c r="K107" s="9"/>
      <c r="L107" s="10">
        <f>'04-04'!$K107+('04-04'!$J107/90)</f>
        <v>0.66666666666666663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1" t="s">
        <v>6</v>
      </c>
      <c r="I108" s="2" t="s">
        <v>162</v>
      </c>
      <c r="J108" s="8">
        <v>45</v>
      </c>
      <c r="K108" s="9"/>
      <c r="L108" s="10">
        <f>'04-04'!$K108+('04-04'!$J108/90)</f>
        <v>0.5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1" t="s">
        <v>6</v>
      </c>
      <c r="I109" s="2"/>
      <c r="J109" s="8">
        <v>250</v>
      </c>
      <c r="K109" s="9"/>
      <c r="L109" s="10">
        <f>'04-04'!$K109+('04-04'!$J109/90)</f>
        <v>2.7777777777777777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1" t="s">
        <v>6</v>
      </c>
      <c r="I110" s="2"/>
      <c r="J110" s="8"/>
      <c r="K110" s="9">
        <v>60</v>
      </c>
      <c r="L110" s="10">
        <f>'04-04'!$K110+('04-04'!$J110/90)</f>
        <v>60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1" t="s">
        <v>6</v>
      </c>
      <c r="I111" s="2"/>
      <c r="J111" s="8">
        <v>-300</v>
      </c>
      <c r="K111" s="9">
        <v>5</v>
      </c>
      <c r="L111" s="10">
        <f>'04-04'!$K111+('04-04'!$J111/90)</f>
        <v>1.6666666666666665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1" t="s">
        <v>6</v>
      </c>
      <c r="I112" s="2"/>
      <c r="J112" s="8">
        <v>-100</v>
      </c>
      <c r="K112" s="9">
        <v>25</v>
      </c>
      <c r="L112" s="10">
        <f>'04-04'!$K112+('04-04'!$J112/90)</f>
        <v>23.888888888888889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1" t="s">
        <v>6</v>
      </c>
      <c r="I113" s="2"/>
      <c r="J113" s="8"/>
      <c r="K113" s="9">
        <v>55</v>
      </c>
      <c r="L113" s="10">
        <f>'04-04'!$K113+('04-04'!$J113/90)</f>
        <v>55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1" t="s">
        <v>6</v>
      </c>
      <c r="I114" s="2"/>
      <c r="J114" s="8">
        <v>-400</v>
      </c>
      <c r="K114" s="9">
        <v>10</v>
      </c>
      <c r="L114" s="10">
        <f>'04-04'!$K114+('04-04'!$J114/90)</f>
        <v>5.5555555555555554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1" t="s">
        <v>6</v>
      </c>
      <c r="I115" s="2" t="s">
        <v>163</v>
      </c>
      <c r="J115" s="8"/>
      <c r="K115" s="9">
        <v>20</v>
      </c>
      <c r="L115" s="10">
        <f>'04-04'!$K115+('04-04'!$J115/90)</f>
        <v>20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1" t="s">
        <v>6</v>
      </c>
      <c r="I116" s="2" t="s">
        <v>164</v>
      </c>
      <c r="J116" s="8"/>
      <c r="K116" s="9">
        <v>40</v>
      </c>
      <c r="L116" s="10">
        <f>'04-04'!$K116+('04-04'!$J116/90)</f>
        <v>40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1" t="s">
        <v>6</v>
      </c>
      <c r="I117" s="2"/>
      <c r="J117" s="8">
        <v>300</v>
      </c>
      <c r="K117" s="9"/>
      <c r="L117" s="10">
        <f>'04-04'!$K117+('04-04'!$J117/90)</f>
        <v>3.3333333333333335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1" t="s">
        <v>6</v>
      </c>
      <c r="I118" s="2"/>
      <c r="J118" s="8"/>
      <c r="K118" s="9">
        <v>15</v>
      </c>
      <c r="L118" s="10">
        <f>'04-04'!$K118+('04-04'!$J118/90)</f>
        <v>15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1" t="s">
        <v>6</v>
      </c>
      <c r="I119" s="2"/>
      <c r="J119" s="8">
        <v>100</v>
      </c>
      <c r="K119" s="9"/>
      <c r="L119" s="10">
        <f>'04-04'!$K119+('04-04'!$J119/90)</f>
        <v>1.1111111111111112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1" t="s">
        <v>6</v>
      </c>
      <c r="I120" s="2"/>
      <c r="J120" s="8">
        <v>250</v>
      </c>
      <c r="K120" s="9"/>
      <c r="L120" s="10">
        <f>'04-04'!$K120+('04-04'!$J120/90)</f>
        <v>2.7777777777777777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1" t="s">
        <v>6</v>
      </c>
      <c r="I121" s="2"/>
      <c r="J121" s="8">
        <v>225</v>
      </c>
      <c r="K121" s="9"/>
      <c r="L121" s="10">
        <f>'04-04'!$K121+('04-04'!$J121/90)</f>
        <v>2.5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1" t="s">
        <v>6</v>
      </c>
      <c r="I122" s="2"/>
      <c r="J122" s="8">
        <v>-100</v>
      </c>
      <c r="K122" s="9">
        <v>5</v>
      </c>
      <c r="L122" s="10">
        <f>'04-04'!$K122+('04-04'!$J122/90)</f>
        <v>3.8888888888888888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1" t="s">
        <v>6</v>
      </c>
      <c r="I123" s="2"/>
      <c r="J123" s="8">
        <v>-300</v>
      </c>
      <c r="K123" s="9">
        <v>10</v>
      </c>
      <c r="L123" s="10">
        <f>'04-04'!$K123+('04-04'!$J123/90)</f>
        <v>6.6666666666666661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1" t="s">
        <v>6</v>
      </c>
      <c r="I124" s="2"/>
      <c r="J124" s="8">
        <v>-350</v>
      </c>
      <c r="K124" s="9">
        <v>10</v>
      </c>
      <c r="L124" s="10">
        <f>'04-04'!$K124+('04-04'!$J124/90)</f>
        <v>6.1111111111111107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1" t="s">
        <v>6</v>
      </c>
      <c r="I125" s="2"/>
      <c r="J125" s="8"/>
      <c r="K125" s="9">
        <v>5</v>
      </c>
      <c r="L125" s="10">
        <f>'04-04'!$K125+('04-04'!$J125/90)</f>
        <v>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1" t="s">
        <v>6</v>
      </c>
      <c r="I126" s="2"/>
      <c r="J126" s="8">
        <v>-140</v>
      </c>
      <c r="K126" s="9"/>
      <c r="L126" s="10">
        <f>'04-04'!$K126+('04-04'!$J126/90)</f>
        <v>-1.5555555555555556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1" t="s">
        <v>6</v>
      </c>
      <c r="I127" s="2"/>
      <c r="J127" s="8">
        <v>450</v>
      </c>
      <c r="K127" s="9"/>
      <c r="L127" s="10">
        <f>'04-04'!$K127+('04-04'!$J127/90)</f>
        <v>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1" t="s">
        <v>6</v>
      </c>
      <c r="I128" s="2"/>
      <c r="J128" s="8"/>
      <c r="K128" s="9">
        <v>1350</v>
      </c>
      <c r="L128" s="10">
        <f>'04-04'!$K128+('04-04'!$J128/90)</f>
        <v>1350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1" t="s">
        <v>40</v>
      </c>
      <c r="I129" s="2"/>
      <c r="J129" s="8"/>
      <c r="K129" s="9">
        <v>-1350</v>
      </c>
      <c r="L129" s="10">
        <f>'04-04'!$K129+('04-04'!$J129/90)</f>
        <v>-1350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1" t="s">
        <v>40</v>
      </c>
      <c r="I130" s="2"/>
      <c r="J130" s="8"/>
      <c r="K130" s="9">
        <v>-20</v>
      </c>
      <c r="L130" s="10">
        <f>'04-04'!$K130+('04-04'!$J130/90)</f>
        <v>-20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1" t="s">
        <v>6</v>
      </c>
      <c r="I131" s="2"/>
      <c r="J131" s="8"/>
      <c r="K131" s="9">
        <v>250</v>
      </c>
      <c r="L131" s="10">
        <f>'04-04'!$K131+('04-04'!$J131/90)</f>
        <v>250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1" t="s">
        <v>6</v>
      </c>
      <c r="I132" s="2"/>
      <c r="J132" s="8"/>
      <c r="K132" s="9">
        <v>40</v>
      </c>
      <c r="L132" s="10">
        <f>'04-04'!$K132+('04-04'!$J132/90)</f>
        <v>40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1" t="s">
        <v>40</v>
      </c>
      <c r="I133" s="2"/>
      <c r="J133" s="8"/>
      <c r="K133" s="9">
        <v>-290</v>
      </c>
      <c r="L133" s="10">
        <f>'04-04'!$K133+('04-04'!$J133/90)</f>
        <v>-290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1" t="s">
        <v>40</v>
      </c>
      <c r="I134" s="2"/>
      <c r="J134" s="8"/>
      <c r="K134" s="9">
        <v>1500</v>
      </c>
      <c r="L134" s="10">
        <f>'04-04'!$K134+('04-04'!$J134/90)</f>
        <v>1500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1" t="s">
        <v>28</v>
      </c>
      <c r="I135" s="2" t="s">
        <v>165</v>
      </c>
      <c r="J135" s="8"/>
      <c r="K135" s="9">
        <v>-1500</v>
      </c>
      <c r="L135" s="10">
        <f>'04-04'!$K135+('04-04'!$J135/90)</f>
        <v>-1500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1" t="s">
        <v>6</v>
      </c>
      <c r="I136" s="2"/>
      <c r="J136" s="8"/>
      <c r="K136" s="9"/>
      <c r="L136" s="10">
        <f>'04-04'!$K136+('04-04'!$J136/90)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1" t="s">
        <v>6</v>
      </c>
      <c r="I137" s="2"/>
      <c r="J137" s="8"/>
      <c r="K137" s="9"/>
      <c r="L137" s="10">
        <f>'04-04'!$K137+('04-04'!$J137/90)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1" t="s">
        <v>6</v>
      </c>
      <c r="I138" s="2"/>
      <c r="J138" s="8"/>
      <c r="K138" s="9"/>
      <c r="L138" s="10">
        <f>'04-04'!$K138+('04-04'!$J138/90)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1" t="s">
        <v>6</v>
      </c>
      <c r="I139" s="2"/>
      <c r="J139" s="8"/>
      <c r="K139" s="9"/>
      <c r="L139" s="10">
        <f>'04-04'!$K139+('04-04'!$J139/90)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1" t="s">
        <v>6</v>
      </c>
      <c r="I140" s="2"/>
      <c r="J140" s="8"/>
      <c r="K140" s="9"/>
      <c r="L140" s="10">
        <f>'04-04'!$K140+('04-04'!$J140/90)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1" t="s">
        <v>6</v>
      </c>
      <c r="I141" s="2"/>
      <c r="J141" s="8"/>
      <c r="K141" s="9"/>
      <c r="L141" s="10">
        <f>'04-04'!$K141+('04-04'!$J141/90)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1" t="s">
        <v>6</v>
      </c>
      <c r="I142" s="2"/>
      <c r="J142" s="8"/>
      <c r="K142" s="9"/>
      <c r="L142" s="10">
        <f>'04-04'!$K142+('04-04'!$J142/90)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1" t="s">
        <v>6</v>
      </c>
      <c r="I143" s="2"/>
      <c r="J143" s="8"/>
      <c r="K143" s="9"/>
      <c r="L143" s="10">
        <f>'04-04'!$K143+('04-04'!$J143/90)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1" t="s">
        <v>6</v>
      </c>
      <c r="I144" s="2"/>
      <c r="J144" s="8"/>
      <c r="K144" s="9"/>
      <c r="L144" s="10">
        <f>'04-04'!$K144+('04-04'!$J144/90)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1" t="s">
        <v>6</v>
      </c>
      <c r="I145" s="2"/>
      <c r="J145" s="8"/>
      <c r="K145" s="9"/>
      <c r="L145" s="10">
        <f>'04-04'!$K145+('04-04'!$J145/90)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1" t="s">
        <v>6</v>
      </c>
      <c r="I146" s="2"/>
      <c r="J146" s="8"/>
      <c r="K146" s="9"/>
      <c r="L146" s="10">
        <f>'04-04'!$K146+('04-04'!$J146/90)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1" t="s">
        <v>6</v>
      </c>
      <c r="I147" s="2"/>
      <c r="J147" s="8"/>
      <c r="K147" s="9"/>
      <c r="L147" s="10">
        <f>'04-04'!$K147+('04-04'!$J147/90)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1" t="s">
        <v>6</v>
      </c>
      <c r="I148" s="2"/>
      <c r="J148" s="8"/>
      <c r="K148" s="9"/>
      <c r="L148" s="10">
        <f>'04-04'!$K148+('04-04'!$J148/90)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1" t="s">
        <v>6</v>
      </c>
      <c r="I149" s="2"/>
      <c r="J149" s="8"/>
      <c r="K149" s="9"/>
      <c r="L149" s="10">
        <f>'04-04'!$K149+('04-04'!$J149/90)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1" t="s">
        <v>6</v>
      </c>
      <c r="I150" s="2"/>
      <c r="J150" s="8"/>
      <c r="K150" s="9"/>
      <c r="L150" s="10">
        <f>'04-04'!$K150+('04-04'!$J150/90)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1" t="s">
        <v>6</v>
      </c>
      <c r="I151" s="2"/>
      <c r="J151" s="8"/>
      <c r="K151" s="9"/>
      <c r="L151" s="10">
        <f>'04-04'!$K151+('04-04'!$J151/90)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1" t="s">
        <v>6</v>
      </c>
      <c r="I152" s="2"/>
      <c r="J152" s="8"/>
      <c r="K152" s="9"/>
      <c r="L152" s="10">
        <f>'04-04'!$K152+('04-04'!$J152/90)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1" t="s">
        <v>6</v>
      </c>
      <c r="I153" s="2"/>
      <c r="J153" s="8"/>
      <c r="K153" s="9"/>
      <c r="L153" s="10">
        <f>'04-04'!$K153+('04-04'!$J153/90)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1" t="s">
        <v>6</v>
      </c>
      <c r="I154" s="2"/>
      <c r="J154" s="8"/>
      <c r="K154" s="9"/>
      <c r="L154" s="10">
        <f>'04-04'!$K154+('04-04'!$J154/90)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1" t="s">
        <v>6</v>
      </c>
      <c r="I155" s="2"/>
      <c r="J155" s="8"/>
      <c r="K155" s="9"/>
      <c r="L155" s="10">
        <f>'04-04'!$K155+('04-04'!$J155/90)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1" t="s">
        <v>6</v>
      </c>
      <c r="I156" s="2"/>
      <c r="J156" s="8"/>
      <c r="K156" s="9"/>
      <c r="L156" s="10">
        <f>'04-04'!$K156+('04-04'!$J156/90)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1" t="s">
        <v>6</v>
      </c>
      <c r="I157" s="2"/>
      <c r="J157" s="8"/>
      <c r="K157" s="9"/>
      <c r="L157" s="10">
        <f>'04-04'!$K157+('04-04'!$J157/90)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1" t="s">
        <v>6</v>
      </c>
      <c r="I158" s="2"/>
      <c r="J158" s="8"/>
      <c r="K158" s="9"/>
      <c r="L158" s="10">
        <f>'04-04'!$K158+('04-04'!$J158/90)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1" t="s">
        <v>6</v>
      </c>
      <c r="I159" s="2"/>
      <c r="J159" s="8"/>
      <c r="K159" s="9"/>
      <c r="L159" s="10">
        <f>'04-04'!$K159+('04-04'!$J159/90)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1" t="s">
        <v>6</v>
      </c>
      <c r="I160" s="2"/>
      <c r="J160" s="8"/>
      <c r="K160" s="9"/>
      <c r="L160" s="10">
        <f>'04-04'!$K160+('04-04'!$J160/90)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1" t="s">
        <v>6</v>
      </c>
      <c r="I161" s="2"/>
      <c r="J161" s="8"/>
      <c r="K161" s="9"/>
      <c r="L161" s="10">
        <f>'04-04'!$K161+('04-04'!$J161/90)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1" t="s">
        <v>6</v>
      </c>
      <c r="I162" s="2"/>
      <c r="J162" s="8"/>
      <c r="K162" s="9"/>
      <c r="L162" s="10">
        <f>'04-04'!$K162+('04-04'!$J162/90)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1" t="s">
        <v>6</v>
      </c>
      <c r="I163" s="2"/>
      <c r="J163" s="8"/>
      <c r="K163" s="9"/>
      <c r="L163" s="10">
        <f>'04-04'!$K163+('04-04'!$J163/90)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1" t="s">
        <v>6</v>
      </c>
      <c r="I164" s="2"/>
      <c r="J164" s="8"/>
      <c r="K164" s="9"/>
      <c r="L164" s="10">
        <f>'04-04'!$K164+('04-04'!$J164/90)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1" t="s">
        <v>6</v>
      </c>
      <c r="I165" s="2"/>
      <c r="J165" s="8"/>
      <c r="K165" s="9"/>
      <c r="L165" s="10">
        <f>'04-04'!$K165+('04-04'!$J165/90)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1" t="s">
        <v>6</v>
      </c>
      <c r="I166" s="2"/>
      <c r="J166" s="8"/>
      <c r="K166" s="9"/>
      <c r="L166" s="10">
        <f>'04-04'!$K166+('04-04'!$J166/90)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1" t="s">
        <v>6</v>
      </c>
      <c r="I167" s="2"/>
      <c r="J167" s="8"/>
      <c r="K167" s="9"/>
      <c r="L167" s="10">
        <f>'04-04'!$K167+('04-04'!$J167/90)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1" t="s">
        <v>6</v>
      </c>
      <c r="I168" s="2"/>
      <c r="J168" s="8"/>
      <c r="K168" s="9"/>
      <c r="L168" s="10">
        <f>'04-04'!$K168+('04-04'!$J168/90)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1" t="s">
        <v>6</v>
      </c>
      <c r="I169" s="2"/>
      <c r="J169" s="8"/>
      <c r="K169" s="9"/>
      <c r="L169" s="10">
        <f>'04-04'!$K169+('04-04'!$J169/90)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1" t="s">
        <v>6</v>
      </c>
      <c r="I170" s="2"/>
      <c r="J170" s="8"/>
      <c r="K170" s="9"/>
      <c r="L170" s="10">
        <f>'04-04'!$K170+('04-04'!$J170/90)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1" t="s">
        <v>6</v>
      </c>
      <c r="I171" s="2"/>
      <c r="J171" s="8"/>
      <c r="K171" s="9"/>
      <c r="L171" s="10">
        <f>'04-04'!$K171+('04-04'!$J171/90)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1" t="s">
        <v>6</v>
      </c>
      <c r="I172" s="2"/>
      <c r="J172" s="8"/>
      <c r="K172" s="9"/>
      <c r="L172" s="10">
        <f>'04-04'!$K172+('04-04'!$J172/90)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1" t="s">
        <v>6</v>
      </c>
      <c r="I173" s="2"/>
      <c r="J173" s="8"/>
      <c r="K173" s="9"/>
      <c r="L173" s="10">
        <f>'04-04'!$K173+('04-04'!$J173/90)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1" t="s">
        <v>6</v>
      </c>
      <c r="I174" s="2"/>
      <c r="J174" s="8"/>
      <c r="K174" s="9"/>
      <c r="L174" s="10">
        <f>'04-04'!$K174+('04-04'!$J174/90)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1" t="s">
        <v>6</v>
      </c>
      <c r="I175" s="2"/>
      <c r="J175" s="8"/>
      <c r="K175" s="9"/>
      <c r="L175" s="10">
        <f>'04-04'!$K175+('04-04'!$J175/90)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1" t="s">
        <v>6</v>
      </c>
      <c r="I176" s="2"/>
      <c r="J176" s="8"/>
      <c r="K176" s="9"/>
      <c r="L176" s="10">
        <f>'04-04'!$K176+('04-04'!$J176/90)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1" t="s">
        <v>6</v>
      </c>
      <c r="I177" s="2"/>
      <c r="J177" s="8"/>
      <c r="K177" s="9"/>
      <c r="L177" s="10">
        <f>'04-04'!$K177+('04-04'!$J177/90)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1" t="s">
        <v>6</v>
      </c>
      <c r="I178" s="2"/>
      <c r="J178" s="8"/>
      <c r="K178" s="9"/>
      <c r="L178" s="10">
        <f>'04-04'!$K178+('04-04'!$J178/90)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1" t="s">
        <v>6</v>
      </c>
      <c r="I179" s="2"/>
      <c r="J179" s="8"/>
      <c r="K179" s="9"/>
      <c r="L179" s="10">
        <f>'04-04'!$K179+('04-04'!$J179/90)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1" t="s">
        <v>6</v>
      </c>
      <c r="I180" s="2"/>
      <c r="J180" s="8"/>
      <c r="K180" s="9"/>
      <c r="L180" s="10">
        <f>'04-04'!$K180+('04-04'!$J180/90)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1" t="s">
        <v>6</v>
      </c>
      <c r="I181" s="2"/>
      <c r="J181" s="8"/>
      <c r="K181" s="9"/>
      <c r="L181" s="10">
        <f>'04-04'!$K181+('04-04'!$J181/90)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1" t="s">
        <v>6</v>
      </c>
      <c r="I182" s="2"/>
      <c r="J182" s="8"/>
      <c r="K182" s="9"/>
      <c r="L182" s="10">
        <f>'04-04'!$K182+('04-04'!$J182/90)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1" t="s">
        <v>6</v>
      </c>
      <c r="I183" s="2"/>
      <c r="J183" s="8"/>
      <c r="K183" s="9"/>
      <c r="L183" s="10">
        <f>'04-04'!$K183+('04-04'!$J183/90)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1" t="s">
        <v>6</v>
      </c>
      <c r="I184" s="2"/>
      <c r="J184" s="8"/>
      <c r="K184" s="9"/>
      <c r="L184" s="10">
        <f>'04-04'!$K184+('04-04'!$J184/90)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1" t="s">
        <v>6</v>
      </c>
      <c r="I185" s="2"/>
      <c r="J185" s="8"/>
      <c r="K185" s="9"/>
      <c r="L185" s="10">
        <f>'04-04'!$K185+('04-04'!$J185/90)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1" t="s">
        <v>6</v>
      </c>
      <c r="I186" s="2"/>
      <c r="J186" s="8"/>
      <c r="K186" s="9"/>
      <c r="L186" s="10">
        <f>'04-04'!$K186+('04-04'!$J186/90)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1" t="s">
        <v>6</v>
      </c>
      <c r="I187" s="2"/>
      <c r="J187" s="8"/>
      <c r="K187" s="9"/>
      <c r="L187" s="10">
        <f>'04-04'!$K187+('04-04'!$J187/90)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1" t="s">
        <v>6</v>
      </c>
      <c r="I188" s="2"/>
      <c r="J188" s="8"/>
      <c r="K188" s="9"/>
      <c r="L188" s="10">
        <f>'04-04'!$K188+('04-04'!$J188/90)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1" t="s">
        <v>6</v>
      </c>
      <c r="I189" s="2"/>
      <c r="J189" s="8"/>
      <c r="K189" s="9"/>
      <c r="L189" s="10">
        <f>'04-04'!$K189+('04-04'!$J189/90)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1" t="s">
        <v>6</v>
      </c>
      <c r="I190" s="2"/>
      <c r="J190" s="8"/>
      <c r="K190" s="9"/>
      <c r="L190" s="10">
        <f>'04-04'!$K190+('04-04'!$J190/90)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1" t="s">
        <v>6</v>
      </c>
      <c r="I191" s="2"/>
      <c r="J191" s="8"/>
      <c r="K191" s="9"/>
      <c r="L191" s="10">
        <f>'04-04'!$K191+('04-04'!$J191/90)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1" t="s">
        <v>6</v>
      </c>
      <c r="I192" s="2"/>
      <c r="J192" s="8"/>
      <c r="K192" s="9"/>
      <c r="L192" s="10">
        <f>'04-04'!$K192+('04-04'!$J192/90)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1" t="s">
        <v>6</v>
      </c>
      <c r="I193" s="2"/>
      <c r="J193" s="8"/>
      <c r="K193" s="9"/>
      <c r="L193" s="10">
        <f>'04-04'!$K193+('04-04'!$J193/90)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1" t="s">
        <v>6</v>
      </c>
      <c r="I194" s="2"/>
      <c r="J194" s="8"/>
      <c r="K194" s="9"/>
      <c r="L194" s="10">
        <f>'04-04'!$K194+('04-04'!$J194/90)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1" t="s">
        <v>6</v>
      </c>
      <c r="I195" s="2"/>
      <c r="J195" s="8"/>
      <c r="K195" s="9"/>
      <c r="L195" s="10">
        <f>'04-04'!$K195+('04-04'!$J195/90)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1" t="s">
        <v>6</v>
      </c>
      <c r="I196" s="2"/>
      <c r="J196" s="8"/>
      <c r="K196" s="9"/>
      <c r="L196" s="10">
        <f>'04-04'!$K196+('04-04'!$J196/90)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1" t="s">
        <v>6</v>
      </c>
      <c r="I197" s="2"/>
      <c r="J197" s="8"/>
      <c r="K197" s="9"/>
      <c r="L197" s="10">
        <f>'04-04'!$K197+('04-04'!$J197/90)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1" t="s">
        <v>6</v>
      </c>
      <c r="I198" s="2"/>
      <c r="J198" s="8"/>
      <c r="K198" s="9"/>
      <c r="L198" s="10">
        <f>'04-04'!$K198+('04-04'!$J198/90)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1" t="s">
        <v>6</v>
      </c>
      <c r="I199" s="2"/>
      <c r="J199" s="8"/>
      <c r="K199" s="9"/>
      <c r="L199" s="10">
        <f>'04-04'!$K199+('04-04'!$J199/90)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1" t="s">
        <v>6</v>
      </c>
      <c r="I200" s="2"/>
      <c r="J200" s="8"/>
      <c r="K200" s="9"/>
      <c r="L200" s="10">
        <f>'04-04'!$K200+('04-04'!$J200/90)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1" t="s">
        <v>6</v>
      </c>
      <c r="I201" s="2"/>
      <c r="J201" s="8"/>
      <c r="K201" s="9"/>
      <c r="L201" s="10">
        <f>'04-04'!$K201+('04-04'!$J201/90)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1" t="s">
        <v>6</v>
      </c>
      <c r="I202" s="2"/>
      <c r="J202" s="8"/>
      <c r="K202" s="9"/>
      <c r="L202" s="10">
        <f>'04-04'!$K202+('04-04'!$J202/90)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1" t="s">
        <v>6</v>
      </c>
      <c r="I203" s="2"/>
      <c r="J203" s="8"/>
      <c r="K203" s="9"/>
      <c r="L203" s="10">
        <f>'04-04'!$K203+('04-04'!$J203/90)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1" t="s">
        <v>6</v>
      </c>
      <c r="I204" s="2"/>
      <c r="J204" s="8"/>
      <c r="K204" s="9"/>
      <c r="L204" s="10">
        <f>'04-04'!$K204+('04-04'!$J204/90)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1" t="s">
        <v>6</v>
      </c>
      <c r="I205" s="2"/>
      <c r="J205" s="8"/>
      <c r="K205" s="9"/>
      <c r="L205" s="10">
        <f>'04-04'!$K205+('04-04'!$J205/90)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1" t="s">
        <v>6</v>
      </c>
      <c r="I206" s="2"/>
      <c r="J206" s="8"/>
      <c r="K206" s="9"/>
      <c r="L206" s="10">
        <f>'04-04'!$K206+('04-04'!$J206/90)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1" t="s">
        <v>6</v>
      </c>
      <c r="I207" s="2"/>
      <c r="J207" s="8"/>
      <c r="K207" s="9"/>
      <c r="L207" s="10">
        <f>'04-04'!$K207+('04-04'!$J207/90)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1" t="s">
        <v>6</v>
      </c>
      <c r="I208" s="2"/>
      <c r="J208" s="8"/>
      <c r="K208" s="9"/>
      <c r="L208" s="10">
        <f>'04-04'!$K208+('04-04'!$J208/90)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1" t="s">
        <v>6</v>
      </c>
      <c r="I209" s="2"/>
      <c r="J209" s="8"/>
      <c r="K209" s="9"/>
      <c r="L209" s="10">
        <f>'04-04'!$K209+('04-04'!$J209/90)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1" t="s">
        <v>6</v>
      </c>
      <c r="I210" s="2"/>
      <c r="J210" s="8"/>
      <c r="K210" s="9"/>
      <c r="L210" s="10">
        <f>'04-04'!$K210+('04-04'!$J210/90)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1" t="s">
        <v>6</v>
      </c>
      <c r="I211" s="2"/>
      <c r="J211" s="8"/>
      <c r="K211" s="9"/>
      <c r="L211" s="10">
        <f>'04-04'!$K211+('04-04'!$J211/90)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1" t="s">
        <v>6</v>
      </c>
      <c r="I212" s="2"/>
      <c r="J212" s="8"/>
      <c r="K212" s="9"/>
      <c r="L212" s="10">
        <f>'04-04'!$K212+('04-04'!$J212/90)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1" t="s">
        <v>6</v>
      </c>
      <c r="I213" s="2"/>
      <c r="J213" s="8"/>
      <c r="K213" s="9"/>
      <c r="L213" s="10">
        <f>'04-04'!$K213+('04-04'!$J213/90)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1" t="s">
        <v>6</v>
      </c>
      <c r="I214" s="2"/>
      <c r="J214" s="8"/>
      <c r="K214" s="9"/>
      <c r="L214" s="10">
        <f>'04-04'!$K214+('04-04'!$J214/90)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1" t="s">
        <v>6</v>
      </c>
      <c r="I215" s="2"/>
      <c r="J215" s="8"/>
      <c r="K215" s="9"/>
      <c r="L215" s="10">
        <f>'04-04'!$K215+('04-04'!$J215/90)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1" t="s">
        <v>6</v>
      </c>
      <c r="I216" s="2"/>
      <c r="J216" s="8"/>
      <c r="K216" s="9"/>
      <c r="L216" s="10">
        <f>'04-04'!$K216+('04-04'!$J216/90)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1" t="s">
        <v>6</v>
      </c>
      <c r="I217" s="2"/>
      <c r="J217" s="8"/>
      <c r="K217" s="9"/>
      <c r="L217" s="10">
        <f>'04-04'!$K217+('04-04'!$J217/90)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1" t="s">
        <v>6</v>
      </c>
      <c r="I218" s="2"/>
      <c r="J218" s="8"/>
      <c r="K218" s="9"/>
      <c r="L218" s="10">
        <f>'04-04'!$K218+('04-04'!$J218/90)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1" t="s">
        <v>6</v>
      </c>
      <c r="I219" s="2"/>
      <c r="J219" s="8"/>
      <c r="K219" s="9"/>
      <c r="L219" s="10">
        <f>'04-04'!$K219+('04-04'!$J219/90)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1" t="s">
        <v>6</v>
      </c>
      <c r="I220" s="2"/>
      <c r="J220" s="8"/>
      <c r="K220" s="9"/>
      <c r="L220" s="10">
        <f>'04-04'!$K220+('04-04'!$J220/90)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1" t="s">
        <v>6</v>
      </c>
      <c r="I221" s="2"/>
      <c r="J221" s="8"/>
      <c r="K221" s="9"/>
      <c r="L221" s="10">
        <f>'04-04'!$K221+('04-04'!$J221/90)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1" t="s">
        <v>6</v>
      </c>
      <c r="I222" s="2"/>
      <c r="J222" s="8"/>
      <c r="K222" s="9"/>
      <c r="L222" s="10">
        <f>'04-04'!$K222+('04-04'!$J222/90)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1" t="s">
        <v>6</v>
      </c>
      <c r="I223" s="2"/>
      <c r="J223" s="8"/>
      <c r="K223" s="9"/>
      <c r="L223" s="10">
        <f>'04-04'!$K223+('04-04'!$J223/90)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1" t="s">
        <v>6</v>
      </c>
      <c r="I224" s="2"/>
      <c r="J224" s="8"/>
      <c r="K224" s="9"/>
      <c r="L224" s="10">
        <f>'04-04'!$K224+('04-04'!$J224/90)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1" t="s">
        <v>6</v>
      </c>
      <c r="I225" s="2"/>
      <c r="J225" s="8"/>
      <c r="K225" s="9"/>
      <c r="L225" s="10">
        <f>'04-04'!$K225+('04-04'!$J225/90)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1" t="s">
        <v>6</v>
      </c>
      <c r="I226" s="2"/>
      <c r="J226" s="8"/>
      <c r="K226" s="9"/>
      <c r="L226" s="10">
        <f>'04-04'!$K226+('04-04'!$J226/90)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1" t="s">
        <v>6</v>
      </c>
      <c r="I227" s="2"/>
      <c r="J227" s="8"/>
      <c r="K227" s="9"/>
      <c r="L227" s="10">
        <f>'04-04'!$K227+('04-04'!$J227/90)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1" t="s">
        <v>6</v>
      </c>
      <c r="I228" s="2"/>
      <c r="J228" s="8"/>
      <c r="K228" s="9"/>
      <c r="L228" s="10">
        <f>'04-04'!$K228+('04-04'!$J228/90)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1" t="s">
        <v>6</v>
      </c>
      <c r="I229" s="2"/>
      <c r="J229" s="8"/>
      <c r="K229" s="9"/>
      <c r="L229" s="10">
        <f>'04-04'!$K229+('04-04'!$J229/90)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1" t="s">
        <v>6</v>
      </c>
      <c r="I230" s="2"/>
      <c r="J230" s="8"/>
      <c r="K230" s="9"/>
      <c r="L230" s="10">
        <f>'04-04'!$K230+('04-04'!$J230/90)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1" t="s">
        <v>6</v>
      </c>
      <c r="I231" s="2"/>
      <c r="J231" s="8"/>
      <c r="K231" s="9"/>
      <c r="L231" s="10">
        <f>'04-04'!$K231+('04-04'!$J231/90)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1" t="s">
        <v>6</v>
      </c>
      <c r="I232" s="2"/>
      <c r="J232" s="8"/>
      <c r="K232" s="9"/>
      <c r="L232" s="10">
        <f>'04-04'!$K232+('04-04'!$J232/90)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1" t="s">
        <v>6</v>
      </c>
      <c r="I233" s="2"/>
      <c r="J233" s="8"/>
      <c r="K233" s="9"/>
      <c r="L233" s="10">
        <f>'04-04'!$K233+('04-04'!$J233/90)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1" t="s">
        <v>6</v>
      </c>
      <c r="I234" s="2"/>
      <c r="J234" s="8"/>
      <c r="K234" s="9"/>
      <c r="L234" s="10">
        <f>'04-04'!$K234+('04-04'!$J234/90)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1" t="s">
        <v>6</v>
      </c>
      <c r="I235" s="2"/>
      <c r="J235" s="8"/>
      <c r="K235" s="9"/>
      <c r="L235" s="10">
        <f>'04-04'!$K235+('04-04'!$J235/90)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1" t="s">
        <v>6</v>
      </c>
      <c r="I236" s="2"/>
      <c r="J236" s="8"/>
      <c r="K236" s="9"/>
      <c r="L236" s="10">
        <f>'04-04'!$K236+('04-04'!$J236/90)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1" t="s">
        <v>6</v>
      </c>
      <c r="I237" s="2"/>
      <c r="J237" s="8"/>
      <c r="K237" s="9"/>
      <c r="L237" s="10">
        <f>'04-04'!$K237+('04-04'!$J237/90)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1" t="s">
        <v>6</v>
      </c>
      <c r="I238" s="2"/>
      <c r="J238" s="8"/>
      <c r="K238" s="9"/>
      <c r="L238" s="10">
        <f>'04-04'!$K238+('04-04'!$J238/90)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1" t="s">
        <v>6</v>
      </c>
      <c r="I239" s="2"/>
      <c r="J239" s="8"/>
      <c r="K239" s="9"/>
      <c r="L239" s="10">
        <f>'04-04'!$K239+('04-04'!$J239/90)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1" t="s">
        <v>6</v>
      </c>
      <c r="I240" s="2"/>
      <c r="J240" s="8"/>
      <c r="K240" s="9"/>
      <c r="L240" s="10">
        <f>'04-04'!$K240+('04-04'!$J240/90)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1" t="s">
        <v>6</v>
      </c>
      <c r="I241" s="2"/>
      <c r="J241" s="8"/>
      <c r="K241" s="9"/>
      <c r="L241" s="10">
        <f>'04-04'!$K241+('04-04'!$J241/90)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1" t="s">
        <v>6</v>
      </c>
      <c r="I242" s="2"/>
      <c r="J242" s="8"/>
      <c r="K242" s="9"/>
      <c r="L242" s="10">
        <f>'04-04'!$K242+('04-04'!$J242/90)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1" t="s">
        <v>6</v>
      </c>
      <c r="I243" s="2"/>
      <c r="J243" s="8"/>
      <c r="K243" s="9"/>
      <c r="L243" s="10">
        <f>'04-04'!$K243+('04-04'!$J243/90)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1" t="s">
        <v>6</v>
      </c>
      <c r="I244" s="2"/>
      <c r="J244" s="8"/>
      <c r="K244" s="9"/>
      <c r="L244" s="10">
        <f>'04-04'!$K244+('04-04'!$J244/90)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1" t="s">
        <v>6</v>
      </c>
      <c r="I245" s="2"/>
      <c r="J245" s="8"/>
      <c r="K245" s="9"/>
      <c r="L245" s="10">
        <f>'04-04'!$K245+('04-04'!$J245/90)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1" t="s">
        <v>6</v>
      </c>
      <c r="I246" s="2"/>
      <c r="J246" s="8"/>
      <c r="K246" s="9"/>
      <c r="L246" s="10">
        <f>'04-04'!$K246+('04-04'!$J246/90)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1" t="s">
        <v>6</v>
      </c>
      <c r="I247" s="2"/>
      <c r="J247" s="8"/>
      <c r="K247" s="9"/>
      <c r="L247" s="10">
        <f>'04-04'!$K247+('04-04'!$J247/90)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1" t="s">
        <v>6</v>
      </c>
      <c r="I248" s="2"/>
      <c r="J248" s="8"/>
      <c r="K248" s="9"/>
      <c r="L248" s="10">
        <f>'04-04'!$K248+('04-04'!$J248/90)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1" t="s">
        <v>6</v>
      </c>
      <c r="I249" s="2"/>
      <c r="J249" s="8"/>
      <c r="K249" s="9"/>
      <c r="L249" s="10">
        <f>'04-04'!$K249+('04-04'!$J249/90)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1" t="s">
        <v>6</v>
      </c>
      <c r="I250" s="2"/>
      <c r="J250" s="8"/>
      <c r="K250" s="9"/>
      <c r="L250" s="10">
        <f>'04-04'!$K250+('04-04'!$J250/90)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1" t="s">
        <v>6</v>
      </c>
      <c r="I251" s="2"/>
      <c r="J251" s="8"/>
      <c r="K251" s="9"/>
      <c r="L251" s="10">
        <f>'04-04'!$K251+('04-04'!$J251/90)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1" t="s">
        <v>6</v>
      </c>
      <c r="I252" s="2"/>
      <c r="J252" s="8"/>
      <c r="K252" s="9"/>
      <c r="L252" s="10">
        <f>'04-04'!$K252+('04-04'!$J252/90)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1" t="s">
        <v>6</v>
      </c>
      <c r="I253" s="2"/>
      <c r="J253" s="8"/>
      <c r="K253" s="9"/>
      <c r="L253" s="10">
        <f>'04-04'!$K253+('04-04'!$J253/90)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1" t="s">
        <v>6</v>
      </c>
      <c r="I254" s="2"/>
      <c r="J254" s="8"/>
      <c r="K254" s="9"/>
      <c r="L254" s="10">
        <f>'04-04'!$K254+('04-04'!$J254/90)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1" t="s">
        <v>6</v>
      </c>
      <c r="I255" s="2"/>
      <c r="J255" s="8"/>
      <c r="K255" s="9"/>
      <c r="L255" s="10">
        <f>'04-04'!$K255+('04-04'!$J255/90)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1" t="s">
        <v>6</v>
      </c>
      <c r="I256" s="2"/>
      <c r="J256" s="8"/>
      <c r="K256" s="9"/>
      <c r="L256" s="10">
        <f>'04-04'!$K256+('04-04'!$J256/90)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1" t="s">
        <v>6</v>
      </c>
      <c r="I257" s="2"/>
      <c r="J257" s="8"/>
      <c r="K257" s="9"/>
      <c r="L257" s="10">
        <f>'04-04'!$K257+('04-04'!$J257/90)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1" t="s">
        <v>6</v>
      </c>
      <c r="I258" s="2"/>
      <c r="J258" s="8"/>
      <c r="K258" s="9"/>
      <c r="L258" s="10">
        <f>'04-04'!$K258+('04-04'!$J258/90)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1" t="s">
        <v>6</v>
      </c>
      <c r="I259" s="2"/>
      <c r="J259" s="8"/>
      <c r="K259" s="9"/>
      <c r="L259" s="10">
        <f>'04-04'!$K259+('04-04'!$J259/90)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1" t="s">
        <v>6</v>
      </c>
      <c r="I260" s="2"/>
      <c r="J260" s="8"/>
      <c r="K260" s="9"/>
      <c r="L260" s="10">
        <f>'04-04'!$K260+('04-04'!$J260/90)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1" t="s">
        <v>6</v>
      </c>
      <c r="I261" s="2"/>
      <c r="J261" s="8"/>
      <c r="K261" s="9"/>
      <c r="L261" s="10">
        <f>'04-04'!$K261+('04-04'!$J261/90)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1" t="s">
        <v>6</v>
      </c>
      <c r="I262" s="2"/>
      <c r="J262" s="8"/>
      <c r="K262" s="9"/>
      <c r="L262" s="10">
        <f>'04-04'!$K262+('04-04'!$J262/90)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1" t="s">
        <v>6</v>
      </c>
      <c r="I263" s="2"/>
      <c r="J263" s="8"/>
      <c r="K263" s="9"/>
      <c r="L263" s="10">
        <f>'04-04'!$K263+('04-04'!$J263/90)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1" t="s">
        <v>6</v>
      </c>
      <c r="I264" s="2"/>
      <c r="J264" s="8"/>
      <c r="K264" s="9"/>
      <c r="L264" s="10">
        <f>'04-04'!$K264+('04-04'!$J264/90)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1" t="s">
        <v>6</v>
      </c>
      <c r="I265" s="2"/>
      <c r="J265" s="8"/>
      <c r="K265" s="9"/>
      <c r="L265" s="10">
        <f>'04-04'!$K265+('04-04'!$J265/90)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1" t="s">
        <v>6</v>
      </c>
      <c r="I266" s="2"/>
      <c r="J266" s="8"/>
      <c r="K266" s="9"/>
      <c r="L266" s="10">
        <f>'04-04'!$K266+('04-04'!$J266/90)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1" t="s">
        <v>6</v>
      </c>
      <c r="I267" s="2"/>
      <c r="J267" s="8"/>
      <c r="K267" s="9"/>
      <c r="L267" s="10">
        <f>'04-04'!$K267+('04-04'!$J267/90)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1" t="s">
        <v>6</v>
      </c>
      <c r="I268" s="2"/>
      <c r="J268" s="8"/>
      <c r="K268" s="9"/>
      <c r="L268" s="10">
        <f>'04-04'!$K268+('04-04'!$J268/90)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1" t="s">
        <v>6</v>
      </c>
      <c r="I269" s="2"/>
      <c r="J269" s="8"/>
      <c r="K269" s="9"/>
      <c r="L269" s="10">
        <f>'04-04'!$K269+('04-04'!$J269/90)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1" t="s">
        <v>6</v>
      </c>
      <c r="I270" s="2"/>
      <c r="J270" s="8"/>
      <c r="K270" s="9"/>
      <c r="L270" s="10">
        <f>'04-04'!$K270+('04-04'!$J270/90)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1" t="s">
        <v>6</v>
      </c>
      <c r="I271" s="2"/>
      <c r="J271" s="8"/>
      <c r="K271" s="9"/>
      <c r="L271" s="10">
        <f>'04-04'!$K271+('04-04'!$J271/90)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1" t="s">
        <v>6</v>
      </c>
      <c r="I272" s="2"/>
      <c r="J272" s="8"/>
      <c r="K272" s="9"/>
      <c r="L272" s="10">
        <f>'04-04'!$K272+('04-04'!$J272/90)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1" t="s">
        <v>6</v>
      </c>
      <c r="I273" s="2"/>
      <c r="J273" s="8"/>
      <c r="K273" s="9"/>
      <c r="L273" s="10">
        <f>'04-04'!$K273+('04-04'!$J273/90)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1" t="s">
        <v>6</v>
      </c>
      <c r="I274" s="2"/>
      <c r="J274" s="8"/>
      <c r="K274" s="9"/>
      <c r="L274" s="10">
        <f>'04-04'!$K274+('04-04'!$J274/90)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1" t="s">
        <v>6</v>
      </c>
      <c r="I275" s="2"/>
      <c r="J275" s="8"/>
      <c r="K275" s="9"/>
      <c r="L275" s="10">
        <f>'04-04'!$K275+('04-04'!$J275/90)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1" t="s">
        <v>6</v>
      </c>
      <c r="I276" s="2"/>
      <c r="J276" s="8"/>
      <c r="K276" s="9"/>
      <c r="L276" s="10">
        <f>'04-04'!$K276+('04-04'!$J276/90)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1" t="s">
        <v>6</v>
      </c>
      <c r="I277" s="2"/>
      <c r="J277" s="8"/>
      <c r="K277" s="9"/>
      <c r="L277" s="10">
        <f>'04-04'!$K277+('04-04'!$J277/90)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1" t="s">
        <v>6</v>
      </c>
      <c r="I278" s="2"/>
      <c r="J278" s="8"/>
      <c r="K278" s="9"/>
      <c r="L278" s="10">
        <f>'04-04'!$K278+('04-04'!$J278/90)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1" t="s">
        <v>6</v>
      </c>
      <c r="I279" s="2"/>
      <c r="J279" s="8"/>
      <c r="K279" s="9"/>
      <c r="L279" s="10">
        <f>'04-04'!$K279+('04-04'!$J279/90)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1" t="s">
        <v>6</v>
      </c>
      <c r="I280" s="2"/>
      <c r="J280" s="8"/>
      <c r="K280" s="9"/>
      <c r="L280" s="10">
        <f>'04-04'!$K280+('04-04'!$J280/90)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1" t="s">
        <v>6</v>
      </c>
      <c r="I281" s="2"/>
      <c r="J281" s="8"/>
      <c r="K281" s="9"/>
      <c r="L281" s="10">
        <f>'04-04'!$K281+('04-04'!$J281/90)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1" t="s">
        <v>6</v>
      </c>
      <c r="I282" s="2"/>
      <c r="J282" s="8"/>
      <c r="K282" s="9"/>
      <c r="L282" s="10">
        <f>'04-04'!$K282+('04-04'!$J282/90)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1" t="s">
        <v>6</v>
      </c>
      <c r="I283" s="2"/>
      <c r="J283" s="8"/>
      <c r="K283" s="9"/>
      <c r="L283" s="10">
        <f>'04-04'!$K283+('04-04'!$J283/90)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1" t="s">
        <v>6</v>
      </c>
      <c r="I284" s="2"/>
      <c r="J284" s="8"/>
      <c r="K284" s="9"/>
      <c r="L284" s="10">
        <f>'04-04'!$K284+('04-04'!$J284/90)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1" t="s">
        <v>6</v>
      </c>
      <c r="I285" s="2"/>
      <c r="J285" s="8"/>
      <c r="K285" s="9"/>
      <c r="L285" s="10">
        <f>'04-04'!$K285+('04-04'!$J285/90)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1" t="s">
        <v>6</v>
      </c>
      <c r="I286" s="2"/>
      <c r="J286" s="8"/>
      <c r="K286" s="9"/>
      <c r="L286" s="10">
        <f>'04-04'!$K286+('04-04'!$J286/90)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1" t="s">
        <v>6</v>
      </c>
      <c r="I287" s="2"/>
      <c r="J287" s="8"/>
      <c r="K287" s="9"/>
      <c r="L287" s="10">
        <f>'04-04'!$K287+('04-04'!$J287/90)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1" t="s">
        <v>6</v>
      </c>
      <c r="I288" s="2"/>
      <c r="J288" s="8"/>
      <c r="K288" s="9"/>
      <c r="L288" s="10">
        <f>'04-04'!$K288+('04-04'!$J288/90)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1" t="s">
        <v>6</v>
      </c>
      <c r="I289" s="2"/>
      <c r="J289" s="8"/>
      <c r="K289" s="9"/>
      <c r="L289" s="10">
        <f>'04-04'!$K289+('04-04'!$J289/90)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1" t="s">
        <v>6</v>
      </c>
      <c r="I290" s="2"/>
      <c r="J290" s="8"/>
      <c r="K290" s="9"/>
      <c r="L290" s="10">
        <f>'04-04'!$K290+('04-04'!$J290/90)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1" t="s">
        <v>6</v>
      </c>
      <c r="I291" s="2"/>
      <c r="J291" s="8"/>
      <c r="K291" s="9"/>
      <c r="L291" s="10">
        <f>'04-04'!$K291+('04-04'!$J291/90)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1" t="s">
        <v>6</v>
      </c>
      <c r="I292" s="2"/>
      <c r="J292" s="8"/>
      <c r="K292" s="9"/>
      <c r="L292" s="10">
        <f>'04-04'!$K292+('04-04'!$J292/90)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1" t="s">
        <v>6</v>
      </c>
      <c r="I293" s="2"/>
      <c r="J293" s="8"/>
      <c r="K293" s="9"/>
      <c r="L293" s="10">
        <f>'04-04'!$K293+('04-04'!$J293/90)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1" t="s">
        <v>6</v>
      </c>
      <c r="I294" s="2"/>
      <c r="J294" s="8"/>
      <c r="K294" s="9"/>
      <c r="L294" s="10">
        <f>'04-04'!$K294+('04-04'!$J294/90)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1" t="s">
        <v>6</v>
      </c>
      <c r="I295" s="2"/>
      <c r="J295" s="8"/>
      <c r="K295" s="9"/>
      <c r="L295" s="10">
        <f>'04-04'!$K295+('04-04'!$J295/90)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1" t="s">
        <v>6</v>
      </c>
      <c r="I296" s="2"/>
      <c r="J296" s="8"/>
      <c r="K296" s="9"/>
      <c r="L296" s="10">
        <f>'04-04'!$K296+('04-04'!$J296/90)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1" t="s">
        <v>6</v>
      </c>
      <c r="I297" s="2"/>
      <c r="J297" s="8"/>
      <c r="K297" s="9"/>
      <c r="L297" s="10">
        <f>'04-04'!$K297+('04-04'!$J297/90)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1" t="s">
        <v>6</v>
      </c>
      <c r="I298" s="2"/>
      <c r="J298" s="8"/>
      <c r="K298" s="9"/>
      <c r="L298" s="10">
        <f>'04-04'!$K298+('04-04'!$J298/90)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1" t="s">
        <v>6</v>
      </c>
      <c r="I299" s="2"/>
      <c r="J299" s="8"/>
      <c r="K299" s="9"/>
      <c r="L299" s="10">
        <f>'04-04'!$K299+('04-04'!$J299/90)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1" t="s">
        <v>6</v>
      </c>
      <c r="I300" s="2"/>
      <c r="J300" s="8"/>
      <c r="K300" s="9"/>
      <c r="L300" s="10">
        <f>'04-04'!$K300+('04-04'!$J300/90)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1" t="s">
        <v>6</v>
      </c>
      <c r="I301" s="2"/>
      <c r="J301" s="8"/>
      <c r="K301" s="9"/>
      <c r="L301" s="10">
        <f>'04-04'!$K301+('04-04'!$J301/90)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1" t="s">
        <v>6</v>
      </c>
      <c r="I302" s="2"/>
      <c r="J302" s="8"/>
      <c r="K302" s="9"/>
      <c r="L302" s="10">
        <f>'04-04'!$K302+('04-04'!$J302/90)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1" t="s">
        <v>6</v>
      </c>
      <c r="I303" s="2"/>
      <c r="J303" s="8"/>
      <c r="K303" s="9"/>
      <c r="L303" s="10">
        <f>'04-04'!$K303+('04-04'!$J303/90)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1" t="s">
        <v>6</v>
      </c>
      <c r="I304" s="2"/>
      <c r="J304" s="8"/>
      <c r="K304" s="9"/>
      <c r="L304" s="10">
        <f>'04-04'!$K304+('04-04'!$J304/90)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1" t="s">
        <v>6</v>
      </c>
      <c r="I305" s="2"/>
      <c r="J305" s="8"/>
      <c r="K305" s="9"/>
      <c r="L305" s="10">
        <f>'04-04'!$K305+('04-04'!$J305/90)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1" t="s">
        <v>6</v>
      </c>
      <c r="I306" s="2"/>
      <c r="J306" s="8"/>
      <c r="K306" s="9"/>
      <c r="L306" s="10">
        <f>'04-04'!$K306+('04-04'!$J306/90)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1" t="s">
        <v>6</v>
      </c>
      <c r="I307" s="2"/>
      <c r="J307" s="8"/>
      <c r="K307" s="9"/>
      <c r="L307" s="10">
        <f>'04-04'!$K307+('04-04'!$J307/90)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1" t="s">
        <v>6</v>
      </c>
      <c r="I308" s="2"/>
      <c r="J308" s="8"/>
      <c r="K308" s="9"/>
      <c r="L308" s="10">
        <f>'04-04'!$K308+('04-04'!$J308/90)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1" t="s">
        <v>6</v>
      </c>
      <c r="I309" s="2"/>
      <c r="J309" s="8"/>
      <c r="K309" s="9"/>
      <c r="L309" s="10">
        <f>'04-04'!$K309+('04-04'!$J309/90)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1" t="s">
        <v>6</v>
      </c>
      <c r="I310" s="2"/>
      <c r="J310" s="8"/>
      <c r="K310" s="9"/>
      <c r="L310" s="10">
        <f>'04-04'!$K310+('04-04'!$J310/90)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1" t="s">
        <v>6</v>
      </c>
      <c r="I311" s="2"/>
      <c r="J311" s="8"/>
      <c r="K311" s="9"/>
      <c r="L311" s="10">
        <f>'04-04'!$K311+('04-04'!$J311/90)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1" t="s">
        <v>6</v>
      </c>
      <c r="I312" s="2"/>
      <c r="J312" s="8"/>
      <c r="K312" s="9"/>
      <c r="L312" s="10">
        <f>'04-04'!$K312+('04-04'!$J312/90)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1" t="s">
        <v>6</v>
      </c>
      <c r="I313" s="2"/>
      <c r="J313" s="8"/>
      <c r="K313" s="9"/>
      <c r="L313" s="10">
        <f>'04-04'!$K313+('04-04'!$J313/90)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1" t="s">
        <v>6</v>
      </c>
      <c r="I314" s="2"/>
      <c r="J314" s="8"/>
      <c r="K314" s="9"/>
      <c r="L314" s="10">
        <f>'04-04'!$K314+('04-04'!$J314/90)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1" t="s">
        <v>6</v>
      </c>
      <c r="I315" s="2"/>
      <c r="J315" s="8"/>
      <c r="K315" s="9"/>
      <c r="L315" s="10">
        <f>'04-04'!$K315+('04-04'!$J315/90)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1" t="s">
        <v>6</v>
      </c>
      <c r="I316" s="2"/>
      <c r="J316" s="8"/>
      <c r="K316" s="9"/>
      <c r="L316" s="10">
        <f>'04-04'!$K316+('04-04'!$J316/90)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1" t="s">
        <v>6</v>
      </c>
      <c r="I317" s="2"/>
      <c r="J317" s="8"/>
      <c r="K317" s="9"/>
      <c r="L317" s="10">
        <f>'04-04'!$K317+('04-04'!$J317/90)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1" t="s">
        <v>6</v>
      </c>
      <c r="I318" s="2"/>
      <c r="J318" s="8"/>
      <c r="K318" s="9"/>
      <c r="L318" s="10">
        <f>'04-04'!$K318+('04-04'!$J318/90)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1" t="s">
        <v>6</v>
      </c>
      <c r="I319" s="2"/>
      <c r="J319" s="8"/>
      <c r="K319" s="9"/>
      <c r="L319" s="10">
        <f>'04-04'!$K319+('04-04'!$J319/90)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1" t="s">
        <v>6</v>
      </c>
      <c r="I320" s="2"/>
      <c r="J320" s="8"/>
      <c r="K320" s="9"/>
      <c r="L320" s="10">
        <f>'04-04'!$K320+('04-04'!$J320/90)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1" t="s">
        <v>6</v>
      </c>
      <c r="I321" s="2"/>
      <c r="J321" s="8"/>
      <c r="K321" s="9"/>
      <c r="L321" s="10">
        <f>'04-04'!$K321+('04-04'!$J321/90)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1" t="s">
        <v>6</v>
      </c>
      <c r="I322" s="2"/>
      <c r="J322" s="8"/>
      <c r="K322" s="9"/>
      <c r="L322" s="10">
        <f>'04-04'!$K322+('04-04'!$J322/90)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1" t="s">
        <v>6</v>
      </c>
      <c r="I323" s="2"/>
      <c r="J323" s="8"/>
      <c r="K323" s="9"/>
      <c r="L323" s="10">
        <f>'04-04'!$K323+('04-04'!$J323/90)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1" t="s">
        <v>6</v>
      </c>
      <c r="I324" s="2"/>
      <c r="J324" s="8"/>
      <c r="K324" s="9"/>
      <c r="L324" s="10">
        <f>'04-04'!$K324+('04-04'!$J324/90)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1" t="s">
        <v>6</v>
      </c>
      <c r="I325" s="2"/>
      <c r="J325" s="8"/>
      <c r="K325" s="9"/>
      <c r="L325" s="10">
        <f>'04-04'!$K325+('04-04'!$J325/90)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1" t="s">
        <v>6</v>
      </c>
      <c r="I326" s="2"/>
      <c r="J326" s="8"/>
      <c r="K326" s="9"/>
      <c r="L326" s="10">
        <f>'04-04'!$K326+('04-04'!$J326/90)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1" t="s">
        <v>6</v>
      </c>
      <c r="I327" s="2"/>
      <c r="J327" s="8"/>
      <c r="K327" s="9"/>
      <c r="L327" s="10">
        <f>'04-04'!$K327+('04-04'!$J327/90)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1" t="s">
        <v>6</v>
      </c>
      <c r="I328" s="2"/>
      <c r="J328" s="8"/>
      <c r="K328" s="9"/>
      <c r="L328" s="10">
        <f>'04-04'!$K328+('04-04'!$J328/90)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1" t="s">
        <v>6</v>
      </c>
      <c r="I329" s="2"/>
      <c r="J329" s="8"/>
      <c r="K329" s="9"/>
      <c r="L329" s="10">
        <f>'04-04'!$K329+('04-04'!$J329/90)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1" t="s">
        <v>6</v>
      </c>
      <c r="I330" s="2"/>
      <c r="J330" s="8"/>
      <c r="K330" s="9"/>
      <c r="L330" s="10">
        <f>'04-04'!$K330+('04-04'!$J330/90)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1" t="s">
        <v>6</v>
      </c>
      <c r="I331" s="2"/>
      <c r="J331" s="8"/>
      <c r="K331" s="9"/>
      <c r="L331" s="10">
        <f>'04-04'!$K331+('04-04'!$J331/90)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1" t="s">
        <v>6</v>
      </c>
      <c r="I332" s="2"/>
      <c r="J332" s="8"/>
      <c r="K332" s="9"/>
      <c r="L332" s="10">
        <f>'04-04'!$K332+('04-04'!$J332/90)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1" t="s">
        <v>6</v>
      </c>
      <c r="I333" s="2"/>
      <c r="J333" s="8"/>
      <c r="K333" s="9"/>
      <c r="L333" s="10">
        <f>'04-04'!$K333+('04-04'!$J333/90)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1" t="s">
        <v>6</v>
      </c>
      <c r="I334" s="2"/>
      <c r="J334" s="8"/>
      <c r="K334" s="9"/>
      <c r="L334" s="10">
        <f>'04-04'!$K334+('04-04'!$J334/90)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1" t="s">
        <v>6</v>
      </c>
      <c r="I335" s="2"/>
      <c r="J335" s="8"/>
      <c r="K335" s="9"/>
      <c r="L335" s="10">
        <f>'04-04'!$K335+('04-04'!$J335/90)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1" t="s">
        <v>6</v>
      </c>
      <c r="I336" s="2"/>
      <c r="J336" s="8"/>
      <c r="K336" s="9"/>
      <c r="L336" s="10">
        <f>'04-04'!$K336+('04-04'!$J336/90)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1" t="s">
        <v>6</v>
      </c>
      <c r="I337" s="2"/>
      <c r="J337" s="8"/>
      <c r="K337" s="9"/>
      <c r="L337" s="10">
        <f>'04-04'!$K337+('04-04'!$J337/90)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1" t="s">
        <v>6</v>
      </c>
      <c r="I338" s="2"/>
      <c r="J338" s="8"/>
      <c r="K338" s="9"/>
      <c r="L338" s="10">
        <f>'04-04'!$K338+('04-04'!$J338/90)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1" t="s">
        <v>6</v>
      </c>
      <c r="I339" s="2"/>
      <c r="J339" s="8"/>
      <c r="K339" s="9"/>
      <c r="L339" s="10">
        <f>'04-04'!$K339+('04-04'!$J339/90)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1" t="s">
        <v>6</v>
      </c>
      <c r="I340" s="2"/>
      <c r="J340" s="8"/>
      <c r="K340" s="9"/>
      <c r="L340" s="10">
        <f>'04-04'!$K340+('04-04'!$J340/90)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1" t="s">
        <v>6</v>
      </c>
      <c r="I341" s="2"/>
      <c r="J341" s="8"/>
      <c r="K341" s="9"/>
      <c r="L341" s="10">
        <f>'04-04'!$K341+('04-04'!$J341/90)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1" t="s">
        <v>6</v>
      </c>
      <c r="I342" s="2"/>
      <c r="J342" s="8"/>
      <c r="K342" s="9"/>
      <c r="L342" s="10">
        <f>'04-04'!$K342+('04-04'!$J342/90)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1" t="s">
        <v>6</v>
      </c>
      <c r="I343" s="2"/>
      <c r="J343" s="8"/>
      <c r="K343" s="9"/>
      <c r="L343" s="10">
        <f>'04-04'!$K343+('04-04'!$J343/90)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1" t="s">
        <v>6</v>
      </c>
      <c r="I344" s="2"/>
      <c r="J344" s="8"/>
      <c r="K344" s="9"/>
      <c r="L344" s="10">
        <f>'04-04'!$K344+('04-04'!$J344/90)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1" t="s">
        <v>6</v>
      </c>
      <c r="I345" s="2"/>
      <c r="J345" s="8"/>
      <c r="K345" s="9"/>
      <c r="L345" s="10">
        <f>'04-04'!$K345+('04-04'!$J345/90)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1" t="s">
        <v>6</v>
      </c>
      <c r="I346" s="2"/>
      <c r="J346" s="8"/>
      <c r="K346" s="9"/>
      <c r="L346" s="10">
        <f>'04-04'!$K346+('04-04'!$J346/90)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1" t="s">
        <v>6</v>
      </c>
      <c r="I347" s="2"/>
      <c r="J347" s="8"/>
      <c r="K347" s="9"/>
      <c r="L347" s="10">
        <f>'04-04'!$K347+('04-04'!$J347/90)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1" t="s">
        <v>6</v>
      </c>
      <c r="I348" s="2"/>
      <c r="J348" s="8"/>
      <c r="K348" s="9"/>
      <c r="L348" s="10">
        <f>'04-04'!$K348+('04-04'!$J348/90)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1" t="s">
        <v>6</v>
      </c>
      <c r="I349" s="2"/>
      <c r="J349" s="8"/>
      <c r="K349" s="9"/>
      <c r="L349" s="10">
        <f>'04-04'!$K349+('04-04'!$J349/90)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1" t="s">
        <v>6</v>
      </c>
      <c r="I350" s="2"/>
      <c r="J350" s="8"/>
      <c r="K350" s="9"/>
      <c r="L350" s="10">
        <f>'04-04'!$K350+('04-04'!$J350/90)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1" t="s">
        <v>6</v>
      </c>
      <c r="I351" s="2"/>
      <c r="J351" s="8"/>
      <c r="K351" s="9"/>
      <c r="L351" s="10">
        <f>'04-04'!$K351+('04-04'!$J351/90)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1" t="s">
        <v>6</v>
      </c>
      <c r="I352" s="2"/>
      <c r="J352" s="8"/>
      <c r="K352" s="9"/>
      <c r="L352" s="10">
        <f>'04-04'!$K352+('04-04'!$J352/90)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1" t="s">
        <v>6</v>
      </c>
      <c r="I353" s="2"/>
      <c r="J353" s="8"/>
      <c r="K353" s="9"/>
      <c r="L353" s="10">
        <f>'04-04'!$K353+('04-04'!$J353/90)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1" t="s">
        <v>6</v>
      </c>
      <c r="I354" s="2"/>
      <c r="J354" s="8"/>
      <c r="K354" s="9"/>
      <c r="L354" s="10">
        <f>'04-04'!$K354+('04-04'!$J354/90)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1"/>
      <c r="B355" s="1"/>
      <c r="C355" s="1"/>
      <c r="D355" s="1"/>
      <c r="E355" s="1"/>
      <c r="F355" s="1"/>
      <c r="G355" s="1"/>
      <c r="H355" s="1"/>
      <c r="I355" s="2"/>
      <c r="J355" s="3"/>
      <c r="K355" s="9"/>
      <c r="L355" s="3"/>
      <c r="M355" s="3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x14ac:dyDescent="0.3">
      <c r="A356" s="1"/>
      <c r="B356" s="1"/>
      <c r="C356" s="1"/>
      <c r="D356" s="1"/>
      <c r="E356" s="1"/>
      <c r="F356" s="1"/>
      <c r="G356" s="1"/>
      <c r="H356" s="1"/>
      <c r="I356" s="2"/>
      <c r="J356" s="3"/>
      <c r="K356" s="9"/>
      <c r="L356" s="3"/>
      <c r="M356" s="3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x14ac:dyDescent="0.3">
      <c r="A357" s="1"/>
      <c r="B357" s="1"/>
      <c r="C357" s="1"/>
      <c r="D357" s="1"/>
      <c r="E357" s="1"/>
      <c r="F357" s="1"/>
      <c r="G357" s="1"/>
      <c r="H357" s="1"/>
      <c r="I357" s="2"/>
      <c r="J357" s="3"/>
      <c r="K357" s="9"/>
      <c r="L357" s="3"/>
      <c r="M357" s="3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x14ac:dyDescent="0.3">
      <c r="A358" s="1"/>
      <c r="B358" s="1"/>
      <c r="C358" s="1"/>
      <c r="D358" s="1"/>
      <c r="E358" s="1"/>
      <c r="F358" s="1"/>
      <c r="G358" s="1"/>
      <c r="H358" s="1"/>
      <c r="I358" s="2"/>
      <c r="J358" s="3"/>
      <c r="K358" s="9"/>
      <c r="L358" s="3"/>
      <c r="M358" s="3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x14ac:dyDescent="0.3">
      <c r="A359" s="1"/>
      <c r="B359" s="1"/>
      <c r="C359" s="1"/>
      <c r="D359" s="1"/>
      <c r="E359" s="1"/>
      <c r="F359" s="1"/>
      <c r="G359" s="1"/>
      <c r="H359" s="1"/>
      <c r="I359" s="2"/>
      <c r="J359" s="3"/>
      <c r="K359" s="9"/>
      <c r="L359" s="3"/>
      <c r="M359" s="3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x14ac:dyDescent="0.3">
      <c r="A360" s="1"/>
      <c r="B360" s="1"/>
      <c r="C360" s="1"/>
      <c r="D360" s="1"/>
      <c r="E360" s="1"/>
      <c r="F360" s="1"/>
      <c r="G360" s="1"/>
      <c r="H360" s="1"/>
      <c r="I360" s="2"/>
      <c r="J360" s="3"/>
      <c r="K360" s="9"/>
      <c r="L360" s="3"/>
      <c r="M360" s="3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x14ac:dyDescent="0.3">
      <c r="A361" s="1"/>
      <c r="B361" s="1"/>
      <c r="C361" s="1"/>
      <c r="D361" s="1"/>
      <c r="E361" s="1"/>
      <c r="F361" s="1"/>
      <c r="G361" s="1"/>
      <c r="H361" s="1"/>
      <c r="I361" s="2"/>
      <c r="J361" s="3"/>
      <c r="K361" s="9"/>
      <c r="L361" s="3"/>
      <c r="M361" s="3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13:F13"/>
    <mergeCell ref="N13:S13"/>
    <mergeCell ref="D22:E22"/>
    <mergeCell ref="Q22:R22"/>
    <mergeCell ref="A23:B23"/>
    <mergeCell ref="N23:O23"/>
  </mergeCells>
  <pageMargins left="0.25" right="0.25" top="0.75" bottom="0.75" header="0" footer="0"/>
  <pageSetup paperSize="9" fitToHeight="0" orientation="portrait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pageSetUpPr fitToPage="1"/>
  </sheetPr>
  <dimension ref="A1:Z1000"/>
  <sheetViews>
    <sheetView rightToLeft="1" workbookViewId="0"/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0.88671875" customWidth="1"/>
    <col min="7" max="7" width="2.44140625" customWidth="1"/>
    <col min="8" max="8" width="8.88671875" customWidth="1"/>
    <col min="9" max="9" width="14.1093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0</v>
      </c>
      <c r="K1" s="3">
        <f t="shared" si="0"/>
        <v>0</v>
      </c>
      <c r="L1" s="3">
        <f t="shared" si="0"/>
        <v>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/>
      <c r="L3" s="10">
        <f t="shared" ref="L3:L11" si="1">K3+(J3/90)</f>
        <v>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/>
      <c r="L4" s="10">
        <f t="shared" si="1"/>
        <v>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11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"/>
      <c r="I11" s="2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20" t="s">
        <v>166</v>
      </c>
      <c r="B12" s="1"/>
      <c r="C12" s="1"/>
      <c r="D12" s="1"/>
      <c r="E12" s="1"/>
      <c r="F12" s="1"/>
      <c r="G12" s="1"/>
      <c r="H12" s="1"/>
      <c r="I12" s="2"/>
      <c r="J12" s="3"/>
      <c r="K12" s="9"/>
      <c r="L12" s="3"/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57" t="s">
        <v>7</v>
      </c>
      <c r="B13" s="58"/>
      <c r="C13" s="58"/>
      <c r="D13" s="58"/>
      <c r="E13" s="58"/>
      <c r="F13" s="58"/>
      <c r="G13" s="1"/>
      <c r="H13" s="1"/>
      <c r="I13" s="2" t="s">
        <v>0</v>
      </c>
      <c r="J13" s="3">
        <f>SUM('05-04'!$J$15:$J$354)</f>
        <v>0</v>
      </c>
      <c r="K13" s="3">
        <f>SUM('05-04'!$K$15:$K$354)</f>
        <v>0</v>
      </c>
      <c r="L13" s="3">
        <f>SUM('05-04'!$L$15:$L$354)</f>
        <v>0</v>
      </c>
      <c r="M13" s="3"/>
      <c r="N13" s="57" t="s">
        <v>8</v>
      </c>
      <c r="O13" s="58"/>
      <c r="P13" s="58"/>
      <c r="Q13" s="58"/>
      <c r="R13" s="58"/>
      <c r="S13" s="58"/>
      <c r="T13" s="1"/>
      <c r="U13" s="1"/>
      <c r="V13" s="1"/>
      <c r="W13" s="1"/>
      <c r="X13" s="1"/>
      <c r="Y13" s="1"/>
      <c r="Z13" s="1"/>
    </row>
    <row r="14" spans="1:26" x14ac:dyDescent="0.3">
      <c r="A14" s="12" t="s">
        <v>9</v>
      </c>
      <c r="B14" s="12" t="s">
        <v>10</v>
      </c>
      <c r="C14" s="12" t="s">
        <v>11</v>
      </c>
      <c r="D14" s="12" t="s">
        <v>12</v>
      </c>
      <c r="E14" s="12" t="s">
        <v>10</v>
      </c>
      <c r="F14" s="12" t="s">
        <v>11</v>
      </c>
      <c r="G14" s="1"/>
      <c r="H14" s="1" t="s">
        <v>1</v>
      </c>
      <c r="I14" s="4" t="s">
        <v>2</v>
      </c>
      <c r="J14" s="5" t="s">
        <v>3</v>
      </c>
      <c r="K14" s="6" t="s">
        <v>4</v>
      </c>
      <c r="L14" s="6" t="s">
        <v>5</v>
      </c>
      <c r="M14" s="1"/>
      <c r="N14" s="12" t="s">
        <v>9</v>
      </c>
      <c r="O14" s="12" t="s">
        <v>10</v>
      </c>
      <c r="P14" s="12" t="s">
        <v>11</v>
      </c>
      <c r="Q14" s="12" t="s">
        <v>12</v>
      </c>
      <c r="R14" s="12" t="s">
        <v>10</v>
      </c>
      <c r="S14" s="12" t="s">
        <v>11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</v>
      </c>
      <c r="B15" s="1"/>
      <c r="C15" s="14">
        <f t="shared" ref="C15:C20" si="2">A15*B15</f>
        <v>0</v>
      </c>
      <c r="D15" s="15">
        <v>5</v>
      </c>
      <c r="E15" s="1"/>
      <c r="F15" s="16">
        <f t="shared" ref="F15:F19" si="3">D15*E15</f>
        <v>0</v>
      </c>
      <c r="G15" s="7"/>
      <c r="H15" s="7" t="s">
        <v>6</v>
      </c>
      <c r="I15" s="2" t="s">
        <v>95</v>
      </c>
      <c r="J15" s="8"/>
      <c r="K15" s="9">
        <v>2000</v>
      </c>
      <c r="L15" s="10">
        <f>'05-04'!$K15+('05-04'!$J15/90)</f>
        <v>2000</v>
      </c>
      <c r="M15" s="3"/>
      <c r="N15" s="13">
        <v>1</v>
      </c>
      <c r="O15" s="1"/>
      <c r="P15" s="14">
        <f t="shared" ref="P15:P20" si="4">N15*O15</f>
        <v>0</v>
      </c>
      <c r="Q15" s="15">
        <v>5</v>
      </c>
      <c r="R15" s="1"/>
      <c r="S15" s="16">
        <f t="shared" ref="S15:S19" si="5">Q15*R15</f>
        <v>0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5</v>
      </c>
      <c r="B16" s="1"/>
      <c r="C16" s="14">
        <f t="shared" si="2"/>
        <v>0</v>
      </c>
      <c r="D16" s="15">
        <v>10</v>
      </c>
      <c r="E16" s="1"/>
      <c r="F16" s="16">
        <f t="shared" si="3"/>
        <v>0</v>
      </c>
      <c r="G16" s="7"/>
      <c r="H16" s="7" t="s">
        <v>40</v>
      </c>
      <c r="I16" s="2" t="s">
        <v>95</v>
      </c>
      <c r="J16" s="8"/>
      <c r="K16" s="9">
        <v>-2000</v>
      </c>
      <c r="L16" s="10">
        <f>'05-04'!$K16+('05-04'!$J16/90)</f>
        <v>-2000</v>
      </c>
      <c r="M16" s="3"/>
      <c r="N16" s="13">
        <v>5</v>
      </c>
      <c r="O16" s="1"/>
      <c r="P16" s="14">
        <f t="shared" si="4"/>
        <v>0</v>
      </c>
      <c r="Q16" s="15">
        <v>10</v>
      </c>
      <c r="R16" s="1"/>
      <c r="S16" s="16">
        <f t="shared" si="5"/>
        <v>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10</v>
      </c>
      <c r="B17" s="1"/>
      <c r="C17" s="14">
        <f t="shared" si="2"/>
        <v>0</v>
      </c>
      <c r="D17" s="15">
        <v>20</v>
      </c>
      <c r="E17" s="1"/>
      <c r="F17" s="16">
        <f t="shared" si="3"/>
        <v>0</v>
      </c>
      <c r="G17" s="7"/>
      <c r="H17" s="7" t="s">
        <v>6</v>
      </c>
      <c r="I17" s="2"/>
      <c r="J17" s="8"/>
      <c r="K17" s="9"/>
      <c r="L17" s="10">
        <f>'05-04'!$K17+('05-04'!$J17/90)</f>
        <v>0</v>
      </c>
      <c r="M17" s="3"/>
      <c r="N17" s="13">
        <v>10</v>
      </c>
      <c r="O17" s="1"/>
      <c r="P17" s="14">
        <f t="shared" si="4"/>
        <v>0</v>
      </c>
      <c r="Q17" s="15">
        <v>20</v>
      </c>
      <c r="R17" s="1"/>
      <c r="S17" s="16">
        <f t="shared" si="5"/>
        <v>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20</v>
      </c>
      <c r="B18" s="1"/>
      <c r="C18" s="14">
        <f t="shared" si="2"/>
        <v>0</v>
      </c>
      <c r="D18" s="15">
        <v>50</v>
      </c>
      <c r="E18" s="1"/>
      <c r="F18" s="16">
        <f t="shared" si="3"/>
        <v>0</v>
      </c>
      <c r="G18" s="7"/>
      <c r="H18" s="7" t="s">
        <v>6</v>
      </c>
      <c r="I18" s="2"/>
      <c r="J18" s="8"/>
      <c r="K18" s="9"/>
      <c r="L18" s="10">
        <f>'05-04'!$K18+('05-04'!$J18/90)</f>
        <v>0</v>
      </c>
      <c r="M18" s="3"/>
      <c r="N18" s="13">
        <v>20</v>
      </c>
      <c r="O18" s="1"/>
      <c r="P18" s="14">
        <f t="shared" si="4"/>
        <v>0</v>
      </c>
      <c r="Q18" s="15">
        <v>50</v>
      </c>
      <c r="R18" s="1"/>
      <c r="S18" s="16">
        <f t="shared" si="5"/>
        <v>0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50</v>
      </c>
      <c r="B19" s="1"/>
      <c r="C19" s="14">
        <f t="shared" si="2"/>
        <v>0</v>
      </c>
      <c r="D19" s="15">
        <v>100</v>
      </c>
      <c r="E19" s="1"/>
      <c r="F19" s="16">
        <f t="shared" si="3"/>
        <v>0</v>
      </c>
      <c r="G19" s="7"/>
      <c r="H19" s="7" t="s">
        <v>6</v>
      </c>
      <c r="I19" s="11"/>
      <c r="J19" s="8"/>
      <c r="K19" s="9"/>
      <c r="L19" s="10">
        <f>'05-04'!$K19+('05-04'!$J19/90)</f>
        <v>0</v>
      </c>
      <c r="M19" s="3"/>
      <c r="N19" s="13">
        <v>50</v>
      </c>
      <c r="O19" s="1"/>
      <c r="P19" s="14">
        <f t="shared" si="4"/>
        <v>0</v>
      </c>
      <c r="Q19" s="15">
        <v>100</v>
      </c>
      <c r="R19" s="1"/>
      <c r="S19" s="16">
        <f t="shared" si="5"/>
        <v>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100</v>
      </c>
      <c r="B20" s="1"/>
      <c r="C20" s="14">
        <f t="shared" si="2"/>
        <v>0</v>
      </c>
      <c r="D20" s="12" t="s">
        <v>11</v>
      </c>
      <c r="E20" s="12"/>
      <c r="F20" s="17">
        <f>SUM(F15:F19)</f>
        <v>0</v>
      </c>
      <c r="G20" s="7"/>
      <c r="H20" s="7" t="s">
        <v>6</v>
      </c>
      <c r="I20" s="2"/>
      <c r="J20" s="8"/>
      <c r="K20" s="9"/>
      <c r="L20" s="10">
        <f>'05-04'!$K20+('05-04'!$J20/90)</f>
        <v>0</v>
      </c>
      <c r="M20" s="3"/>
      <c r="N20" s="13">
        <v>100</v>
      </c>
      <c r="O20" s="1"/>
      <c r="P20" s="14">
        <f t="shared" si="4"/>
        <v>0</v>
      </c>
      <c r="Q20" s="12" t="s">
        <v>11</v>
      </c>
      <c r="R20" s="12"/>
      <c r="S20" s="17">
        <f>SUM(S15:S19)</f>
        <v>0</v>
      </c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11</v>
      </c>
      <c r="B21" s="12"/>
      <c r="C21" s="6">
        <f>SUM(C15:C20)</f>
        <v>0</v>
      </c>
      <c r="D21" s="1"/>
      <c r="E21" s="1"/>
      <c r="F21" s="1"/>
      <c r="G21" s="1"/>
      <c r="H21" s="7" t="s">
        <v>6</v>
      </c>
      <c r="I21" s="2"/>
      <c r="J21" s="8"/>
      <c r="K21" s="9"/>
      <c r="L21" s="10">
        <f>'05-04'!$K21+('05-04'!$J21/90)</f>
        <v>0</v>
      </c>
      <c r="M21" s="3"/>
      <c r="N21" s="12" t="s">
        <v>11</v>
      </c>
      <c r="O21" s="12"/>
      <c r="P21" s="6">
        <f>SUM(P15:P20)</f>
        <v>0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8"/>
      <c r="D22" s="59" t="s">
        <v>21</v>
      </c>
      <c r="E22" s="60"/>
      <c r="F22" s="17">
        <f t="array" aca="1" ref="F22" ca="1">INDIRECT("'"&amp;$A$12&amp;"'!J13")+J1</f>
        <v>935</v>
      </c>
      <c r="G22" s="1"/>
      <c r="H22" s="7" t="s">
        <v>6</v>
      </c>
      <c r="I22" s="2"/>
      <c r="J22" s="8"/>
      <c r="K22" s="9"/>
      <c r="L22" s="10">
        <f>'05-04'!$K22+('05-04'!$J22/90)</f>
        <v>0</v>
      </c>
      <c r="M22" s="3"/>
      <c r="N22" s="1"/>
      <c r="O22" s="1"/>
      <c r="P22" s="18"/>
      <c r="Q22" s="59" t="s">
        <v>21</v>
      </c>
      <c r="R22" s="60"/>
      <c r="S22" s="17">
        <f>SUM('05-04'!$J$15:$J$354)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59" t="s">
        <v>23</v>
      </c>
      <c r="B23" s="60"/>
      <c r="C23" s="6">
        <f t="array" aca="1" ref="C23" ca="1">INDIRECT("'"&amp;$A$12&amp;"'!K13")+K1</f>
        <v>1047</v>
      </c>
      <c r="D23" s="1"/>
      <c r="E23" s="1"/>
      <c r="F23" s="8"/>
      <c r="G23" s="1"/>
      <c r="H23" s="7" t="s">
        <v>6</v>
      </c>
      <c r="I23" s="2"/>
      <c r="J23" s="8"/>
      <c r="K23" s="9"/>
      <c r="L23" s="10">
        <f>'05-04'!$K23+('05-04'!$J23/90)</f>
        <v>0</v>
      </c>
      <c r="M23" s="3"/>
      <c r="N23" s="59" t="s">
        <v>23</v>
      </c>
      <c r="O23" s="60"/>
      <c r="P23" s="6">
        <f>SUM('05-04'!$K$15:$K$354)</f>
        <v>0</v>
      </c>
      <c r="Q23" s="1"/>
      <c r="R23" s="1"/>
      <c r="S23" s="8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18"/>
      <c r="D24" s="12" t="s">
        <v>25</v>
      </c>
      <c r="E24" s="12"/>
      <c r="F24" s="17">
        <f t="array" aca="1" ref="F24" ca="1">F20-F22-INDIRECT("'"&amp;$A$12&amp;"'!f20")</f>
        <v>-1925</v>
      </c>
      <c r="G24" s="1"/>
      <c r="H24" s="7" t="s">
        <v>6</v>
      </c>
      <c r="I24" s="2"/>
      <c r="J24" s="8"/>
      <c r="K24" s="9"/>
      <c r="L24" s="10">
        <f>'05-04'!$K24+('05-04'!$J24/90)</f>
        <v>0</v>
      </c>
      <c r="M24" s="3"/>
      <c r="N24" s="1"/>
      <c r="O24" s="1"/>
      <c r="P24" s="18"/>
      <c r="Q24" s="12" t="s">
        <v>25</v>
      </c>
      <c r="R24" s="12"/>
      <c r="S24" s="17">
        <f>S20-S22-F20</f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2" t="s">
        <v>25</v>
      </c>
      <c r="B25" s="12"/>
      <c r="C25" s="6">
        <f t="array" aca="1" ref="C25" ca="1">C21-C23-INDIRECT("'"&amp;$A$12&amp;"'!c21")</f>
        <v>-2120</v>
      </c>
      <c r="D25" s="1"/>
      <c r="E25" s="1"/>
      <c r="F25" s="1"/>
      <c r="G25" s="1"/>
      <c r="H25" s="7" t="s">
        <v>6</v>
      </c>
      <c r="I25" s="2"/>
      <c r="J25" s="8"/>
      <c r="K25" s="9"/>
      <c r="L25" s="10">
        <f>'05-04'!$K25+('05-04'!$J25/90)</f>
        <v>0</v>
      </c>
      <c r="M25" s="3"/>
      <c r="N25" s="12" t="s">
        <v>25</v>
      </c>
      <c r="O25" s="12"/>
      <c r="P25" s="6">
        <f>P21-P23-C21</f>
        <v>0</v>
      </c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7" t="s">
        <v>6</v>
      </c>
      <c r="I26" s="19"/>
      <c r="J26" s="8"/>
      <c r="K26" s="9"/>
      <c r="L26" s="10">
        <f>'05-04'!$K26+('05-04'!$J26/90)</f>
        <v>0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1"/>
      <c r="B27" s="1"/>
      <c r="C27" s="7"/>
      <c r="D27" s="7"/>
      <c r="E27" s="1"/>
      <c r="F27" s="7"/>
      <c r="G27" s="1"/>
      <c r="H27" s="7" t="s">
        <v>6</v>
      </c>
      <c r="I27" s="19"/>
      <c r="J27" s="8"/>
      <c r="K27" s="9"/>
      <c r="L27" s="10">
        <f>'05-04'!$K27+('05-04'!$J27/90)</f>
        <v>0</v>
      </c>
      <c r="M27" s="3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7"/>
      <c r="D28" s="7"/>
      <c r="E28" s="1"/>
      <c r="F28" s="7"/>
      <c r="G28" s="1"/>
      <c r="H28" s="7" t="s">
        <v>6</v>
      </c>
      <c r="I28" s="2"/>
      <c r="J28" s="8"/>
      <c r="K28" s="9"/>
      <c r="L28" s="10">
        <f>'05-04'!$K28+('05-04'!$J28/90)</f>
        <v>0</v>
      </c>
      <c r="M28" s="3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x14ac:dyDescent="0.3">
      <c r="A29" s="9"/>
      <c r="B29" s="9"/>
      <c r="C29" s="7"/>
      <c r="D29" s="7"/>
      <c r="E29" s="1"/>
      <c r="F29" s="7"/>
      <c r="G29" s="1"/>
      <c r="H29" s="7" t="s">
        <v>6</v>
      </c>
      <c r="I29" s="19"/>
      <c r="J29" s="8"/>
      <c r="K29" s="9"/>
      <c r="L29" s="10">
        <f>'05-04'!$K29+('05-04'!$J29/90)</f>
        <v>0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7"/>
      <c r="D30" s="1"/>
      <c r="E30" s="1"/>
      <c r="F30" s="7"/>
      <c r="G30" s="1"/>
      <c r="H30" s="7" t="s">
        <v>6</v>
      </c>
      <c r="I30" s="19"/>
      <c r="J30" s="8"/>
      <c r="K30" s="9"/>
      <c r="L30" s="10">
        <f>'05-04'!$K30+('05-04'!$J30/90)</f>
        <v>0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x14ac:dyDescent="0.3">
      <c r="A31" s="9"/>
      <c r="B31" s="9"/>
      <c r="C31" s="7"/>
      <c r="D31" s="1"/>
      <c r="E31" s="1"/>
      <c r="F31" s="1"/>
      <c r="G31" s="1"/>
      <c r="H31" s="7" t="s">
        <v>6</v>
      </c>
      <c r="I31" s="19"/>
      <c r="J31" s="8"/>
      <c r="K31" s="9"/>
      <c r="L31" s="10">
        <f>'05-04'!$K31+('05-04'!$J31/90)</f>
        <v>0</v>
      </c>
      <c r="M31" s="3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x14ac:dyDescent="0.3">
      <c r="A32" s="9"/>
      <c r="B32" s="9"/>
      <c r="C32" s="1"/>
      <c r="D32" s="1"/>
      <c r="E32" s="1"/>
      <c r="F32" s="3"/>
      <c r="G32" s="1"/>
      <c r="H32" s="7" t="s">
        <v>6</v>
      </c>
      <c r="I32" s="2"/>
      <c r="J32" s="8"/>
      <c r="K32" s="9"/>
      <c r="L32" s="10">
        <f>'05-04'!$K32+('05-04'!$J32/90)</f>
        <v>0</v>
      </c>
      <c r="M32" s="3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x14ac:dyDescent="0.3">
      <c r="A33" s="9"/>
      <c r="B33" s="9"/>
      <c r="C33" s="3"/>
      <c r="D33" s="1"/>
      <c r="E33" s="1"/>
      <c r="F33" s="1"/>
      <c r="G33" s="1"/>
      <c r="H33" s="7" t="s">
        <v>6</v>
      </c>
      <c r="I33" s="2"/>
      <c r="J33" s="8"/>
      <c r="K33" s="9"/>
      <c r="L33" s="10">
        <f>'05-04'!$K33+('05-04'!$J33/90)</f>
        <v>0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1"/>
      <c r="D34" s="1"/>
      <c r="E34" s="1"/>
      <c r="F34" s="3"/>
      <c r="G34" s="1"/>
      <c r="H34" s="7" t="s">
        <v>6</v>
      </c>
      <c r="I34" s="2"/>
      <c r="J34" s="8"/>
      <c r="K34" s="9"/>
      <c r="L34" s="10">
        <f>'05-04'!$K34+('05-04'!$J34/90)</f>
        <v>0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3"/>
      <c r="D35" s="1"/>
      <c r="E35" s="1"/>
      <c r="F35" s="1"/>
      <c r="G35" s="1"/>
      <c r="H35" s="7" t="s">
        <v>6</v>
      </c>
      <c r="I35" s="2"/>
      <c r="J35" s="8"/>
      <c r="K35" s="9"/>
      <c r="L35" s="10">
        <f>'05-04'!$K35+('05-04'!$J35/90)</f>
        <v>0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1"/>
      <c r="G36" s="1"/>
      <c r="H36" s="7" t="s">
        <v>6</v>
      </c>
      <c r="I36" s="2"/>
      <c r="J36" s="8"/>
      <c r="K36" s="9"/>
      <c r="L36" s="10">
        <f>'05-04'!$K36+('05-04'!$J36/90)</f>
        <v>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1"/>
      <c r="D37" s="1"/>
      <c r="E37" s="1"/>
      <c r="F37" s="1"/>
      <c r="G37" s="1"/>
      <c r="H37" s="7" t="s">
        <v>6</v>
      </c>
      <c r="I37" s="2"/>
      <c r="J37" s="8"/>
      <c r="K37" s="9"/>
      <c r="L37" s="10">
        <f>'05-04'!$K37+('05-04'!$J37/90)</f>
        <v>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1"/>
      <c r="G38" s="1"/>
      <c r="H38" s="7" t="s">
        <v>6</v>
      </c>
      <c r="I38" s="2"/>
      <c r="J38" s="8"/>
      <c r="K38" s="9"/>
      <c r="L38" s="10">
        <f>'05-04'!$K38+('05-04'!$J38/90)</f>
        <v>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1"/>
      <c r="G39" s="1"/>
      <c r="H39" s="7" t="s">
        <v>6</v>
      </c>
      <c r="I39" s="2"/>
      <c r="J39" s="8"/>
      <c r="K39" s="9"/>
      <c r="L39" s="10">
        <f>'05-04'!$K39+('05-04'!$J39/90)</f>
        <v>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7" t="s">
        <v>6</v>
      </c>
      <c r="I40" s="2"/>
      <c r="J40" s="8"/>
      <c r="K40" s="9"/>
      <c r="L40" s="10">
        <f>'05-04'!$K40+('05-04'!$J40/90)</f>
        <v>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7" t="s">
        <v>6</v>
      </c>
      <c r="I41" s="2"/>
      <c r="J41" s="8"/>
      <c r="K41" s="9"/>
      <c r="L41" s="10">
        <f>'05-04'!$K41+('05-04'!$J41/90)</f>
        <v>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7" t="s">
        <v>6</v>
      </c>
      <c r="I42" s="2"/>
      <c r="J42" s="8"/>
      <c r="K42" s="9"/>
      <c r="L42" s="10">
        <f>'05-04'!$K42+('05-04'!$J42/90)</f>
        <v>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/>
      <c r="L43" s="10">
        <f>'05-04'!$K43+('05-04'!$J43/90)</f>
        <v>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/>
      <c r="L44" s="10">
        <f>'05-04'!$K44+('05-04'!$J44/90)</f>
        <v>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9"/>
      <c r="D45" s="9"/>
      <c r="E45" s="9"/>
      <c r="F45" s="9"/>
      <c r="G45" s="9"/>
      <c r="H45" s="7" t="s">
        <v>6</v>
      </c>
      <c r="I45" s="2"/>
      <c r="J45" s="8"/>
      <c r="K45" s="9"/>
      <c r="L45" s="10">
        <f>'05-04'!$K45+('05-04'!$J45/90)</f>
        <v>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9"/>
      <c r="D46" s="9"/>
      <c r="E46" s="9"/>
      <c r="F46" s="9"/>
      <c r="G46" s="9"/>
      <c r="H46" s="7" t="s">
        <v>6</v>
      </c>
      <c r="I46" s="2"/>
      <c r="J46" s="8"/>
      <c r="K46" s="9"/>
      <c r="L46" s="10">
        <f>'05-04'!$K46+('05-04'!$J46/90)</f>
        <v>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9"/>
      <c r="D47" s="9"/>
      <c r="E47" s="9"/>
      <c r="F47" s="9"/>
      <c r="G47" s="9"/>
      <c r="H47" s="7" t="s">
        <v>6</v>
      </c>
      <c r="I47" s="2"/>
      <c r="J47" s="8"/>
      <c r="K47" s="9"/>
      <c r="L47" s="10">
        <f>'05-04'!$K47+('05-04'!$J47/90)</f>
        <v>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9"/>
      <c r="D48" s="9"/>
      <c r="E48" s="9"/>
      <c r="F48" s="9"/>
      <c r="G48" s="9"/>
      <c r="H48" s="7" t="s">
        <v>6</v>
      </c>
      <c r="I48" s="2"/>
      <c r="J48" s="8"/>
      <c r="K48" s="9"/>
      <c r="L48" s="10">
        <f>'05-04'!$K48+('05-04'!$J48/90)</f>
        <v>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7" t="s">
        <v>6</v>
      </c>
      <c r="I49" s="2"/>
      <c r="J49" s="8"/>
      <c r="K49" s="9"/>
      <c r="L49" s="10">
        <f>'05-04'!$K49+('05-04'!$J49/90)</f>
        <v>0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7" t="s">
        <v>6</v>
      </c>
      <c r="I50" s="2"/>
      <c r="J50" s="8"/>
      <c r="K50" s="9"/>
      <c r="L50" s="10">
        <f>'05-04'!$K50+('05-04'!$J50/90)</f>
        <v>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7" t="s">
        <v>6</v>
      </c>
      <c r="I51" s="2"/>
      <c r="J51" s="8"/>
      <c r="K51" s="9"/>
      <c r="L51" s="10">
        <f>'05-04'!$K51+('05-04'!$J51/90)</f>
        <v>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/>
      <c r="L52" s="10">
        <f>'05-04'!$K52+('05-04'!$J52/90)</f>
        <v>0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/>
      <c r="L53" s="10">
        <f>'05-04'!$K53+('05-04'!$J53/90)</f>
        <v>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/>
      <c r="L54" s="10">
        <f>'05-04'!$K54+('05-04'!$J54/90)</f>
        <v>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/>
      <c r="L55" s="10">
        <f>'05-04'!$K55+('05-04'!$J55/90)</f>
        <v>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/>
      <c r="L56" s="10">
        <f>'05-04'!$K56+('05-04'!$J56/90)</f>
        <v>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/>
      <c r="L57" s="10">
        <f>'05-04'!$K57+('05-04'!$J57/90)</f>
        <v>0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/>
      <c r="L58" s="10">
        <f>'05-04'!$K58+('05-04'!$J58/90)</f>
        <v>0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/>
      <c r="L59" s="10">
        <f>'05-04'!$K59+('05-04'!$J59/90)</f>
        <v>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/>
      <c r="L60" s="10">
        <f>'05-04'!$K60+('05-04'!$J60/90)</f>
        <v>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/>
      <c r="L61" s="10">
        <f>'05-04'!$K61+('05-04'!$J61/90)</f>
        <v>0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/>
      <c r="J62" s="8"/>
      <c r="K62" s="9"/>
      <c r="L62" s="10">
        <f>'05-04'!$K62+('05-04'!$J62/90)</f>
        <v>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/>
      <c r="J63" s="8"/>
      <c r="K63" s="9"/>
      <c r="L63" s="10">
        <f>'05-04'!$K63+('05-04'!$J63/90)</f>
        <v>0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/>
      <c r="J64" s="8"/>
      <c r="K64" s="9"/>
      <c r="L64" s="10">
        <f>'05-04'!$K64+('05-04'!$J64/90)</f>
        <v>0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9"/>
      <c r="E65" s="9"/>
      <c r="F65" s="9"/>
      <c r="G65" s="9"/>
      <c r="H65" s="7" t="s">
        <v>6</v>
      </c>
      <c r="I65" s="2"/>
      <c r="J65" s="8"/>
      <c r="K65" s="9"/>
      <c r="L65" s="10">
        <f>'05-04'!$K65+('05-04'!$J65/90)</f>
        <v>0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9"/>
      <c r="E66" s="9"/>
      <c r="F66" s="9"/>
      <c r="G66" s="9"/>
      <c r="H66" s="7" t="s">
        <v>6</v>
      </c>
      <c r="I66" s="2"/>
      <c r="J66" s="8"/>
      <c r="K66" s="9"/>
      <c r="L66" s="10">
        <f>'05-04'!$K66+('05-04'!$J66/90)</f>
        <v>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7" t="s">
        <v>6</v>
      </c>
      <c r="I67" s="2"/>
      <c r="J67" s="8"/>
      <c r="K67" s="9"/>
      <c r="L67" s="10">
        <f>'05-04'!$K67+('05-04'!$J67/90)</f>
        <v>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7" t="s">
        <v>6</v>
      </c>
      <c r="I68" s="2"/>
      <c r="J68" s="8"/>
      <c r="K68" s="9"/>
      <c r="L68" s="10">
        <f>'05-04'!$K68+('05-04'!$J68/90)</f>
        <v>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7" t="s">
        <v>6</v>
      </c>
      <c r="I69" s="2"/>
      <c r="J69" s="8"/>
      <c r="K69" s="9"/>
      <c r="L69" s="10">
        <f>'05-04'!$K69+('05-04'!$J69/90)</f>
        <v>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/>
      <c r="J70" s="8"/>
      <c r="K70" s="9"/>
      <c r="L70" s="10">
        <f>'05-04'!$K70+('05-04'!$J70/90)</f>
        <v>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/>
      <c r="L71" s="10">
        <f>'05-04'!$K71+('05-04'!$J71/90)</f>
        <v>0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/>
      <c r="J72" s="8"/>
      <c r="K72" s="9"/>
      <c r="L72" s="10">
        <f>'05-04'!$K72+('05-04'!$J72/90)</f>
        <v>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/>
      <c r="J73" s="8"/>
      <c r="K73" s="9"/>
      <c r="L73" s="10">
        <f>'05-04'!$K73+('05-04'!$J73/90)</f>
        <v>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/>
      <c r="L74" s="10">
        <f>'05-04'!$K74+('05-04'!$J74/90)</f>
        <v>0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/>
      <c r="K75" s="9"/>
      <c r="L75" s="10">
        <f>'05-04'!$K75+('05-04'!$J75/90)</f>
        <v>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/>
      <c r="J76" s="8"/>
      <c r="K76" s="9"/>
      <c r="L76" s="10">
        <f>'05-04'!$K76+('05-04'!$J76/90)</f>
        <v>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/>
      <c r="J77" s="8"/>
      <c r="K77" s="9"/>
      <c r="L77" s="10">
        <f>'05-04'!$K77+('05-04'!$J77/90)</f>
        <v>0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/>
      <c r="L78" s="10">
        <f>'05-04'!$K78+('05-04'!$J78/90)</f>
        <v>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/>
      <c r="J79" s="8"/>
      <c r="K79" s="9"/>
      <c r="L79" s="10">
        <f>'05-04'!$K79+('05-04'!$J79/90)</f>
        <v>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/>
      <c r="L80" s="10">
        <f>'05-04'!$K80+('05-04'!$J80/90)</f>
        <v>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/>
      <c r="L81" s="10">
        <f>'05-04'!$K81+('05-04'!$J81/90)</f>
        <v>0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/>
      <c r="L82" s="10">
        <f>'05-04'!$K82+('05-04'!$J82/90)</f>
        <v>0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/>
      <c r="L83" s="10">
        <f>'05-04'!$K83+('05-04'!$J83/90)</f>
        <v>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/>
      <c r="L84" s="10">
        <f>'05-04'!$K84+('05-04'!$J84/90)</f>
        <v>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/>
      <c r="L85" s="10">
        <f>'05-04'!$K85+('05-04'!$J85/90)</f>
        <v>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/>
      <c r="L86" s="10">
        <f>'05-04'!$K86+('05-04'!$J86/90)</f>
        <v>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/>
      <c r="L87" s="10">
        <f>'05-04'!$K87+('05-04'!$J87/90)</f>
        <v>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/>
      <c r="L88" s="10">
        <f>'05-04'!$K88+('05-04'!$J88/90)</f>
        <v>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/>
      <c r="L89" s="10">
        <f>'05-04'!$K89+('05-04'!$J89/90)</f>
        <v>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/>
      <c r="L90" s="10">
        <f>'05-04'!$K90+('05-04'!$J90/90)</f>
        <v>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/>
      <c r="L91" s="10">
        <f>'05-04'!$K91+('05-04'!$J91/90)</f>
        <v>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/>
      <c r="L92" s="10">
        <f>'05-04'!$K92+('05-04'!$J92/90)</f>
        <v>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/>
      <c r="L93" s="10">
        <f>'05-04'!$K93+('05-04'!$J93/90)</f>
        <v>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/>
      <c r="L94" s="10">
        <f>'05-04'!$K94+('05-04'!$J94/90)</f>
        <v>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/>
      <c r="L95" s="10">
        <f>'05-04'!$K95+('05-04'!$J95/90)</f>
        <v>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/>
      <c r="L96" s="10">
        <f>'05-04'!$K96+('05-04'!$J96/90)</f>
        <v>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/>
      <c r="L97" s="10">
        <f>'05-04'!$K97+('05-04'!$J97/90)</f>
        <v>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/>
      <c r="L98" s="10">
        <f>'05-04'!$K98+('05-04'!$J98/90)</f>
        <v>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/>
      <c r="L99" s="10">
        <f>'05-04'!$K99+('05-04'!$J99/90)</f>
        <v>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/>
      <c r="L100" s="10">
        <f>'05-04'!$K100+('05-04'!$J100/90)</f>
        <v>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/>
      <c r="L101" s="10">
        <f>'05-04'!$K101+('05-04'!$J101/90)</f>
        <v>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/>
      <c r="L102" s="10">
        <f>'05-04'!$K102+('05-04'!$J102/90)</f>
        <v>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/>
      <c r="L103" s="10">
        <f>'05-04'!$K103+('05-04'!$J103/90)</f>
        <v>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'05-04'!$K104+('05-04'!$J104/90)</f>
        <v>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'05-04'!$K105+('05-04'!$J105/90)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'05-04'!$K106+('05-04'!$J106/90)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'05-04'!$K107+('05-04'!$J107/90)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'05-04'!$K108+('05-04'!$J108/90)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'05-04'!$K109+('05-04'!$J109/90)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'05-04'!$K110+('05-04'!$J110/90)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'05-04'!$K111+('05-04'!$J111/90)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'05-04'!$K112+('05-04'!$J112/90)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'05-04'!$K113+('05-04'!$J113/90)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'05-04'!$K114+('05-04'!$J114/90)</f>
        <v>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'05-04'!$K115+('05-04'!$J115/90)</f>
        <v>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'05-04'!$K116+('05-04'!$J116/90)</f>
        <v>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'05-04'!$K117+('05-04'!$J117/90)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'05-04'!$K118+('05-04'!$J118/90)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'05-04'!$K119+('05-04'!$J119/90)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'05-04'!$K120+('05-04'!$J120/90)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'05-04'!$K121+('05-04'!$J121/90)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'05-04'!$K122+('05-04'!$J122/90)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'05-04'!$K123+('05-04'!$J123/90)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'05-04'!$K124+('05-04'!$J124/90)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'05-04'!$K125+('05-04'!$J125/90)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'05-04'!$K126+('05-04'!$J126/90)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'05-04'!$K127+('05-04'!$J127/90)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'05-04'!$K128+('05-04'!$J128/90)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'05-04'!$K129+('05-04'!$J129/90)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'05-04'!$K130+('05-04'!$J130/90)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'05-04'!$K131+('05-04'!$J131/90)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'05-04'!$K132+('05-04'!$J132/90)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'05-04'!$K133+('05-04'!$J133/90)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'05-04'!$K134+('05-04'!$J134/90)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'05-04'!$K135+('05-04'!$J135/90)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'05-04'!$K136+('05-04'!$J136/90)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'05-04'!$K137+('05-04'!$J137/90)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'05-04'!$K138+('05-04'!$J138/90)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'05-04'!$K139+('05-04'!$J139/90)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'05-04'!$K140+('05-04'!$J140/90)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'05-04'!$K141+('05-04'!$J141/90)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'05-04'!$K142+('05-04'!$J142/90)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'05-04'!$K143+('05-04'!$J143/90)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'05-04'!$K144+('05-04'!$J144/90)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'05-04'!$K145+('05-04'!$J145/90)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'05-04'!$K146+('05-04'!$J146/90)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'05-04'!$K147+('05-04'!$J147/90)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'05-04'!$K148+('05-04'!$J148/90)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'05-04'!$K149+('05-04'!$J149/90)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'05-04'!$K150+('05-04'!$J150/90)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'05-04'!$K151+('05-04'!$J151/90)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'05-04'!$K152+('05-04'!$J152/90)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'05-04'!$K153+('05-04'!$J153/90)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'05-04'!$K154+('05-04'!$J154/90)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'05-04'!$K155+('05-04'!$J155/90)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'05-04'!$K156+('05-04'!$J156/90)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'05-04'!$K157+('05-04'!$J157/90)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'05-04'!$K158+('05-04'!$J158/90)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'05-04'!$K159+('05-04'!$J159/90)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'05-04'!$K160+('05-04'!$J160/90)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'05-04'!$K161+('05-04'!$J161/90)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'05-04'!$K162+('05-04'!$J162/90)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'05-04'!$K163+('05-04'!$J163/90)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'05-04'!$K164+('05-04'!$J164/90)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'05-04'!$K165+('05-04'!$J165/90)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'05-04'!$K166+('05-04'!$J166/90)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'05-04'!$K167+('05-04'!$J167/90)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'05-04'!$K168+('05-04'!$J168/90)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'05-04'!$K169+('05-04'!$J169/90)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'05-04'!$K170+('05-04'!$J170/90)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'05-04'!$K171+('05-04'!$J171/90)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'05-04'!$K172+('05-04'!$J172/90)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'05-04'!$K173+('05-04'!$J173/90)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'05-04'!$K174+('05-04'!$J174/90)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'05-04'!$K175+('05-04'!$J175/90)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'05-04'!$K176+('05-04'!$J176/90)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'05-04'!$K177+('05-04'!$J177/90)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'05-04'!$K178+('05-04'!$J178/90)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'05-04'!$K179+('05-04'!$J179/90)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'05-04'!$K180+('05-04'!$J180/90)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'05-04'!$K181+('05-04'!$J181/90)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'05-04'!$K182+('05-04'!$J182/90)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'05-04'!$K183+('05-04'!$J183/90)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'05-04'!$K184+('05-04'!$J184/90)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'05-04'!$K185+('05-04'!$J185/90)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'05-04'!$K186+('05-04'!$J186/90)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'05-04'!$K187+('05-04'!$J187/90)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'05-04'!$K188+('05-04'!$J188/90)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'05-04'!$K189+('05-04'!$J189/90)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'05-04'!$K190+('05-04'!$J190/90)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'05-04'!$K191+('05-04'!$J191/90)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'05-04'!$K192+('05-04'!$J192/90)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'05-04'!$K193+('05-04'!$J193/90)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'05-04'!$K194+('05-04'!$J194/90)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'05-04'!$K195+('05-04'!$J195/90)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'05-04'!$K196+('05-04'!$J196/90)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'05-04'!$K197+('05-04'!$J197/90)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'05-04'!$K198+('05-04'!$J198/90)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'05-04'!$K199+('05-04'!$J199/90)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'05-04'!$K200+('05-04'!$J200/90)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'05-04'!$K201+('05-04'!$J201/90)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'05-04'!$K202+('05-04'!$J202/90)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'05-04'!$K203+('05-04'!$J203/90)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'05-04'!$K204+('05-04'!$J204/90)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'05-04'!$K205+('05-04'!$J205/90)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'05-04'!$K206+('05-04'!$J206/90)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'05-04'!$K207+('05-04'!$J207/90)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'05-04'!$K208+('05-04'!$J208/90)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'05-04'!$K209+('05-04'!$J209/90)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'05-04'!$K210+('05-04'!$J210/90)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'05-04'!$K211+('05-04'!$J211/90)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'05-04'!$K212+('05-04'!$J212/90)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'05-04'!$K213+('05-04'!$J213/90)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'05-04'!$K214+('05-04'!$J214/90)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'05-04'!$K215+('05-04'!$J215/90)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'05-04'!$K216+('05-04'!$J216/90)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'05-04'!$K217+('05-04'!$J217/90)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'05-04'!$K218+('05-04'!$J218/90)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'05-04'!$K219+('05-04'!$J219/90)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'05-04'!$K220+('05-04'!$J220/90)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'05-04'!$K221+('05-04'!$J221/90)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'05-04'!$K222+('05-04'!$J222/90)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'05-04'!$K223+('05-04'!$J223/90)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'05-04'!$K224+('05-04'!$J224/90)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'05-04'!$K225+('05-04'!$J225/90)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'05-04'!$K226+('05-04'!$J226/90)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'05-04'!$K227+('05-04'!$J227/90)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'05-04'!$K228+('05-04'!$J228/90)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'05-04'!$K229+('05-04'!$J229/90)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'05-04'!$K230+('05-04'!$J230/90)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'05-04'!$K231+('05-04'!$J231/90)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'05-04'!$K232+('05-04'!$J232/90)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'05-04'!$K233+('05-04'!$J233/90)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'05-04'!$K234+('05-04'!$J234/90)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'05-04'!$K235+('05-04'!$J235/90)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'05-04'!$K236+('05-04'!$J236/90)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'05-04'!$K237+('05-04'!$J237/90)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'05-04'!$K238+('05-04'!$J238/90)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'05-04'!$K239+('05-04'!$J239/90)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'05-04'!$K240+('05-04'!$J240/90)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'05-04'!$K241+('05-04'!$J241/90)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'05-04'!$K242+('05-04'!$J242/90)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'05-04'!$K243+('05-04'!$J243/90)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'05-04'!$K244+('05-04'!$J244/90)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'05-04'!$K245+('05-04'!$J245/90)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'05-04'!$K246+('05-04'!$J246/90)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'05-04'!$K247+('05-04'!$J247/90)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'05-04'!$K248+('05-04'!$J248/90)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'05-04'!$K249+('05-04'!$J249/90)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'05-04'!$K250+('05-04'!$J250/90)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'05-04'!$K251+('05-04'!$J251/90)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'05-04'!$K252+('05-04'!$J252/90)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'05-04'!$K253+('05-04'!$J253/90)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'05-04'!$K254+('05-04'!$J254/90)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'05-04'!$K255+('05-04'!$J255/90)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'05-04'!$K256+('05-04'!$J256/90)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'05-04'!$K257+('05-04'!$J257/90)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'05-04'!$K258+('05-04'!$J258/90)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'05-04'!$K259+('05-04'!$J259/90)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'05-04'!$K260+('05-04'!$J260/90)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'05-04'!$K261+('05-04'!$J261/90)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'05-04'!$K262+('05-04'!$J262/90)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'05-04'!$K263+('05-04'!$J263/90)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'05-04'!$K264+('05-04'!$J264/90)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'05-04'!$K265+('05-04'!$J265/90)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'05-04'!$K266+('05-04'!$J266/90)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'05-04'!$K267+('05-04'!$J267/90)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'05-04'!$K268+('05-04'!$J268/90)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'05-04'!$K269+('05-04'!$J269/90)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'05-04'!$K270+('05-04'!$J270/90)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'05-04'!$K271+('05-04'!$J271/90)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'05-04'!$K272+('05-04'!$J272/90)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'05-04'!$K273+('05-04'!$J273/90)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'05-04'!$K274+('05-04'!$J274/90)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'05-04'!$K275+('05-04'!$J275/90)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'05-04'!$K276+('05-04'!$J276/90)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'05-04'!$K277+('05-04'!$J277/90)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'05-04'!$K278+('05-04'!$J278/90)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'05-04'!$K279+('05-04'!$J279/90)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'05-04'!$K280+('05-04'!$J280/90)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'05-04'!$K281+('05-04'!$J281/90)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'05-04'!$K282+('05-04'!$J282/90)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'05-04'!$K283+('05-04'!$J283/90)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'05-04'!$K284+('05-04'!$J284/90)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'05-04'!$K285+('05-04'!$J285/90)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'05-04'!$K286+('05-04'!$J286/90)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'05-04'!$K287+('05-04'!$J287/90)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'05-04'!$K288+('05-04'!$J288/90)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'05-04'!$K289+('05-04'!$J289/90)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'05-04'!$K290+('05-04'!$J290/90)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'05-04'!$K291+('05-04'!$J291/90)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'05-04'!$K292+('05-04'!$J292/90)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'05-04'!$K293+('05-04'!$J293/90)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'05-04'!$K294+('05-04'!$J294/90)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'05-04'!$K295+('05-04'!$J295/90)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'05-04'!$K296+('05-04'!$J296/90)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'05-04'!$K297+('05-04'!$J297/90)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'05-04'!$K298+('05-04'!$J298/90)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'05-04'!$K299+('05-04'!$J299/90)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'05-04'!$K300+('05-04'!$J300/90)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'05-04'!$K301+('05-04'!$J301/90)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'05-04'!$K302+('05-04'!$J302/90)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'05-04'!$K303+('05-04'!$J303/90)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'05-04'!$K304+('05-04'!$J304/90)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'05-04'!$K305+('05-04'!$J305/90)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'05-04'!$K306+('05-04'!$J306/90)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'05-04'!$K307+('05-04'!$J307/90)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'05-04'!$K308+('05-04'!$J308/90)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'05-04'!$K309+('05-04'!$J309/90)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'05-04'!$K310+('05-04'!$J310/90)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'05-04'!$K311+('05-04'!$J311/90)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'05-04'!$K312+('05-04'!$J312/90)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'05-04'!$K313+('05-04'!$J313/90)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'05-04'!$K314+('05-04'!$J314/90)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'05-04'!$K315+('05-04'!$J315/90)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'05-04'!$K316+('05-04'!$J316/90)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'05-04'!$K317+('05-04'!$J317/90)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'05-04'!$K318+('05-04'!$J318/90)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'05-04'!$K319+('05-04'!$J319/90)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'05-04'!$K320+('05-04'!$J320/90)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'05-04'!$K321+('05-04'!$J321/90)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'05-04'!$K322+('05-04'!$J322/90)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'05-04'!$K323+('05-04'!$J323/90)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'05-04'!$K324+('05-04'!$J324/90)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'05-04'!$K325+('05-04'!$J325/90)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'05-04'!$K326+('05-04'!$J326/90)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'05-04'!$K327+('05-04'!$J327/90)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'05-04'!$K328+('05-04'!$J328/90)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'05-04'!$K329+('05-04'!$J329/90)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'05-04'!$K330+('05-04'!$J330/90)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'05-04'!$K331+('05-04'!$J331/90)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'05-04'!$K332+('05-04'!$J332/90)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'05-04'!$K333+('05-04'!$J333/90)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'05-04'!$K334+('05-04'!$J334/90)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'05-04'!$K335+('05-04'!$J335/90)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'05-04'!$K336+('05-04'!$J336/90)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'05-04'!$K337+('05-04'!$J337/90)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'05-04'!$K338+('05-04'!$J338/90)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'05-04'!$K339+('05-04'!$J339/90)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'05-04'!$K340+('05-04'!$J340/90)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'05-04'!$K341+('05-04'!$J341/90)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'05-04'!$K342+('05-04'!$J342/90)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'05-04'!$K343+('05-04'!$J343/90)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'05-04'!$K344+('05-04'!$J344/90)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'05-04'!$K345+('05-04'!$J345/90)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'05-04'!$K346+('05-04'!$J346/90)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'05-04'!$K347+('05-04'!$J347/90)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'05-04'!$K348+('05-04'!$J348/90)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'05-04'!$K349+('05-04'!$J349/90)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'05-04'!$K350+('05-04'!$J350/90)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'05-04'!$K351+('05-04'!$J351/90)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'05-04'!$K352+('05-04'!$J352/90)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'05-04'!$K353+('05-04'!$J353/90)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'05-04'!$K354+('05-04'!$J354/90)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1"/>
      <c r="B355" s="1"/>
      <c r="C355" s="1"/>
      <c r="D355" s="1"/>
      <c r="E355" s="1"/>
      <c r="F355" s="1"/>
      <c r="G355" s="1"/>
      <c r="H355" s="1"/>
      <c r="I355" s="2"/>
      <c r="J355" s="3"/>
      <c r="K355" s="9"/>
      <c r="L355" s="3"/>
      <c r="M355" s="3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x14ac:dyDescent="0.3">
      <c r="A356" s="1"/>
      <c r="B356" s="1"/>
      <c r="C356" s="1"/>
      <c r="D356" s="1"/>
      <c r="E356" s="1"/>
      <c r="F356" s="1"/>
      <c r="G356" s="1"/>
      <c r="H356" s="1"/>
      <c r="I356" s="2"/>
      <c r="J356" s="3"/>
      <c r="K356" s="9"/>
      <c r="L356" s="3"/>
      <c r="M356" s="3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x14ac:dyDescent="0.3">
      <c r="A357" s="1"/>
      <c r="B357" s="1"/>
      <c r="C357" s="1"/>
      <c r="D357" s="1"/>
      <c r="E357" s="1"/>
      <c r="F357" s="1"/>
      <c r="G357" s="1"/>
      <c r="H357" s="1"/>
      <c r="I357" s="2"/>
      <c r="J357" s="3"/>
      <c r="K357" s="9"/>
      <c r="L357" s="3"/>
      <c r="M357" s="3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x14ac:dyDescent="0.3">
      <c r="A358" s="1"/>
      <c r="B358" s="1"/>
      <c r="C358" s="1"/>
      <c r="D358" s="1"/>
      <c r="E358" s="1"/>
      <c r="F358" s="1"/>
      <c r="G358" s="1"/>
      <c r="H358" s="1"/>
      <c r="I358" s="2"/>
      <c r="J358" s="3"/>
      <c r="K358" s="9"/>
      <c r="L358" s="3"/>
      <c r="M358" s="3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x14ac:dyDescent="0.3">
      <c r="A359" s="1"/>
      <c r="B359" s="1"/>
      <c r="C359" s="1"/>
      <c r="D359" s="1"/>
      <c r="E359" s="1"/>
      <c r="F359" s="1"/>
      <c r="G359" s="1"/>
      <c r="H359" s="1"/>
      <c r="I359" s="2"/>
      <c r="J359" s="3"/>
      <c r="K359" s="9"/>
      <c r="L359" s="3"/>
      <c r="M359" s="3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x14ac:dyDescent="0.3">
      <c r="A360" s="1"/>
      <c r="B360" s="1"/>
      <c r="C360" s="1"/>
      <c r="D360" s="1"/>
      <c r="E360" s="1"/>
      <c r="F360" s="1"/>
      <c r="G360" s="1"/>
      <c r="H360" s="1"/>
      <c r="I360" s="2"/>
      <c r="J360" s="3"/>
      <c r="K360" s="9"/>
      <c r="L360" s="3"/>
      <c r="M360" s="3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x14ac:dyDescent="0.3">
      <c r="A361" s="1"/>
      <c r="B361" s="1"/>
      <c r="C361" s="1"/>
      <c r="D361" s="1"/>
      <c r="E361" s="1"/>
      <c r="F361" s="1"/>
      <c r="G361" s="1"/>
      <c r="H361" s="1"/>
      <c r="I361" s="2"/>
      <c r="J361" s="3"/>
      <c r="K361" s="9"/>
      <c r="L361" s="3"/>
      <c r="M361" s="3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13:F13"/>
    <mergeCell ref="N13:S13"/>
    <mergeCell ref="D22:E22"/>
    <mergeCell ref="Q22:R22"/>
    <mergeCell ref="A23:B23"/>
    <mergeCell ref="N23:O23"/>
  </mergeCells>
  <pageMargins left="0.25" right="0.25" top="0.75" bottom="0.75" header="0" footer="0"/>
  <pageSetup paperSize="9" fitToHeight="0" orientation="portrait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pageSetUpPr fitToPage="1"/>
  </sheetPr>
  <dimension ref="A1:Z1000"/>
  <sheetViews>
    <sheetView rightToLeft="1" workbookViewId="0"/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0.8867187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SUM(J3:J15)</f>
        <v>1245</v>
      </c>
      <c r="K1" s="3">
        <f t="shared" si="0"/>
        <v>141</v>
      </c>
      <c r="L1" s="3">
        <f t="shared" si="0"/>
        <v>154.83333333333334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145</v>
      </c>
      <c r="K3" s="9"/>
      <c r="L3" s="10">
        <f t="shared" ref="L3:L15" si="1">K3+(J3/90)</f>
        <v>1.6111111111111112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10</v>
      </c>
      <c r="L4" s="10">
        <f t="shared" si="1"/>
        <v>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180</v>
      </c>
      <c r="K5" s="9"/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100</v>
      </c>
      <c r="K6" s="9"/>
      <c r="L6" s="10">
        <f t="shared" si="1"/>
        <v>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5</v>
      </c>
      <c r="L7" s="10">
        <f t="shared" si="1"/>
        <v>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250</v>
      </c>
      <c r="K8" s="9"/>
      <c r="L8" s="10">
        <f t="shared" si="1"/>
        <v>2.7777777777777777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400</v>
      </c>
      <c r="K9" s="9"/>
      <c r="L9" s="10">
        <f t="shared" si="1"/>
        <v>4.4444444444444446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450</v>
      </c>
      <c r="K10" s="9">
        <v>20</v>
      </c>
      <c r="L10" s="10">
        <f t="shared" si="1"/>
        <v>25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22</v>
      </c>
      <c r="L11" s="10">
        <f t="shared" si="1"/>
        <v>22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>
        <v>84</v>
      </c>
      <c r="L12" s="10">
        <f t="shared" si="1"/>
        <v>84</v>
      </c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1"/>
      <c r="B13" s="1"/>
      <c r="C13" s="1"/>
      <c r="D13" s="1"/>
      <c r="E13" s="1"/>
      <c r="F13" s="1"/>
      <c r="G13" s="1"/>
      <c r="H13" s="1" t="s">
        <v>6</v>
      </c>
      <c r="I13" s="2"/>
      <c r="J13" s="8">
        <v>80</v>
      </c>
      <c r="K13" s="9"/>
      <c r="L13" s="10">
        <f t="shared" si="1"/>
        <v>0.88888888888888884</v>
      </c>
      <c r="M13" s="3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x14ac:dyDescent="0.3">
      <c r="A14" s="1"/>
      <c r="B14" s="1"/>
      <c r="C14" s="1"/>
      <c r="D14" s="1"/>
      <c r="E14" s="1"/>
      <c r="F14" s="1"/>
      <c r="G14" s="1"/>
      <c r="H14" s="1" t="s">
        <v>6</v>
      </c>
      <c r="I14" s="2" t="s">
        <v>56</v>
      </c>
      <c r="J14" s="8">
        <v>-360</v>
      </c>
      <c r="K14" s="9"/>
      <c r="L14" s="10">
        <f t="shared" si="1"/>
        <v>-4</v>
      </c>
      <c r="M14" s="3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x14ac:dyDescent="0.3">
      <c r="A15" s="1"/>
      <c r="B15" s="1"/>
      <c r="C15" s="1"/>
      <c r="D15" s="1"/>
      <c r="E15" s="1"/>
      <c r="F15" s="1"/>
      <c r="G15" s="1"/>
      <c r="H15" s="1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x14ac:dyDescent="0.3">
      <c r="A16" s="20" t="s">
        <v>166</v>
      </c>
      <c r="B16" s="1"/>
      <c r="C16" s="1"/>
      <c r="D16" s="1"/>
      <c r="E16" s="1"/>
      <c r="F16" s="1"/>
      <c r="G16" s="1"/>
      <c r="H16" s="1"/>
      <c r="I16" s="2"/>
      <c r="J16" s="3"/>
      <c r="K16" s="9"/>
      <c r="L16" s="3"/>
      <c r="M16" s="3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x14ac:dyDescent="0.3">
      <c r="A17" s="57" t="s">
        <v>7</v>
      </c>
      <c r="B17" s="58"/>
      <c r="C17" s="58"/>
      <c r="D17" s="58"/>
      <c r="E17" s="58"/>
      <c r="F17" s="58"/>
      <c r="G17" s="1"/>
      <c r="H17" s="1"/>
      <c r="I17" s="2" t="s">
        <v>0</v>
      </c>
      <c r="J17" s="3">
        <f>SUM('06-04'!$J$19:$J$358)</f>
        <v>10765</v>
      </c>
      <c r="K17" s="3">
        <f>SUM('06-04'!$K$19:$K$358)</f>
        <v>1413</v>
      </c>
      <c r="L17" s="3">
        <f>SUM('06-04'!$L$19:$L$358)</f>
        <v>1532.6111111111109</v>
      </c>
      <c r="M17" s="3"/>
      <c r="N17" s="57" t="s">
        <v>8</v>
      </c>
      <c r="O17" s="58"/>
      <c r="P17" s="58"/>
      <c r="Q17" s="58"/>
      <c r="R17" s="58"/>
      <c r="S17" s="58"/>
      <c r="T17" s="1"/>
      <c r="U17" s="1"/>
      <c r="V17" s="1"/>
      <c r="W17" s="1"/>
      <c r="X17" s="1"/>
      <c r="Y17" s="1"/>
      <c r="Z17" s="1"/>
    </row>
    <row r="18" spans="1:26" x14ac:dyDescent="0.3">
      <c r="A18" s="12" t="s">
        <v>9</v>
      </c>
      <c r="B18" s="12" t="s">
        <v>10</v>
      </c>
      <c r="C18" s="12" t="s">
        <v>11</v>
      </c>
      <c r="D18" s="12" t="s">
        <v>12</v>
      </c>
      <c r="E18" s="12" t="s">
        <v>10</v>
      </c>
      <c r="F18" s="12" t="s">
        <v>11</v>
      </c>
      <c r="G18" s="1"/>
      <c r="H18" s="1" t="s">
        <v>1</v>
      </c>
      <c r="I18" s="4" t="s">
        <v>2</v>
      </c>
      <c r="J18" s="5" t="s">
        <v>3</v>
      </c>
      <c r="K18" s="6" t="s">
        <v>4</v>
      </c>
      <c r="L18" s="6" t="s">
        <v>5</v>
      </c>
      <c r="M18" s="1"/>
      <c r="N18" s="12" t="s">
        <v>9</v>
      </c>
      <c r="O18" s="12" t="s">
        <v>10</v>
      </c>
      <c r="P18" s="12" t="s">
        <v>11</v>
      </c>
      <c r="Q18" s="12" t="s">
        <v>12</v>
      </c>
      <c r="R18" s="12" t="s">
        <v>10</v>
      </c>
      <c r="S18" s="12" t="s">
        <v>11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1</v>
      </c>
      <c r="B19" s="1">
        <v>1</v>
      </c>
      <c r="C19" s="14">
        <f t="shared" ref="C19:C24" si="2">A19*B19</f>
        <v>1</v>
      </c>
      <c r="D19" s="15">
        <v>5</v>
      </c>
      <c r="E19" s="1">
        <v>28</v>
      </c>
      <c r="F19" s="16">
        <f t="shared" ref="F19:F23" si="3">D19*E19</f>
        <v>140</v>
      </c>
      <c r="G19" s="7"/>
      <c r="H19" s="7" t="s">
        <v>6</v>
      </c>
      <c r="I19" s="2" t="s">
        <v>121</v>
      </c>
      <c r="J19" s="8">
        <v>-150</v>
      </c>
      <c r="K19" s="9">
        <v>5</v>
      </c>
      <c r="L19" s="10">
        <f>'06-04'!$K19+('06-04'!$J19/90)</f>
        <v>3.333333333333333</v>
      </c>
      <c r="M19" s="3"/>
      <c r="N19" s="13">
        <v>1</v>
      </c>
      <c r="O19" s="1">
        <v>9</v>
      </c>
      <c r="P19" s="14">
        <f t="shared" ref="P19:P24" si="4">N19*O19</f>
        <v>9</v>
      </c>
      <c r="Q19" s="15">
        <v>5</v>
      </c>
      <c r="R19" s="1"/>
      <c r="S19" s="16">
        <f t="shared" ref="S19:S23" si="5">Q19*R19</f>
        <v>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5</v>
      </c>
      <c r="B20" s="1">
        <v>2</v>
      </c>
      <c r="C20" s="14">
        <f t="shared" si="2"/>
        <v>10</v>
      </c>
      <c r="D20" s="15">
        <v>10</v>
      </c>
      <c r="E20" s="1">
        <v>13</v>
      </c>
      <c r="F20" s="16">
        <f t="shared" si="3"/>
        <v>130</v>
      </c>
      <c r="G20" s="7"/>
      <c r="H20" s="7" t="s">
        <v>6</v>
      </c>
      <c r="I20" s="2" t="s">
        <v>167</v>
      </c>
      <c r="J20" s="8">
        <v>-180</v>
      </c>
      <c r="K20" s="9">
        <v>-25</v>
      </c>
      <c r="L20" s="10">
        <f>'06-04'!$K20+('06-04'!$J20/90)</f>
        <v>-27</v>
      </c>
      <c r="M20" s="3"/>
      <c r="N20" s="13">
        <v>5</v>
      </c>
      <c r="O20" s="1">
        <v>1</v>
      </c>
      <c r="P20" s="14">
        <f t="shared" si="4"/>
        <v>5</v>
      </c>
      <c r="Q20" s="15">
        <v>10</v>
      </c>
      <c r="R20" s="1"/>
      <c r="S20" s="16">
        <f t="shared" si="5"/>
        <v>0</v>
      </c>
      <c r="T20" s="1"/>
      <c r="U20" s="1"/>
      <c r="V20" s="1"/>
      <c r="W20" s="1"/>
      <c r="X20" s="1"/>
      <c r="Y20" s="1"/>
      <c r="Z20" s="1"/>
    </row>
    <row r="21" spans="1:26" x14ac:dyDescent="0.3">
      <c r="A21" s="13">
        <v>10</v>
      </c>
      <c r="B21" s="1">
        <v>53</v>
      </c>
      <c r="C21" s="14">
        <f t="shared" si="2"/>
        <v>530</v>
      </c>
      <c r="D21" s="15">
        <v>20</v>
      </c>
      <c r="E21" s="1">
        <v>0</v>
      </c>
      <c r="F21" s="16">
        <f t="shared" si="3"/>
        <v>0</v>
      </c>
      <c r="G21" s="7"/>
      <c r="H21" s="7" t="s">
        <v>40</v>
      </c>
      <c r="I21" s="2" t="s">
        <v>15</v>
      </c>
      <c r="J21" s="8"/>
      <c r="K21" s="9">
        <v>-40</v>
      </c>
      <c r="L21" s="10">
        <f>'06-04'!$K21+('06-04'!$J21/90)</f>
        <v>-40</v>
      </c>
      <c r="M21" s="3"/>
      <c r="N21" s="13">
        <v>10</v>
      </c>
      <c r="O21" s="1">
        <v>28</v>
      </c>
      <c r="P21" s="14">
        <f t="shared" si="4"/>
        <v>280</v>
      </c>
      <c r="Q21" s="15">
        <v>20</v>
      </c>
      <c r="R21" s="1"/>
      <c r="S21" s="16">
        <f t="shared" si="5"/>
        <v>0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20</v>
      </c>
      <c r="B22" s="1">
        <v>41</v>
      </c>
      <c r="C22" s="14">
        <f t="shared" si="2"/>
        <v>820</v>
      </c>
      <c r="D22" s="15">
        <v>50</v>
      </c>
      <c r="E22" s="1">
        <v>4</v>
      </c>
      <c r="F22" s="16">
        <f t="shared" si="3"/>
        <v>200</v>
      </c>
      <c r="G22" s="7"/>
      <c r="H22" s="7" t="s">
        <v>6</v>
      </c>
      <c r="I22" s="2" t="s">
        <v>15</v>
      </c>
      <c r="J22" s="8"/>
      <c r="K22" s="9">
        <v>31</v>
      </c>
      <c r="L22" s="10">
        <f>'06-04'!$K22+('06-04'!$J22/90)</f>
        <v>31</v>
      </c>
      <c r="M22" s="3"/>
      <c r="N22" s="13">
        <v>20</v>
      </c>
      <c r="O22" s="1">
        <v>30</v>
      </c>
      <c r="P22" s="14">
        <f t="shared" si="4"/>
        <v>600</v>
      </c>
      <c r="Q22" s="15">
        <v>50</v>
      </c>
      <c r="R22" s="1">
        <v>1</v>
      </c>
      <c r="S22" s="16">
        <f t="shared" si="5"/>
        <v>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50</v>
      </c>
      <c r="B23" s="1">
        <v>4</v>
      </c>
      <c r="C23" s="14">
        <f t="shared" si="2"/>
        <v>200</v>
      </c>
      <c r="D23" s="15">
        <v>100</v>
      </c>
      <c r="E23" s="1">
        <v>27</v>
      </c>
      <c r="F23" s="16">
        <f t="shared" si="3"/>
        <v>2700</v>
      </c>
      <c r="G23" s="7"/>
      <c r="H23" s="7" t="s">
        <v>28</v>
      </c>
      <c r="I23" s="11" t="s">
        <v>35</v>
      </c>
      <c r="J23" s="8">
        <v>-300</v>
      </c>
      <c r="K23" s="9"/>
      <c r="L23" s="10">
        <f>'06-04'!$K23+('06-04'!$J23/90)</f>
        <v>-3.3333333333333335</v>
      </c>
      <c r="M23" s="3"/>
      <c r="N23" s="13">
        <v>50</v>
      </c>
      <c r="O23" s="1">
        <v>1</v>
      </c>
      <c r="P23" s="14">
        <f t="shared" si="4"/>
        <v>50</v>
      </c>
      <c r="Q23" s="15">
        <v>100</v>
      </c>
      <c r="R23" s="1">
        <v>1</v>
      </c>
      <c r="S23" s="16">
        <f t="shared" si="5"/>
        <v>100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100</v>
      </c>
      <c r="B24" s="1">
        <v>7</v>
      </c>
      <c r="C24" s="14">
        <f t="shared" si="2"/>
        <v>700</v>
      </c>
      <c r="D24" s="12" t="s">
        <v>11</v>
      </c>
      <c r="E24" s="12"/>
      <c r="F24" s="17">
        <f>SUM(F19:F23)</f>
        <v>3170</v>
      </c>
      <c r="G24" s="7"/>
      <c r="H24" s="7" t="s">
        <v>6</v>
      </c>
      <c r="I24" s="2" t="s">
        <v>168</v>
      </c>
      <c r="J24" s="8"/>
      <c r="K24" s="9">
        <v>120</v>
      </c>
      <c r="L24" s="10">
        <f>'06-04'!$K24+('06-04'!$J24/90)</f>
        <v>120</v>
      </c>
      <c r="M24" s="3"/>
      <c r="N24" s="13">
        <v>100</v>
      </c>
      <c r="O24" s="1">
        <v>1</v>
      </c>
      <c r="P24" s="14">
        <f t="shared" si="4"/>
        <v>100</v>
      </c>
      <c r="Q24" s="12" t="s">
        <v>11</v>
      </c>
      <c r="R24" s="12"/>
      <c r="S24" s="17">
        <f>SUM(S19:S23)</f>
        <v>150</v>
      </c>
      <c r="T24" s="1"/>
      <c r="U24" s="1"/>
      <c r="V24" s="1"/>
      <c r="W24" s="1"/>
      <c r="X24" s="1"/>
      <c r="Y24" s="1"/>
      <c r="Z24" s="1"/>
    </row>
    <row r="25" spans="1:26" x14ac:dyDescent="0.3">
      <c r="A25" s="12" t="s">
        <v>11</v>
      </c>
      <c r="B25" s="12"/>
      <c r="C25" s="6">
        <f>SUM(C19:C24)</f>
        <v>2261</v>
      </c>
      <c r="D25" s="1"/>
      <c r="E25" s="1"/>
      <c r="F25" s="1"/>
      <c r="G25" s="1"/>
      <c r="H25" s="7" t="s">
        <v>6</v>
      </c>
      <c r="I25" s="2" t="s">
        <v>169</v>
      </c>
      <c r="J25" s="8">
        <v>300</v>
      </c>
      <c r="K25" s="9"/>
      <c r="L25" s="10">
        <f>'06-04'!$K25+('06-04'!$J25/90)</f>
        <v>3.3333333333333335</v>
      </c>
      <c r="M25" s="3"/>
      <c r="N25" s="12" t="s">
        <v>11</v>
      </c>
      <c r="O25" s="12"/>
      <c r="P25" s="6">
        <f>SUM(P19:P24)</f>
        <v>1044</v>
      </c>
      <c r="Q25" s="1"/>
      <c r="R25" s="1"/>
      <c r="S25" s="8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>
        <v>0</v>
      </c>
      <c r="C26" s="18"/>
      <c r="D26" s="59" t="s">
        <v>21</v>
      </c>
      <c r="E26" s="60"/>
      <c r="F26" s="17">
        <f t="array" aca="1" ref="F26" ca="1">INDIRECT("'"&amp;$A$16&amp;"'!J13")+J1</f>
        <v>2180</v>
      </c>
      <c r="G26" s="1"/>
      <c r="H26" s="7" t="s">
        <v>6</v>
      </c>
      <c r="I26" s="2" t="s">
        <v>170</v>
      </c>
      <c r="J26" s="8"/>
      <c r="K26" s="9">
        <v>50</v>
      </c>
      <c r="L26" s="10">
        <f>'06-04'!$K26+('06-04'!$J26/90)</f>
        <v>50</v>
      </c>
      <c r="M26" s="3"/>
      <c r="N26" s="1"/>
      <c r="O26" s="1"/>
      <c r="P26" s="18"/>
      <c r="Q26" s="59" t="s">
        <v>21</v>
      </c>
      <c r="R26" s="60"/>
      <c r="S26" s="17">
        <f>SUM('06-04'!$J$19:$J$358)</f>
        <v>10765</v>
      </c>
      <c r="T26" s="1"/>
      <c r="U26" s="1"/>
      <c r="V26" s="1"/>
      <c r="W26" s="1"/>
      <c r="X26" s="1"/>
      <c r="Y26" s="1"/>
      <c r="Z26" s="1"/>
    </row>
    <row r="27" spans="1:26" x14ac:dyDescent="0.3">
      <c r="A27" s="59" t="s">
        <v>23</v>
      </c>
      <c r="B27" s="60"/>
      <c r="C27" s="6">
        <f t="array" aca="1" ref="C27" ca="1">INDIRECT("'"&amp;$A$16&amp;"'!K13")+K1</f>
        <v>1188</v>
      </c>
      <c r="D27" s="1"/>
      <c r="E27" s="1"/>
      <c r="F27" s="8"/>
      <c r="G27" s="1"/>
      <c r="H27" s="7" t="s">
        <v>6</v>
      </c>
      <c r="I27" s="2" t="s">
        <v>29</v>
      </c>
      <c r="J27" s="8">
        <v>-300</v>
      </c>
      <c r="K27" s="9"/>
      <c r="L27" s="10">
        <f>'06-04'!$K27+('06-04'!$J27/90)</f>
        <v>-3.3333333333333335</v>
      </c>
      <c r="M27" s="3"/>
      <c r="N27" s="59" t="s">
        <v>23</v>
      </c>
      <c r="O27" s="60"/>
      <c r="P27" s="6">
        <f>SUM('06-04'!$K$19:$K$358)</f>
        <v>1413</v>
      </c>
      <c r="Q27" s="1"/>
      <c r="R27" s="1"/>
      <c r="S27" s="8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18"/>
      <c r="D28" s="12" t="s">
        <v>25</v>
      </c>
      <c r="E28" s="12"/>
      <c r="F28" s="17">
        <f t="array" aca="1" ref="F28" ca="1">F24-F26-INDIRECT("'"&amp;$A$16&amp;"'!f20")</f>
        <v>0</v>
      </c>
      <c r="G28" s="1"/>
      <c r="H28" s="7" t="s">
        <v>6</v>
      </c>
      <c r="I28" s="2" t="s">
        <v>15</v>
      </c>
      <c r="J28" s="8">
        <v>-100</v>
      </c>
      <c r="K28" s="9">
        <v>5</v>
      </c>
      <c r="L28" s="10">
        <f>'06-04'!$K28+('06-04'!$J28/90)</f>
        <v>3.8888888888888888</v>
      </c>
      <c r="M28" s="3"/>
      <c r="N28" s="1"/>
      <c r="O28" s="1"/>
      <c r="P28" s="18"/>
      <c r="Q28" s="12" t="s">
        <v>25</v>
      </c>
      <c r="R28" s="12"/>
      <c r="S28" s="17">
        <f>S24-S26-F24</f>
        <v>-13785</v>
      </c>
      <c r="T28" s="1"/>
      <c r="U28" s="1"/>
      <c r="V28" s="1"/>
      <c r="W28" s="1"/>
      <c r="X28" s="1"/>
      <c r="Y28" s="1"/>
      <c r="Z28" s="1"/>
    </row>
    <row r="29" spans="1:26" x14ac:dyDescent="0.3">
      <c r="A29" s="12" t="s">
        <v>25</v>
      </c>
      <c r="B29" s="12"/>
      <c r="C29" s="6">
        <f t="array" aca="1" ref="C29" ca="1">C25-C27-INDIRECT("'"&amp;$A$16&amp;"'!c21")</f>
        <v>0</v>
      </c>
      <c r="D29" s="1"/>
      <c r="E29" s="1"/>
      <c r="F29" s="1"/>
      <c r="G29" s="1"/>
      <c r="H29" s="7" t="s">
        <v>6</v>
      </c>
      <c r="I29" s="2" t="s">
        <v>171</v>
      </c>
      <c r="J29" s="8"/>
      <c r="K29" s="9">
        <v>48</v>
      </c>
      <c r="L29" s="10">
        <f>'06-04'!$K29+('06-04'!$J29/90)</f>
        <v>48</v>
      </c>
      <c r="M29" s="3"/>
      <c r="N29" s="12" t="s">
        <v>25</v>
      </c>
      <c r="O29" s="12"/>
      <c r="P29" s="6">
        <f>P25-P27-C25</f>
        <v>-2630</v>
      </c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x14ac:dyDescent="0.3">
      <c r="A30" s="1"/>
      <c r="B30" s="1"/>
      <c r="C30" s="7"/>
      <c r="D30" s="7"/>
      <c r="E30" s="1"/>
      <c r="F30" s="7"/>
      <c r="G30" s="1"/>
      <c r="H30" s="7" t="s">
        <v>6</v>
      </c>
      <c r="I30" s="19" t="s">
        <v>121</v>
      </c>
      <c r="J30" s="8">
        <v>100</v>
      </c>
      <c r="K30" s="9"/>
      <c r="L30" s="10">
        <f>'06-04'!$K30+('06-04'!$J30/90)</f>
        <v>1.1111111111111112</v>
      </c>
      <c r="M30" s="3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7"/>
      <c r="D31" s="7"/>
      <c r="E31" s="1"/>
      <c r="F31" s="7"/>
      <c r="G31" s="1"/>
      <c r="H31" s="7" t="s">
        <v>6</v>
      </c>
      <c r="I31" s="19" t="s">
        <v>172</v>
      </c>
      <c r="J31" s="8">
        <v>100</v>
      </c>
      <c r="K31" s="9"/>
      <c r="L31" s="10">
        <f>'06-04'!$K31+('06-04'!$J31/90)</f>
        <v>1.1111111111111112</v>
      </c>
      <c r="M31" s="3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x14ac:dyDescent="0.3">
      <c r="A32" s="1"/>
      <c r="B32" s="1"/>
      <c r="C32" s="7"/>
      <c r="D32" s="7"/>
      <c r="E32" s="1"/>
      <c r="F32" s="7"/>
      <c r="G32" s="1"/>
      <c r="H32" s="7" t="s">
        <v>6</v>
      </c>
      <c r="I32" s="2" t="s">
        <v>173</v>
      </c>
      <c r="J32" s="8">
        <v>270</v>
      </c>
      <c r="K32" s="9"/>
      <c r="L32" s="10">
        <f>'06-04'!$K32+('06-04'!$J32/90)</f>
        <v>3</v>
      </c>
      <c r="M32" s="3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9"/>
      <c r="B33" s="9"/>
      <c r="C33" s="7"/>
      <c r="D33" s="7"/>
      <c r="E33" s="1"/>
      <c r="F33" s="7"/>
      <c r="G33" s="1"/>
      <c r="H33" s="7" t="s">
        <v>6</v>
      </c>
      <c r="I33" s="19" t="s">
        <v>174</v>
      </c>
      <c r="J33" s="8">
        <v>340</v>
      </c>
      <c r="K33" s="9"/>
      <c r="L33" s="10">
        <f>'06-04'!$K33+('06-04'!$J33/90)</f>
        <v>3.7777777777777777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7"/>
      <c r="D34" s="1"/>
      <c r="E34" s="1"/>
      <c r="F34" s="7"/>
      <c r="G34" s="1"/>
      <c r="H34" s="7" t="s">
        <v>6</v>
      </c>
      <c r="I34" s="19" t="s">
        <v>175</v>
      </c>
      <c r="J34" s="8">
        <v>360</v>
      </c>
      <c r="K34" s="9"/>
      <c r="L34" s="10">
        <f>'06-04'!$K34+('06-04'!$J34/90)</f>
        <v>4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7"/>
      <c r="D35" s="1"/>
      <c r="E35" s="1"/>
      <c r="F35" s="1"/>
      <c r="G35" s="1"/>
      <c r="H35" s="7" t="s">
        <v>6</v>
      </c>
      <c r="I35" s="19" t="s">
        <v>176</v>
      </c>
      <c r="J35" s="8"/>
      <c r="K35" s="9">
        <v>192</v>
      </c>
      <c r="L35" s="10">
        <f>'06-04'!$K35+('06-04'!$J35/90)</f>
        <v>192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3"/>
      <c r="G36" s="1"/>
      <c r="H36" s="7" t="s">
        <v>40</v>
      </c>
      <c r="I36" s="2" t="s">
        <v>176</v>
      </c>
      <c r="J36" s="8"/>
      <c r="K36" s="9">
        <v>-192</v>
      </c>
      <c r="L36" s="10">
        <f>'06-04'!$K36+('06-04'!$J36/90)</f>
        <v>-192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3"/>
      <c r="D37" s="1"/>
      <c r="E37" s="1"/>
      <c r="F37" s="1"/>
      <c r="G37" s="1"/>
      <c r="H37" s="7" t="s">
        <v>6</v>
      </c>
      <c r="I37" s="2" t="s">
        <v>177</v>
      </c>
      <c r="J37" s="8">
        <v>-100</v>
      </c>
      <c r="K37" s="9">
        <v>65</v>
      </c>
      <c r="L37" s="10">
        <f>'06-04'!$K37+('06-04'!$J37/90)</f>
        <v>63.888888888888886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3"/>
      <c r="G38" s="1"/>
      <c r="H38" s="7" t="s">
        <v>6</v>
      </c>
      <c r="I38" s="2" t="s">
        <v>178</v>
      </c>
      <c r="J38" s="8"/>
      <c r="K38" s="9">
        <v>30</v>
      </c>
      <c r="L38" s="10">
        <f>'06-04'!$K38+('06-04'!$J38/90)</f>
        <v>30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3"/>
      <c r="D39" s="1"/>
      <c r="E39" s="1"/>
      <c r="F39" s="1"/>
      <c r="G39" s="1"/>
      <c r="H39" s="7" t="s">
        <v>6</v>
      </c>
      <c r="I39" s="2" t="s">
        <v>179</v>
      </c>
      <c r="J39" s="8">
        <v>-270</v>
      </c>
      <c r="K39" s="9">
        <v>-20</v>
      </c>
      <c r="L39" s="10">
        <f>'06-04'!$K39+('06-04'!$J39/90)</f>
        <v>-23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7" t="s">
        <v>6</v>
      </c>
      <c r="I40" s="2" t="s">
        <v>180</v>
      </c>
      <c r="J40" s="8">
        <v>200</v>
      </c>
      <c r="K40" s="9"/>
      <c r="L40" s="10">
        <f>'06-04'!$K40+('06-04'!$J40/90)</f>
        <v>2.2222222222222223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7" t="s">
        <v>6</v>
      </c>
      <c r="I41" s="2" t="s">
        <v>181</v>
      </c>
      <c r="J41" s="8"/>
      <c r="K41" s="9">
        <v>45</v>
      </c>
      <c r="L41" s="10">
        <f>'06-04'!$K41+('06-04'!$J41/90)</f>
        <v>45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7" t="s">
        <v>6</v>
      </c>
      <c r="I42" s="2" t="s">
        <v>180</v>
      </c>
      <c r="J42" s="8">
        <v>180</v>
      </c>
      <c r="K42" s="9"/>
      <c r="L42" s="10">
        <f>'06-04'!$K42+('06-04'!$J42/90)</f>
        <v>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182</v>
      </c>
      <c r="J43" s="8">
        <v>100</v>
      </c>
      <c r="K43" s="9">
        <v>10</v>
      </c>
      <c r="L43" s="10">
        <f>'06-04'!$K43+('06-04'!$J43/90)</f>
        <v>11.111111111111111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33</v>
      </c>
      <c r="J44" s="8">
        <v>30</v>
      </c>
      <c r="K44" s="9"/>
      <c r="L44" s="10">
        <f>'06-04'!$K44+('06-04'!$J44/90)</f>
        <v>0.33333333333333331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183</v>
      </c>
      <c r="J45" s="8">
        <v>-270</v>
      </c>
      <c r="K45" s="9">
        <v>10</v>
      </c>
      <c r="L45" s="10">
        <f>'06-04'!$K45+('06-04'!$J45/90)</f>
        <v>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15</v>
      </c>
      <c r="J46" s="8">
        <v>-200</v>
      </c>
      <c r="K46" s="9">
        <v>20</v>
      </c>
      <c r="L46" s="10">
        <f>'06-04'!$K46+('06-04'!$J46/90)</f>
        <v>17.777777777777779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164</v>
      </c>
      <c r="J47" s="8">
        <v>400</v>
      </c>
      <c r="K47" s="9"/>
      <c r="L47" s="10">
        <f>'06-04'!$K47+('06-04'!$J47/90)</f>
        <v>4.4444444444444446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121</v>
      </c>
      <c r="J48" s="8"/>
      <c r="K48" s="9">
        <v>1</v>
      </c>
      <c r="L48" s="10">
        <f>'06-04'!$K48+('06-04'!$J48/90)</f>
        <v>1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7" t="s">
        <v>6</v>
      </c>
      <c r="I49" s="2" t="s">
        <v>184</v>
      </c>
      <c r="J49" s="8"/>
      <c r="K49" s="9">
        <v>5</v>
      </c>
      <c r="L49" s="10">
        <f>'06-04'!$K49+('06-04'!$J49/90)</f>
        <v>5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7" t="s">
        <v>6</v>
      </c>
      <c r="I50" s="2" t="s">
        <v>46</v>
      </c>
      <c r="J50" s="8"/>
      <c r="K50" s="9">
        <v>10</v>
      </c>
      <c r="L50" s="10">
        <f>'06-04'!$K50+('06-04'!$J50/90)</f>
        <v>10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7" t="s">
        <v>6</v>
      </c>
      <c r="I51" s="2" t="s">
        <v>185</v>
      </c>
      <c r="J51" s="8">
        <v>210</v>
      </c>
      <c r="K51" s="9">
        <v>10</v>
      </c>
      <c r="L51" s="10">
        <f>'06-04'!$K51+('06-04'!$J51/90)</f>
        <v>12.333333333333334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186</v>
      </c>
      <c r="J52" s="8">
        <v>30</v>
      </c>
      <c r="K52" s="9"/>
      <c r="L52" s="10">
        <f>'06-04'!$K52+('06-04'!$J52/90)</f>
        <v>0.33333333333333331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121</v>
      </c>
      <c r="J53" s="8">
        <v>100</v>
      </c>
      <c r="K53" s="9"/>
      <c r="L53" s="10">
        <f>'06-04'!$K53+('06-04'!$J53/90)</f>
        <v>1.1111111111111112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187</v>
      </c>
      <c r="J54" s="8">
        <v>100</v>
      </c>
      <c r="K54" s="9"/>
      <c r="L54" s="10">
        <f>'06-04'!$K54+('06-04'!$J54/90)</f>
        <v>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15</v>
      </c>
      <c r="J55" s="8">
        <v>220</v>
      </c>
      <c r="K55" s="9"/>
      <c r="L55" s="10">
        <f>'06-04'!$K55+('06-04'!$J55/90)</f>
        <v>2.4444444444444446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188</v>
      </c>
      <c r="J56" s="8">
        <v>100</v>
      </c>
      <c r="K56" s="9"/>
      <c r="L56" s="10">
        <f>'06-04'!$K56+('06-04'!$J56/90)</f>
        <v>1.1111111111111112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2" t="s">
        <v>176</v>
      </c>
      <c r="J57" s="8"/>
      <c r="K57" s="9">
        <v>-20</v>
      </c>
      <c r="L57" s="10">
        <f>'06-04'!$K57+('06-04'!$J57/90)</f>
        <v>-20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147</v>
      </c>
      <c r="J58" s="8"/>
      <c r="K58" s="9">
        <v>2</v>
      </c>
      <c r="L58" s="10">
        <f>'06-04'!$K58+('06-04'!$J58/90)</f>
        <v>2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189</v>
      </c>
      <c r="J59" s="8"/>
      <c r="K59" s="9">
        <v>35</v>
      </c>
      <c r="L59" s="10">
        <f>'06-04'!$K59+('06-04'!$J59/90)</f>
        <v>35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190</v>
      </c>
      <c r="J60" s="8"/>
      <c r="K60" s="9">
        <v>35</v>
      </c>
      <c r="L60" s="10">
        <f>'06-04'!$K60+('06-04'!$J60/90)</f>
        <v>35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56</v>
      </c>
      <c r="J61" s="8">
        <v>100</v>
      </c>
      <c r="K61" s="9">
        <v>32</v>
      </c>
      <c r="L61" s="10">
        <f>'06-04'!$K61+('06-04'!$J61/90)</f>
        <v>33.111111111111114</v>
      </c>
      <c r="M61" s="3"/>
      <c r="N61" s="9" t="s">
        <v>191</v>
      </c>
      <c r="O61" s="9"/>
      <c r="P61" s="6">
        <v>2725</v>
      </c>
      <c r="Q61" s="9"/>
      <c r="R61" s="9"/>
      <c r="S61" s="17">
        <v>4540</v>
      </c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8"/>
      <c r="E62" s="9"/>
      <c r="F62" s="9"/>
      <c r="G62" s="9"/>
      <c r="H62" s="7" t="s">
        <v>6</v>
      </c>
      <c r="I62" s="2" t="s">
        <v>15</v>
      </c>
      <c r="J62" s="21">
        <v>100</v>
      </c>
      <c r="K62" s="22"/>
      <c r="L62" s="10">
        <f>'06-04'!$K62+('06-04'!$J62/90)</f>
        <v>1.1111111111111112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8"/>
      <c r="E63" s="9"/>
      <c r="F63" s="9"/>
      <c r="G63" s="9"/>
      <c r="H63" s="7" t="s">
        <v>6</v>
      </c>
      <c r="I63" s="2" t="s">
        <v>192</v>
      </c>
      <c r="J63" s="23"/>
      <c r="K63" s="24">
        <v>18</v>
      </c>
      <c r="L63" s="10">
        <f>'06-04'!$K63+('06-04'!$J63/90)</f>
        <v>18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8"/>
      <c r="E64" s="9"/>
      <c r="F64" s="9"/>
      <c r="G64" s="9"/>
      <c r="H64" s="7" t="s">
        <v>6</v>
      </c>
      <c r="I64" s="2" t="s">
        <v>193</v>
      </c>
      <c r="J64" s="21"/>
      <c r="K64" s="22">
        <v>40</v>
      </c>
      <c r="L64" s="10">
        <f>'06-04'!$K64+('06-04'!$J64/90)</f>
        <v>40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 t="s">
        <v>194</v>
      </c>
      <c r="J65" s="23">
        <v>180</v>
      </c>
      <c r="K65" s="24">
        <v>100</v>
      </c>
      <c r="L65" s="10">
        <f>'06-04'!$K65+('06-04'!$J65/90)</f>
        <v>102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 t="s">
        <v>194</v>
      </c>
      <c r="J66" s="21">
        <v>-720</v>
      </c>
      <c r="K66" s="22">
        <v>10</v>
      </c>
      <c r="L66" s="10">
        <f>'06-04'!$K66+('06-04'!$J66/90)</f>
        <v>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7" t="s">
        <v>6</v>
      </c>
      <c r="I67" s="2" t="s">
        <v>195</v>
      </c>
      <c r="J67" s="8">
        <v>175</v>
      </c>
      <c r="K67" s="9">
        <v>10</v>
      </c>
      <c r="L67" s="10">
        <f>'06-04'!$K67+('06-04'!$J67/90)</f>
        <v>11.944444444444445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7" t="s">
        <v>6</v>
      </c>
      <c r="I68" s="2"/>
      <c r="J68" s="8">
        <v>-800</v>
      </c>
      <c r="K68" s="9">
        <v>10</v>
      </c>
      <c r="L68" s="10">
        <f>'06-04'!$K68+('06-04'!$J68/90)</f>
        <v>1.1111111111111107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7" t="s">
        <v>6</v>
      </c>
      <c r="I69" s="2" t="s">
        <v>196</v>
      </c>
      <c r="J69" s="8">
        <v>295</v>
      </c>
      <c r="K69" s="9">
        <v>70</v>
      </c>
      <c r="L69" s="10">
        <f>'06-04'!$K69+('06-04'!$J69/90)</f>
        <v>73.277777777777771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 t="s">
        <v>197</v>
      </c>
      <c r="J70" s="8">
        <v>-315</v>
      </c>
      <c r="K70" s="9">
        <v>30</v>
      </c>
      <c r="L70" s="10">
        <f>'06-04'!$K70+('06-04'!$J70/90)</f>
        <v>26.5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350</v>
      </c>
      <c r="K71" s="9"/>
      <c r="L71" s="10">
        <f>'06-04'!$K71+('06-04'!$J71/90)</f>
        <v>3.8888888888888888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/>
      <c r="J72" s="8">
        <v>330</v>
      </c>
      <c r="K72" s="9"/>
      <c r="L72" s="10">
        <f>'06-04'!$K72+('06-04'!$J72/90)</f>
        <v>3.6666666666666665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/>
      <c r="J73" s="8">
        <v>285</v>
      </c>
      <c r="K73" s="9">
        <v>50</v>
      </c>
      <c r="L73" s="10">
        <f>'06-04'!$K73+('06-04'!$J73/90)</f>
        <v>53.166666666666664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15</v>
      </c>
      <c r="L74" s="10">
        <f>'06-04'!$K74+('06-04'!$J74/90)</f>
        <v>15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/>
      <c r="K75" s="9">
        <v>100</v>
      </c>
      <c r="L75" s="10">
        <f>'06-04'!$K75+('06-04'!$J75/90)</f>
        <v>100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/>
      <c r="J76" s="8">
        <v>-270</v>
      </c>
      <c r="K76" s="9">
        <v>100</v>
      </c>
      <c r="L76" s="10">
        <f>'06-04'!$K76+('06-04'!$J76/90)</f>
        <v>97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/>
      <c r="J77" s="8"/>
      <c r="K77" s="9">
        <v>35</v>
      </c>
      <c r="L77" s="10">
        <f>'06-04'!$K77+('06-04'!$J77/90)</f>
        <v>35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300</v>
      </c>
      <c r="K78" s="9"/>
      <c r="L78" s="10">
        <f>'06-04'!$K78+('06-04'!$J78/90)</f>
        <v>3.3333333333333335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/>
      <c r="J79" s="8">
        <v>20</v>
      </c>
      <c r="K79" s="9"/>
      <c r="L79" s="10">
        <f>'06-04'!$K79+('06-04'!$J79/90)</f>
        <v>0.22222222222222221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15</v>
      </c>
      <c r="L80" s="10">
        <f>'06-04'!$K80+('06-04'!$J80/90)</f>
        <v>15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1930</v>
      </c>
      <c r="K81" s="9"/>
      <c r="L81" s="10">
        <f>'06-04'!$K81+('06-04'!$J81/90)</f>
        <v>21.444444444444443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5</v>
      </c>
      <c r="L82" s="10">
        <f>'06-04'!$K82+('06-04'!$J82/90)</f>
        <v>5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200</v>
      </c>
      <c r="K83" s="9"/>
      <c r="L83" s="10">
        <f>'06-04'!$K83+('06-04'!$J83/90)</f>
        <v>2.2222222222222223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160</v>
      </c>
      <c r="K84" s="9"/>
      <c r="L84" s="10">
        <f>'06-04'!$K84+('06-04'!$J84/90)</f>
        <v>1.7777777777777777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2300</v>
      </c>
      <c r="K85" s="9"/>
      <c r="L85" s="10">
        <f>'06-04'!$K85+('06-04'!$J85/90)</f>
        <v>25.555555555555557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200</v>
      </c>
      <c r="K86" s="9"/>
      <c r="L86" s="10">
        <f>'06-04'!$K86+('06-04'!$J86/90)</f>
        <v>2.2222222222222223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-225</v>
      </c>
      <c r="K87" s="9">
        <v>10</v>
      </c>
      <c r="L87" s="10">
        <f>'06-04'!$K87+('06-04'!$J87/90)</f>
        <v>7.5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70</v>
      </c>
      <c r="K88" s="9"/>
      <c r="L88" s="10">
        <f>'06-04'!$K88+('06-04'!$J88/90)</f>
        <v>0.77777777777777779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50</v>
      </c>
      <c r="K89" s="9"/>
      <c r="L89" s="10">
        <f>'06-04'!$K89+('06-04'!$J89/90)</f>
        <v>0.55555555555555558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30</v>
      </c>
      <c r="K90" s="9">
        <v>2</v>
      </c>
      <c r="L90" s="10">
        <f>'06-04'!$K90+('06-04'!$J90/90)</f>
        <v>2.3333333333333335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10</v>
      </c>
      <c r="L91" s="10">
        <f>'06-04'!$K91+('06-04'!$J91/90)</f>
        <v>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1400</v>
      </c>
      <c r="K92" s="9">
        <v>5</v>
      </c>
      <c r="L92" s="10">
        <f>'06-04'!$K92+('06-04'!$J92/90)</f>
        <v>20.555555555555557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307</v>
      </c>
      <c r="L93" s="10">
        <f>'06-04'!$K93+('06-04'!$J93/90)</f>
        <v>307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-307</v>
      </c>
      <c r="L94" s="10">
        <f>'06-04'!$K94+('06-04'!$J94/90)</f>
        <v>-307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15</v>
      </c>
      <c r="L95" s="10">
        <f>'06-04'!$K95+('06-04'!$J95/90)</f>
        <v>15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60</v>
      </c>
      <c r="K96" s="9"/>
      <c r="L96" s="10">
        <f>'06-04'!$K96+('06-04'!$J96/90)</f>
        <v>0.66666666666666663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5</v>
      </c>
      <c r="L97" s="10">
        <f>'06-04'!$K97+('06-04'!$J97/90)</f>
        <v>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40</v>
      </c>
      <c r="L98" s="10">
        <f>'06-04'!$K98+('06-04'!$J98/90)</f>
        <v>40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150</v>
      </c>
      <c r="K99" s="9"/>
      <c r="L99" s="10">
        <f>'06-04'!$K99+('06-04'!$J99/90)</f>
        <v>1.6666666666666667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28</v>
      </c>
      <c r="I100" s="2"/>
      <c r="J100" s="8">
        <v>-50</v>
      </c>
      <c r="K100" s="9"/>
      <c r="L100" s="10">
        <f>'06-04'!$K100+('06-04'!$J100/90)</f>
        <v>-0.55555555555555558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400</v>
      </c>
      <c r="K101" s="9"/>
      <c r="L101" s="10">
        <f>'06-04'!$K101+('06-04'!$J101/90)</f>
        <v>4.4444444444444446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960</v>
      </c>
      <c r="K102" s="9"/>
      <c r="L102" s="10">
        <f>'06-04'!$K102+('06-04'!$J102/90)</f>
        <v>10.666666666666666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400</v>
      </c>
      <c r="K103" s="9"/>
      <c r="L103" s="10">
        <f>'06-04'!$K103+('06-04'!$J103/90)</f>
        <v>4.4444444444444446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34</v>
      </c>
      <c r="L104" s="10">
        <f>'06-04'!$K104+('06-04'!$J104/90)</f>
        <v>34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40</v>
      </c>
      <c r="L105" s="10">
        <f>'06-04'!$K105+('06-04'!$J105/90)</f>
        <v>40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-360</v>
      </c>
      <c r="K106" s="9"/>
      <c r="L106" s="10">
        <f>'06-04'!$K106+('06-04'!$J106/90)</f>
        <v>-4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127</v>
      </c>
      <c r="L107" s="10">
        <f>'06-04'!$K107+('06-04'!$J107/90)</f>
        <v>127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-100</v>
      </c>
      <c r="K108" s="9">
        <v>2</v>
      </c>
      <c r="L108" s="10">
        <f>'06-04'!$K108+('06-04'!$J108/90)</f>
        <v>0.88888888888888884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100</v>
      </c>
      <c r="K109" s="9"/>
      <c r="L109" s="10">
        <f>'06-04'!$K109+('06-04'!$J109/90)</f>
        <v>1.1111111111111112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150</v>
      </c>
      <c r="K110" s="9"/>
      <c r="L110" s="10">
        <f>'06-04'!$K110+('06-04'!$J110/90)</f>
        <v>1.6666666666666667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320</v>
      </c>
      <c r="K111" s="9"/>
      <c r="L111" s="10">
        <f>'06-04'!$K111+('06-04'!$J111/90)</f>
        <v>3.5555555555555554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100</v>
      </c>
      <c r="K112" s="9">
        <v>13</v>
      </c>
      <c r="L112" s="10">
        <f>'06-04'!$K112+('06-04'!$J112/90)</f>
        <v>14.111111111111111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100</v>
      </c>
      <c r="K113" s="9"/>
      <c r="L113" s="10">
        <f>'06-04'!$K113+('06-04'!$J113/90)</f>
        <v>1.1111111111111112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120</v>
      </c>
      <c r="K114" s="9"/>
      <c r="L114" s="10">
        <f>'06-04'!$K114+('06-04'!$J114/90)</f>
        <v>1.3333333333333333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2</v>
      </c>
      <c r="L115" s="10">
        <f>'06-04'!$K115+('06-04'!$J115/90)</f>
        <v>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450</v>
      </c>
      <c r="K116" s="9">
        <v>5</v>
      </c>
      <c r="L116" s="10">
        <f>'06-04'!$K116+('06-04'!$J116/90)</f>
        <v>10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50</v>
      </c>
      <c r="K117" s="9">
        <v>3</v>
      </c>
      <c r="L117" s="10">
        <f>'06-04'!$K117+('06-04'!$J117/90)</f>
        <v>3.5555555555555554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10</v>
      </c>
      <c r="L118" s="10">
        <f>'06-04'!$K118+('06-04'!$J118/90)</f>
        <v>10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400</v>
      </c>
      <c r="K119" s="9"/>
      <c r="L119" s="10">
        <f>'06-04'!$K119+('06-04'!$J119/90)</f>
        <v>4.4444444444444446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18</v>
      </c>
      <c r="L120" s="10">
        <f>'06-04'!$K120+('06-04'!$J120/90)</f>
        <v>18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28</v>
      </c>
      <c r="I121" s="2"/>
      <c r="J121" s="8">
        <v>-300</v>
      </c>
      <c r="K121" s="9"/>
      <c r="L121" s="10">
        <f>'06-04'!$K121+('06-04'!$J121/90)</f>
        <v>-3.3333333333333335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400</v>
      </c>
      <c r="K122" s="9"/>
      <c r="L122" s="10">
        <f>'06-04'!$K122+('06-04'!$J122/90)</f>
        <v>4.4444444444444446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'06-04'!$K123+('06-04'!$J123/90)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'06-04'!$K124+('06-04'!$J124/90)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'06-04'!$K125+('06-04'!$J125/90)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'06-04'!$K126+('06-04'!$J126/90)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'06-04'!$K127+('06-04'!$J127/90)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'06-04'!$K128+('06-04'!$J128/90)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'06-04'!$K129+('06-04'!$J129/90)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'06-04'!$K130+('06-04'!$J130/90)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'06-04'!$K131+('06-04'!$J131/90)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'06-04'!$K132+('06-04'!$J132/90)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'06-04'!$K133+('06-04'!$J133/90)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'06-04'!$K134+('06-04'!$J134/90)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'06-04'!$K135+('06-04'!$J135/90)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'06-04'!$K136+('06-04'!$J136/90)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'06-04'!$K137+('06-04'!$J137/90)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'06-04'!$K138+('06-04'!$J138/90)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'06-04'!$K139+('06-04'!$J139/90)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'06-04'!$K140+('06-04'!$J140/90)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'06-04'!$K141+('06-04'!$J141/90)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'06-04'!$K142+('06-04'!$J142/90)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'06-04'!$K143+('06-04'!$J143/90)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'06-04'!$K144+('06-04'!$J144/90)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'06-04'!$K145+('06-04'!$J145/90)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'06-04'!$K146+('06-04'!$J146/90)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'06-04'!$K147+('06-04'!$J147/90)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'06-04'!$K148+('06-04'!$J148/90)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'06-04'!$K149+('06-04'!$J149/90)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'06-04'!$K150+('06-04'!$J150/90)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'06-04'!$K151+('06-04'!$J151/90)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'06-04'!$K152+('06-04'!$J152/90)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'06-04'!$K153+('06-04'!$J153/90)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'06-04'!$K154+('06-04'!$J154/90)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'06-04'!$K155+('06-04'!$J155/90)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'06-04'!$K156+('06-04'!$J156/90)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'06-04'!$K157+('06-04'!$J157/90)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'06-04'!$K158+('06-04'!$J158/90)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'06-04'!$K159+('06-04'!$J159/90)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'06-04'!$K160+('06-04'!$J160/90)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'06-04'!$K161+('06-04'!$J161/90)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'06-04'!$K162+('06-04'!$J162/90)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'06-04'!$K163+('06-04'!$J163/90)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'06-04'!$K164+('06-04'!$J164/90)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'06-04'!$K165+('06-04'!$J165/90)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'06-04'!$K166+('06-04'!$J166/90)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'06-04'!$K167+('06-04'!$J167/90)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'06-04'!$K168+('06-04'!$J168/90)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'06-04'!$K169+('06-04'!$J169/90)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'06-04'!$K170+('06-04'!$J170/90)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'06-04'!$K171+('06-04'!$J171/90)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'06-04'!$K172+('06-04'!$J172/90)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'06-04'!$K173+('06-04'!$J173/90)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'06-04'!$K174+('06-04'!$J174/90)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'06-04'!$K175+('06-04'!$J175/90)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'06-04'!$K176+('06-04'!$J176/90)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'06-04'!$K177+('06-04'!$J177/90)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'06-04'!$K178+('06-04'!$J178/90)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'06-04'!$K179+('06-04'!$J179/90)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'06-04'!$K180+('06-04'!$J180/90)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'06-04'!$K181+('06-04'!$J181/90)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'06-04'!$K182+('06-04'!$J182/90)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'06-04'!$K183+('06-04'!$J183/90)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'06-04'!$K184+('06-04'!$J184/90)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'06-04'!$K185+('06-04'!$J185/90)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'06-04'!$K186+('06-04'!$J186/90)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'06-04'!$K187+('06-04'!$J187/90)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'06-04'!$K188+('06-04'!$J188/90)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'06-04'!$K189+('06-04'!$J189/90)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'06-04'!$K190+('06-04'!$J190/90)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'06-04'!$K191+('06-04'!$J191/90)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'06-04'!$K192+('06-04'!$J192/90)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'06-04'!$K193+('06-04'!$J193/90)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'06-04'!$K194+('06-04'!$J194/90)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'06-04'!$K195+('06-04'!$J195/90)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'06-04'!$K196+('06-04'!$J196/90)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'06-04'!$K197+('06-04'!$J197/90)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'06-04'!$K198+('06-04'!$J198/90)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'06-04'!$K199+('06-04'!$J199/90)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'06-04'!$K200+('06-04'!$J200/90)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'06-04'!$K201+('06-04'!$J201/90)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'06-04'!$K202+('06-04'!$J202/90)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'06-04'!$K203+('06-04'!$J203/90)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'06-04'!$K204+('06-04'!$J204/90)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'06-04'!$K205+('06-04'!$J205/90)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'06-04'!$K206+('06-04'!$J206/90)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'06-04'!$K207+('06-04'!$J207/90)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'06-04'!$K208+('06-04'!$J208/90)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'06-04'!$K209+('06-04'!$J209/90)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'06-04'!$K210+('06-04'!$J210/90)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'06-04'!$K211+('06-04'!$J211/90)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'06-04'!$K212+('06-04'!$J212/90)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'06-04'!$K213+('06-04'!$J213/90)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'06-04'!$K214+('06-04'!$J214/90)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'06-04'!$K215+('06-04'!$J215/90)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'06-04'!$K216+('06-04'!$J216/90)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'06-04'!$K217+('06-04'!$J217/90)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'06-04'!$K218+('06-04'!$J218/90)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'06-04'!$K219+('06-04'!$J219/90)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'06-04'!$K220+('06-04'!$J220/90)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'06-04'!$K221+('06-04'!$J221/90)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'06-04'!$K222+('06-04'!$J222/90)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'06-04'!$K223+('06-04'!$J223/90)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'06-04'!$K224+('06-04'!$J224/90)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'06-04'!$K225+('06-04'!$J225/90)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'06-04'!$K226+('06-04'!$J226/90)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'06-04'!$K227+('06-04'!$J227/90)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'06-04'!$K228+('06-04'!$J228/90)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'06-04'!$K229+('06-04'!$J229/90)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'06-04'!$K230+('06-04'!$J230/90)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'06-04'!$K231+('06-04'!$J231/90)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'06-04'!$K232+('06-04'!$J232/90)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'06-04'!$K233+('06-04'!$J233/90)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'06-04'!$K234+('06-04'!$J234/90)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'06-04'!$K235+('06-04'!$J235/90)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'06-04'!$K236+('06-04'!$J236/90)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'06-04'!$K237+('06-04'!$J237/90)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'06-04'!$K238+('06-04'!$J238/90)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'06-04'!$K239+('06-04'!$J239/90)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'06-04'!$K240+('06-04'!$J240/90)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'06-04'!$K241+('06-04'!$J241/90)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'06-04'!$K242+('06-04'!$J242/90)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'06-04'!$K243+('06-04'!$J243/90)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'06-04'!$K244+('06-04'!$J244/90)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'06-04'!$K245+('06-04'!$J245/90)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'06-04'!$K246+('06-04'!$J246/90)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'06-04'!$K247+('06-04'!$J247/90)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'06-04'!$K248+('06-04'!$J248/90)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'06-04'!$K249+('06-04'!$J249/90)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'06-04'!$K250+('06-04'!$J250/90)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'06-04'!$K251+('06-04'!$J251/90)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'06-04'!$K252+('06-04'!$J252/90)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'06-04'!$K253+('06-04'!$J253/90)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'06-04'!$K254+('06-04'!$J254/90)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'06-04'!$K255+('06-04'!$J255/90)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'06-04'!$K256+('06-04'!$J256/90)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'06-04'!$K257+('06-04'!$J257/90)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'06-04'!$K258+('06-04'!$J258/90)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'06-04'!$K259+('06-04'!$J259/90)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'06-04'!$K260+('06-04'!$J260/90)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'06-04'!$K261+('06-04'!$J261/90)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'06-04'!$K262+('06-04'!$J262/90)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'06-04'!$K263+('06-04'!$J263/90)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'06-04'!$K264+('06-04'!$J264/90)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'06-04'!$K265+('06-04'!$J265/90)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'06-04'!$K266+('06-04'!$J266/90)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'06-04'!$K267+('06-04'!$J267/90)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'06-04'!$K268+('06-04'!$J268/90)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'06-04'!$K269+('06-04'!$J269/90)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'06-04'!$K270+('06-04'!$J270/90)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'06-04'!$K271+('06-04'!$J271/90)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'06-04'!$K272+('06-04'!$J272/90)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'06-04'!$K273+('06-04'!$J273/90)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'06-04'!$K274+('06-04'!$J274/90)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'06-04'!$K275+('06-04'!$J275/90)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'06-04'!$K276+('06-04'!$J276/90)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'06-04'!$K277+('06-04'!$J277/90)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'06-04'!$K278+('06-04'!$J278/90)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'06-04'!$K279+('06-04'!$J279/90)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'06-04'!$K280+('06-04'!$J280/90)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'06-04'!$K281+('06-04'!$J281/90)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'06-04'!$K282+('06-04'!$J282/90)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'06-04'!$K283+('06-04'!$J283/90)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'06-04'!$K284+('06-04'!$J284/90)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'06-04'!$K285+('06-04'!$J285/90)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'06-04'!$K286+('06-04'!$J286/90)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'06-04'!$K287+('06-04'!$J287/90)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'06-04'!$K288+('06-04'!$J288/90)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'06-04'!$K289+('06-04'!$J289/90)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'06-04'!$K290+('06-04'!$J290/90)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'06-04'!$K291+('06-04'!$J291/90)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'06-04'!$K292+('06-04'!$J292/90)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'06-04'!$K293+('06-04'!$J293/90)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'06-04'!$K294+('06-04'!$J294/90)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'06-04'!$K295+('06-04'!$J295/90)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'06-04'!$K296+('06-04'!$J296/90)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'06-04'!$K297+('06-04'!$J297/90)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'06-04'!$K298+('06-04'!$J298/90)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'06-04'!$K299+('06-04'!$J299/90)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'06-04'!$K300+('06-04'!$J300/90)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'06-04'!$K301+('06-04'!$J301/90)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'06-04'!$K302+('06-04'!$J302/90)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'06-04'!$K303+('06-04'!$J303/90)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'06-04'!$K304+('06-04'!$J304/90)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'06-04'!$K305+('06-04'!$J305/90)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'06-04'!$K306+('06-04'!$J306/90)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'06-04'!$K307+('06-04'!$J307/90)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'06-04'!$K308+('06-04'!$J308/90)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'06-04'!$K309+('06-04'!$J309/90)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'06-04'!$K310+('06-04'!$J310/90)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'06-04'!$K311+('06-04'!$J311/90)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'06-04'!$K312+('06-04'!$J312/90)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'06-04'!$K313+('06-04'!$J313/90)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'06-04'!$K314+('06-04'!$J314/90)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'06-04'!$K315+('06-04'!$J315/90)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'06-04'!$K316+('06-04'!$J316/90)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'06-04'!$K317+('06-04'!$J317/90)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'06-04'!$K318+('06-04'!$J318/90)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'06-04'!$K319+('06-04'!$J319/90)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'06-04'!$K320+('06-04'!$J320/90)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'06-04'!$K321+('06-04'!$J321/90)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'06-04'!$K322+('06-04'!$J322/90)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'06-04'!$K323+('06-04'!$J323/90)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'06-04'!$K324+('06-04'!$J324/90)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'06-04'!$K325+('06-04'!$J325/90)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'06-04'!$K326+('06-04'!$J326/90)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'06-04'!$K327+('06-04'!$J327/90)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'06-04'!$K328+('06-04'!$J328/90)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'06-04'!$K329+('06-04'!$J329/90)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'06-04'!$K330+('06-04'!$J330/90)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'06-04'!$K331+('06-04'!$J331/90)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'06-04'!$K332+('06-04'!$J332/90)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'06-04'!$K333+('06-04'!$J333/90)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'06-04'!$K334+('06-04'!$J334/90)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'06-04'!$K335+('06-04'!$J335/90)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'06-04'!$K336+('06-04'!$J336/90)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'06-04'!$K337+('06-04'!$J337/90)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'06-04'!$K338+('06-04'!$J338/90)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'06-04'!$K339+('06-04'!$J339/90)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'06-04'!$K340+('06-04'!$J340/90)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'06-04'!$K341+('06-04'!$J341/90)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'06-04'!$K342+('06-04'!$J342/90)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'06-04'!$K343+('06-04'!$J343/90)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'06-04'!$K344+('06-04'!$J344/90)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'06-04'!$K345+('06-04'!$J345/90)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'06-04'!$K346+('06-04'!$J346/90)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'06-04'!$K347+('06-04'!$J347/90)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'06-04'!$K348+('06-04'!$J348/90)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'06-04'!$K349+('06-04'!$J349/90)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'06-04'!$K350+('06-04'!$J350/90)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'06-04'!$K351+('06-04'!$J351/90)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'06-04'!$K352+('06-04'!$J352/90)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'06-04'!$K353+('06-04'!$J353/90)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'06-04'!$K354+('06-04'!$J354/90)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'06-04'!$K355+('06-04'!$J355/90)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'06-04'!$K356+('06-04'!$J356/90)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'06-04'!$K357+('06-04'!$J357/90)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'06-04'!$K358+('06-04'!$J358/90)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1"/>
      <c r="B359" s="1"/>
      <c r="C359" s="1"/>
      <c r="D359" s="1"/>
      <c r="E359" s="1"/>
      <c r="F359" s="1"/>
      <c r="G359" s="1"/>
      <c r="H359" s="1"/>
      <c r="I359" s="2"/>
      <c r="J359" s="3"/>
      <c r="K359" s="9"/>
      <c r="L359" s="3"/>
      <c r="M359" s="3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x14ac:dyDescent="0.3">
      <c r="A360" s="1"/>
      <c r="B360" s="1"/>
      <c r="C360" s="1"/>
      <c r="D360" s="1"/>
      <c r="E360" s="1"/>
      <c r="F360" s="1"/>
      <c r="G360" s="1"/>
      <c r="H360" s="1"/>
      <c r="I360" s="2"/>
      <c r="J360" s="3"/>
      <c r="K360" s="9"/>
      <c r="L360" s="3"/>
      <c r="M360" s="3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x14ac:dyDescent="0.3">
      <c r="A361" s="1"/>
      <c r="B361" s="1"/>
      <c r="C361" s="1"/>
      <c r="D361" s="1"/>
      <c r="E361" s="1"/>
      <c r="F361" s="1"/>
      <c r="G361" s="1"/>
      <c r="H361" s="1"/>
      <c r="I361" s="2"/>
      <c r="J361" s="3"/>
      <c r="K361" s="9"/>
      <c r="L361" s="3"/>
      <c r="M361" s="3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17:F17"/>
    <mergeCell ref="N17:S17"/>
    <mergeCell ref="D26:E26"/>
    <mergeCell ref="Q26:R26"/>
    <mergeCell ref="A27:B27"/>
    <mergeCell ref="N27:O27"/>
  </mergeCells>
  <pageMargins left="0.25" right="0.25" top="0.75" bottom="0.75" header="0" footer="0"/>
  <pageSetup paperSize="9" fitToHeight="0" orientation="portrait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pageSetUpPr fitToPage="1"/>
  </sheetPr>
  <dimension ref="A1:Z1000"/>
  <sheetViews>
    <sheetView rightToLeft="1" workbookViewId="0"/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-7720</v>
      </c>
      <c r="K1" s="3">
        <f t="shared" si="0"/>
        <v>-2625</v>
      </c>
      <c r="L1" s="3">
        <f t="shared" si="0"/>
        <v>-2710.7777777777778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2"/>
      <c r="J3" s="8">
        <v>-10000</v>
      </c>
      <c r="K3" s="9">
        <v>-2700</v>
      </c>
      <c r="L3" s="10">
        <f t="shared" ref="L3:L18" si="1">K3+(J3/90)</f>
        <v>-2811.1111111111113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</v>
      </c>
      <c r="L4" s="10">
        <f t="shared" si="1"/>
        <v>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220</v>
      </c>
      <c r="K5" s="9"/>
      <c r="L5" s="10">
        <f t="shared" si="1"/>
        <v>2.4444444444444446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600</v>
      </c>
      <c r="K6" s="9"/>
      <c r="L6" s="10">
        <f t="shared" si="1"/>
        <v>6.666666666666667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70</v>
      </c>
      <c r="K7" s="9"/>
      <c r="L7" s="10">
        <f t="shared" si="1"/>
        <v>0.77777777777777779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30</v>
      </c>
      <c r="L8" s="10">
        <f t="shared" si="1"/>
        <v>30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4</v>
      </c>
      <c r="L9" s="10">
        <f t="shared" si="1"/>
        <v>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10</v>
      </c>
      <c r="L10" s="10">
        <f t="shared" si="1"/>
        <v>10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-350</v>
      </c>
      <c r="K11" s="9"/>
      <c r="L11" s="10">
        <f t="shared" si="1"/>
        <v>-3.8888888888888888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50</v>
      </c>
      <c r="K12" s="9"/>
      <c r="L12" s="10">
        <f t="shared" si="1"/>
        <v>0.55555555555555558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30</v>
      </c>
      <c r="L13" s="10">
        <f t="shared" si="1"/>
        <v>30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>
        <v>-350</v>
      </c>
      <c r="K14" s="9"/>
      <c r="L14" s="10">
        <f t="shared" si="1"/>
        <v>-3.8888888888888888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>
        <v>300</v>
      </c>
      <c r="K15" s="9"/>
      <c r="L15" s="10">
        <f t="shared" si="1"/>
        <v>3.3333333333333335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>
        <v>600</v>
      </c>
      <c r="K16" s="9"/>
      <c r="L16" s="10">
        <f t="shared" si="1"/>
        <v>6.666666666666667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 t="s">
        <v>56</v>
      </c>
      <c r="J17" s="8">
        <v>1140</v>
      </c>
      <c r="K17" s="9"/>
      <c r="L17" s="10">
        <f t="shared" si="1"/>
        <v>12.666666666666666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57" t="s">
        <v>7</v>
      </c>
      <c r="B20" s="58"/>
      <c r="C20" s="58"/>
      <c r="D20" s="58"/>
      <c r="E20" s="58"/>
      <c r="F20" s="58"/>
      <c r="G20" s="1"/>
      <c r="H20" s="1"/>
      <c r="I20" s="2" t="s">
        <v>0</v>
      </c>
      <c r="J20" s="3">
        <f>SUM('07-04'!$J$22:$J$361)</f>
        <v>1375</v>
      </c>
      <c r="K20" s="3">
        <f>SUM('07-04'!$K$22:$K$361)</f>
        <v>5820</v>
      </c>
      <c r="L20" s="3">
        <f>SUM('07-04'!$L$22:$L$361)</f>
        <v>5835.2777777777801</v>
      </c>
      <c r="M20" s="3"/>
      <c r="N20" s="57" t="s">
        <v>8</v>
      </c>
      <c r="O20" s="58"/>
      <c r="P20" s="58"/>
      <c r="Q20" s="58"/>
      <c r="R20" s="58"/>
      <c r="S20" s="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31</v>
      </c>
      <c r="F22" s="16">
        <f t="shared" ref="F22:F26" si="3">D22*E22</f>
        <v>155</v>
      </c>
      <c r="G22" s="7"/>
      <c r="H22" s="7" t="s">
        <v>6</v>
      </c>
      <c r="I22" s="2"/>
      <c r="J22" s="8">
        <v>300</v>
      </c>
      <c r="K22" s="9"/>
      <c r="L22" s="10">
        <f>'07-04'!$K22+('07-04'!$J22/90)</f>
        <v>3.3333333333333335</v>
      </c>
      <c r="M22" s="3"/>
      <c r="N22" s="13">
        <v>1</v>
      </c>
      <c r="O22" s="1">
        <v>15</v>
      </c>
      <c r="P22" s="14">
        <f t="shared" ref="P22:P27" si="4">N22*O22</f>
        <v>15</v>
      </c>
      <c r="Q22" s="15">
        <v>5</v>
      </c>
      <c r="R22" s="1">
        <v>36</v>
      </c>
      <c r="S22" s="16">
        <f t="shared" ref="S22:S26" si="5">Q22*R22</f>
        <v>180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18</v>
      </c>
      <c r="F23" s="16">
        <f t="shared" si="3"/>
        <v>180</v>
      </c>
      <c r="G23" s="7"/>
      <c r="H23" s="7" t="s">
        <v>6</v>
      </c>
      <c r="I23" s="2" t="s">
        <v>200</v>
      </c>
      <c r="J23" s="8">
        <v>-850</v>
      </c>
      <c r="K23" s="9">
        <v>20</v>
      </c>
      <c r="L23" s="10">
        <f>'07-04'!$K23+('07-04'!$J23/90)</f>
        <v>10.555555555555555</v>
      </c>
      <c r="M23" s="3"/>
      <c r="N23" s="13">
        <v>5</v>
      </c>
      <c r="O23" s="1">
        <v>0</v>
      </c>
      <c r="P23" s="14">
        <f t="shared" si="4"/>
        <v>0</v>
      </c>
      <c r="Q23" s="15">
        <v>10</v>
      </c>
      <c r="R23" s="1">
        <v>22</v>
      </c>
      <c r="S23" s="16">
        <f t="shared" si="5"/>
        <v>220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24</v>
      </c>
      <c r="F24" s="16">
        <f t="shared" si="3"/>
        <v>480</v>
      </c>
      <c r="G24" s="7"/>
      <c r="H24" s="7" t="s">
        <v>6</v>
      </c>
      <c r="I24" s="2" t="s">
        <v>201</v>
      </c>
      <c r="J24" s="8"/>
      <c r="K24" s="9">
        <v>35</v>
      </c>
      <c r="L24" s="10">
        <f>'07-04'!$K24+('07-04'!$J24/90)</f>
        <v>35</v>
      </c>
      <c r="M24" s="3"/>
      <c r="N24" s="13">
        <v>10</v>
      </c>
      <c r="O24" s="1">
        <v>24</v>
      </c>
      <c r="P24" s="14">
        <f t="shared" si="4"/>
        <v>240</v>
      </c>
      <c r="Q24" s="15">
        <v>20</v>
      </c>
      <c r="R24" s="1">
        <v>22</v>
      </c>
      <c r="S24" s="16">
        <f t="shared" si="5"/>
        <v>440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29</v>
      </c>
      <c r="C25" s="14">
        <f t="shared" si="2"/>
        <v>580</v>
      </c>
      <c r="D25" s="15">
        <v>50</v>
      </c>
      <c r="E25" s="1">
        <v>10</v>
      </c>
      <c r="F25" s="16">
        <f t="shared" si="3"/>
        <v>500</v>
      </c>
      <c r="G25" s="7"/>
      <c r="H25" s="7" t="s">
        <v>6</v>
      </c>
      <c r="I25" s="2" t="s">
        <v>202</v>
      </c>
      <c r="J25" s="8">
        <v>360</v>
      </c>
      <c r="K25" s="9"/>
      <c r="L25" s="10">
        <f>'07-04'!$K25+('07-04'!$J25/90)</f>
        <v>4</v>
      </c>
      <c r="M25" s="3"/>
      <c r="N25" s="13">
        <v>20</v>
      </c>
      <c r="O25" s="1">
        <v>27</v>
      </c>
      <c r="P25" s="14">
        <f t="shared" si="4"/>
        <v>540</v>
      </c>
      <c r="Q25" s="15">
        <v>50</v>
      </c>
      <c r="R25" s="1">
        <v>11</v>
      </c>
      <c r="S25" s="16">
        <f t="shared" si="5"/>
        <v>550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49</v>
      </c>
      <c r="F26" s="16">
        <f t="shared" si="3"/>
        <v>4900</v>
      </c>
      <c r="G26" s="7"/>
      <c r="H26" s="7" t="s">
        <v>6</v>
      </c>
      <c r="I26" s="11" t="s">
        <v>203</v>
      </c>
      <c r="J26" s="8"/>
      <c r="K26" s="9">
        <v>825</v>
      </c>
      <c r="L26" s="10">
        <f>'07-04'!$K26+('07-04'!$J26/90)</f>
        <v>825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62</v>
      </c>
      <c r="S26" s="16">
        <f t="shared" si="5"/>
        <v>6200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6215</v>
      </c>
      <c r="G27" s="7"/>
      <c r="H27" s="7" t="s">
        <v>40</v>
      </c>
      <c r="I27" s="2" t="s">
        <v>176</v>
      </c>
      <c r="J27" s="8"/>
      <c r="K27" s="9">
        <v>-825</v>
      </c>
      <c r="L27" s="10">
        <f>'07-04'!$K27+('07-04'!$J27/90)</f>
        <v>-825</v>
      </c>
      <c r="M27" s="3"/>
      <c r="N27" s="13">
        <v>100</v>
      </c>
      <c r="O27" s="1">
        <v>56</v>
      </c>
      <c r="P27" s="14">
        <f t="shared" si="4"/>
        <v>5600</v>
      </c>
      <c r="Q27" s="12" t="s">
        <v>11</v>
      </c>
      <c r="R27" s="12"/>
      <c r="S27" s="17">
        <f>SUM(S22:S26)</f>
        <v>7590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1049</v>
      </c>
      <c r="D28" s="1"/>
      <c r="E28" s="1"/>
      <c r="F28" s="1"/>
      <c r="G28" s="1"/>
      <c r="H28" s="7" t="s">
        <v>6</v>
      </c>
      <c r="I28" s="2" t="s">
        <v>204</v>
      </c>
      <c r="J28" s="8"/>
      <c r="K28" s="9">
        <v>75</v>
      </c>
      <c r="L28" s="10">
        <f>'07-04'!$K28+('07-04'!$J28/90)</f>
        <v>75</v>
      </c>
      <c r="M28" s="3"/>
      <c r="N28" s="12" t="s">
        <v>11</v>
      </c>
      <c r="O28" s="12"/>
      <c r="P28" s="6">
        <f>SUM(P22:P27)</f>
        <v>6845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59" t="s">
        <v>21</v>
      </c>
      <c r="E29" s="60"/>
      <c r="F29" s="17">
        <f t="array" aca="1" ref="F29" ca="1">INDIRECT("'"&amp;$A$19&amp;"'!J17")+J1</f>
        <v>3045</v>
      </c>
      <c r="G29" s="1"/>
      <c r="H29" s="7" t="s">
        <v>6</v>
      </c>
      <c r="I29" s="2" t="s">
        <v>196</v>
      </c>
      <c r="J29" s="8"/>
      <c r="K29" s="9">
        <v>119</v>
      </c>
      <c r="L29" s="10">
        <f>'07-04'!$K29+('07-04'!$J29/90)</f>
        <v>119</v>
      </c>
      <c r="M29" s="3"/>
      <c r="N29" s="1"/>
      <c r="O29" s="1"/>
      <c r="P29" s="18"/>
      <c r="Q29" s="59" t="s">
        <v>21</v>
      </c>
      <c r="R29" s="60"/>
      <c r="S29" s="17">
        <f>SUM('07-04'!$J$22:$J$361)</f>
        <v>1375</v>
      </c>
      <c r="T29" s="1"/>
      <c r="U29" s="1"/>
      <c r="V29" s="1"/>
      <c r="W29" s="1"/>
      <c r="X29" s="1"/>
      <c r="Y29" s="1"/>
      <c r="Z29" s="1"/>
    </row>
    <row r="30" spans="1:26" x14ac:dyDescent="0.3">
      <c r="A30" s="59" t="s">
        <v>23</v>
      </c>
      <c r="B30" s="60"/>
      <c r="C30" s="6">
        <f t="array" aca="1" ref="C30" ca="1">INDIRECT("'"&amp;$A$19&amp;"'!K17")+K1</f>
        <v>-1212</v>
      </c>
      <c r="D30" s="1"/>
      <c r="E30" s="1"/>
      <c r="F30" s="8"/>
      <c r="G30" s="1"/>
      <c r="H30" s="7" t="s">
        <v>6</v>
      </c>
      <c r="I30" s="2" t="s">
        <v>205</v>
      </c>
      <c r="J30" s="8">
        <v>100</v>
      </c>
      <c r="K30" s="9"/>
      <c r="L30" s="10">
        <f>'07-04'!$K30+('07-04'!$J30/90)</f>
        <v>1.1111111111111112</v>
      </c>
      <c r="M30" s="3"/>
      <c r="N30" s="59" t="s">
        <v>23</v>
      </c>
      <c r="O30" s="60"/>
      <c r="P30" s="6">
        <f>SUM('07-04'!$K$22:$K$361)</f>
        <v>5820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F27-F29-INDIRECT("'"&amp;$A$19&amp;"'!f24")</f>
        <v>0</v>
      </c>
      <c r="G31" s="1"/>
      <c r="H31" s="7" t="s">
        <v>6</v>
      </c>
      <c r="I31" s="2" t="s">
        <v>206</v>
      </c>
      <c r="J31" s="8"/>
      <c r="K31" s="9">
        <v>1</v>
      </c>
      <c r="L31" s="10">
        <f>'07-04'!$K31+('07-04'!$J31/90)</f>
        <v>1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C28-C30-INDIRECT("'"&amp;$A$19&amp;"'!c25")</f>
        <v>0</v>
      </c>
      <c r="D32" s="1"/>
      <c r="E32" s="1"/>
      <c r="F32" s="1"/>
      <c r="G32" s="1"/>
      <c r="H32" s="7" t="s">
        <v>6</v>
      </c>
      <c r="I32" s="2" t="s">
        <v>207</v>
      </c>
      <c r="J32" s="8"/>
      <c r="K32" s="9">
        <v>4</v>
      </c>
      <c r="L32" s="10">
        <f>'07-04'!$K32+('07-04'!$J32/90)</f>
        <v>4</v>
      </c>
      <c r="M32" s="3"/>
      <c r="N32" s="12" t="s">
        <v>25</v>
      </c>
      <c r="O32" s="12"/>
      <c r="P32" s="6">
        <f>P28-P30-C28</f>
        <v>-24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 t="s">
        <v>208</v>
      </c>
      <c r="J33" s="8"/>
      <c r="K33" s="9">
        <v>1</v>
      </c>
      <c r="L33" s="10">
        <f>'07-04'!$K33+('07-04'!$J33/90)</f>
        <v>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208</v>
      </c>
      <c r="J34" s="8">
        <v>100</v>
      </c>
      <c r="K34" s="9"/>
      <c r="L34" s="10">
        <f>'07-04'!$K34+('07-04'!$J34/90)</f>
        <v>1.1111111111111112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46</v>
      </c>
      <c r="J35" s="8">
        <v>50</v>
      </c>
      <c r="K35" s="9">
        <v>11</v>
      </c>
      <c r="L35" s="10">
        <f>'07-04'!$K35+('07-04'!$J35/90)</f>
        <v>11.555555555555555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209</v>
      </c>
      <c r="J36" s="8">
        <v>35</v>
      </c>
      <c r="K36" s="9"/>
      <c r="L36" s="10">
        <f>'07-04'!$K36+('07-04'!$J36/90)</f>
        <v>0.3888888888888889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210</v>
      </c>
      <c r="J37" s="8"/>
      <c r="K37" s="9">
        <v>21</v>
      </c>
      <c r="L37" s="10">
        <f>'07-04'!$K37+('07-04'!$J37/90)</f>
        <v>21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211</v>
      </c>
      <c r="J38" s="8">
        <v>200</v>
      </c>
      <c r="K38" s="9"/>
      <c r="L38" s="10">
        <f>'07-04'!$K38+('07-04'!$J38/90)</f>
        <v>2.2222222222222223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212</v>
      </c>
      <c r="J39" s="8"/>
      <c r="K39" s="9">
        <v>100</v>
      </c>
      <c r="L39" s="10">
        <f>'07-04'!$K39+('07-04'!$J39/90)</f>
        <v>100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213</v>
      </c>
      <c r="J40" s="8">
        <v>70</v>
      </c>
      <c r="K40" s="9"/>
      <c r="L40" s="10">
        <f>'07-04'!$K40+('07-04'!$J40/90)</f>
        <v>0.77777777777777779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214</v>
      </c>
      <c r="J41" s="8"/>
      <c r="K41" s="9">
        <v>111</v>
      </c>
      <c r="L41" s="10">
        <f>'07-04'!$K41+('07-04'!$J41/90)</f>
        <v>111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215</v>
      </c>
      <c r="J42" s="8"/>
      <c r="K42" s="9">
        <v>-15</v>
      </c>
      <c r="L42" s="10">
        <f>'07-04'!$K42+('07-04'!$J42/90)</f>
        <v>-15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216</v>
      </c>
      <c r="J43" s="8">
        <v>300</v>
      </c>
      <c r="K43" s="9"/>
      <c r="L43" s="10">
        <f>'07-04'!$K43+('07-04'!$J43/90)</f>
        <v>3.3333333333333335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15</v>
      </c>
      <c r="J44" s="8">
        <v>360</v>
      </c>
      <c r="K44" s="9"/>
      <c r="L44" s="10">
        <f>'07-04'!$K44+('07-04'!$J44/90)</f>
        <v>4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195</v>
      </c>
      <c r="J45" s="8">
        <v>600</v>
      </c>
      <c r="K45" s="9"/>
      <c r="L45" s="10">
        <f>'07-04'!$K45+('07-04'!$J45/90)</f>
        <v>6.666666666666667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217</v>
      </c>
      <c r="J46" s="8"/>
      <c r="K46" s="9">
        <v>50</v>
      </c>
      <c r="L46" s="10">
        <f>'07-04'!$K46+('07-04'!$J46/90)</f>
        <v>50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218</v>
      </c>
      <c r="J47" s="8"/>
      <c r="K47" s="9">
        <v>84</v>
      </c>
      <c r="L47" s="10">
        <f>'07-04'!$K47+('07-04'!$J47/90)</f>
        <v>84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132</v>
      </c>
      <c r="J48" s="8">
        <v>-650</v>
      </c>
      <c r="K48" s="9">
        <v>10</v>
      </c>
      <c r="L48" s="10">
        <f>'07-04'!$K48+('07-04'!$J48/90)</f>
        <v>2.7777777777777777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219</v>
      </c>
      <c r="J49" s="8"/>
      <c r="K49" s="9">
        <v>10</v>
      </c>
      <c r="L49" s="10">
        <f>'07-04'!$K49+('07-04'!$J49/90)</f>
        <v>10</v>
      </c>
      <c r="M49" s="3"/>
      <c r="N49" s="9"/>
      <c r="O49" s="9"/>
      <c r="P49" s="9"/>
      <c r="Q49" s="9"/>
      <c r="R49" s="9"/>
      <c r="S49" s="17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2" t="s">
        <v>220</v>
      </c>
      <c r="J50" s="8"/>
      <c r="K50" s="9">
        <v>-60</v>
      </c>
      <c r="L50" s="10">
        <f>'07-04'!$K50+('07-04'!$J50/90)</f>
        <v>-60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221</v>
      </c>
      <c r="J51" s="8"/>
      <c r="K51" s="9">
        <v>12</v>
      </c>
      <c r="L51" s="10">
        <f>'07-04'!$K51+('07-04'!$J51/90)</f>
        <v>12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222</v>
      </c>
      <c r="J52" s="8"/>
      <c r="K52" s="9">
        <v>-20</v>
      </c>
      <c r="L52" s="10">
        <f>'07-04'!$K52+('07-04'!$J52/90)</f>
        <v>-20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81</v>
      </c>
      <c r="J53" s="8">
        <v>100</v>
      </c>
      <c r="K53" s="9"/>
      <c r="L53" s="10">
        <f>'07-04'!$K53+('07-04'!$J53/90)</f>
        <v>1.1111111111111112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223</v>
      </c>
      <c r="J54" s="8"/>
      <c r="K54" s="9">
        <v>35</v>
      </c>
      <c r="L54" s="10">
        <f>'07-04'!$K54+('07-04'!$J54/90)</f>
        <v>35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134</v>
      </c>
      <c r="J55" s="8">
        <v>-750</v>
      </c>
      <c r="K55" s="9">
        <v>10</v>
      </c>
      <c r="L55" s="10">
        <f>'07-04'!$K55+('07-04'!$J55/90)</f>
        <v>1.6666666666666661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224</v>
      </c>
      <c r="J56" s="8">
        <v>350</v>
      </c>
      <c r="K56" s="9">
        <v>30</v>
      </c>
      <c r="L56" s="10">
        <f>'07-04'!$K56+('07-04'!$J56/90)</f>
        <v>33.888888888888886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225</v>
      </c>
      <c r="J57" s="8"/>
      <c r="K57" s="9">
        <v>24</v>
      </c>
      <c r="L57" s="10">
        <f>'07-04'!$K57+('07-04'!$J57/90)</f>
        <v>24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154</v>
      </c>
      <c r="J58" s="8">
        <v>100</v>
      </c>
      <c r="K58" s="9"/>
      <c r="L58" s="10">
        <f>'07-04'!$K58+('07-04'!$J58/90)</f>
        <v>1.1111111111111112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226</v>
      </c>
      <c r="J59" s="8"/>
      <c r="K59" s="9">
        <v>20</v>
      </c>
      <c r="L59" s="10">
        <f>'07-04'!$K59+('07-04'!$J59/90)</f>
        <v>20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165</v>
      </c>
      <c r="K60" s="9"/>
      <c r="L60" s="10">
        <f>'07-04'!$K60+('07-04'!$J60/90)</f>
        <v>1.8333333333333333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10</v>
      </c>
      <c r="L61" s="10">
        <f>'07-04'!$K61+('07-04'!$J61/90)</f>
        <v>10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/>
      <c r="J62" s="8">
        <v>-225</v>
      </c>
      <c r="K62" s="9"/>
      <c r="L62" s="10">
        <f>'07-04'!$K62+('07-04'!$J62/90)</f>
        <v>-2.5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/>
      <c r="J63" s="8"/>
      <c r="K63" s="9">
        <v>21</v>
      </c>
      <c r="L63" s="10">
        <f>'07-04'!$K63+('07-04'!$J63/90)</f>
        <v>21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/>
      <c r="J64" s="8">
        <v>300</v>
      </c>
      <c r="K64" s="9"/>
      <c r="L64" s="10">
        <f>'07-04'!$K64+('07-04'!$J64/90)</f>
        <v>3.3333333333333335</v>
      </c>
      <c r="M64" s="3"/>
      <c r="N64" s="9"/>
      <c r="O64" s="9"/>
      <c r="P64" s="6"/>
      <c r="Q64" s="9"/>
      <c r="R64" s="9"/>
      <c r="S64" s="17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>
        <v>-470</v>
      </c>
      <c r="K65" s="22">
        <v>10</v>
      </c>
      <c r="L65" s="10">
        <f>'07-04'!$K65+('07-04'!$J65/90)</f>
        <v>4.7777777777777777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/>
      <c r="J66" s="23"/>
      <c r="K66" s="24">
        <v>5</v>
      </c>
      <c r="L66" s="10">
        <f>'07-04'!$K66+('07-04'!$J66/90)</f>
        <v>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/>
      <c r="J67" s="21">
        <v>-100</v>
      </c>
      <c r="K67" s="22"/>
      <c r="L67" s="10">
        <f>'07-04'!$K67+('07-04'!$J67/90)</f>
        <v>-1.1111111111111112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28</v>
      </c>
      <c r="I68" s="2"/>
      <c r="J68" s="23">
        <v>-2000</v>
      </c>
      <c r="K68" s="24"/>
      <c r="L68" s="10">
        <f>'07-04'!$K68+('07-04'!$J68/90)</f>
        <v>-22.222222222222221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2"/>
      <c r="J69" s="21"/>
      <c r="K69" s="22">
        <v>15</v>
      </c>
      <c r="L69" s="10">
        <f>'07-04'!$K69+('07-04'!$J69/90)</f>
        <v>15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/>
      <c r="J70" s="8">
        <v>-50</v>
      </c>
      <c r="K70" s="9"/>
      <c r="L70" s="10">
        <f>'07-04'!$K70+('07-04'!$J70/90)</f>
        <v>-0.55555555555555558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500</v>
      </c>
      <c r="K71" s="9"/>
      <c r="L71" s="10">
        <f>'07-04'!$K71+('07-04'!$J71/90)</f>
        <v>5.5555555555555554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/>
      <c r="J72" s="8"/>
      <c r="K72" s="9">
        <v>30</v>
      </c>
      <c r="L72" s="10">
        <f>'07-04'!$K72+('07-04'!$J72/90)</f>
        <v>30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/>
      <c r="J73" s="8">
        <v>-400</v>
      </c>
      <c r="K73" s="9"/>
      <c r="L73" s="10">
        <f>'07-04'!$K73+('07-04'!$J73/90)</f>
        <v>-4.4444444444444446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100</v>
      </c>
      <c r="K74" s="9"/>
      <c r="L74" s="10">
        <f>'07-04'!$K74+('07-04'!$J74/90)</f>
        <v>1.1111111111111112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>
        <v>80</v>
      </c>
      <c r="K75" s="9"/>
      <c r="L75" s="10">
        <f>'07-04'!$K75+('07-04'!$J75/90)</f>
        <v>0.88888888888888884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106</v>
      </c>
      <c r="J76" s="8"/>
      <c r="K76" s="9">
        <v>65</v>
      </c>
      <c r="L76" s="10">
        <f>'07-04'!$K76+('07-04'!$J76/90)</f>
        <v>65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 t="s">
        <v>227</v>
      </c>
      <c r="J77" s="8">
        <v>450</v>
      </c>
      <c r="K77" s="9">
        <v>50</v>
      </c>
      <c r="L77" s="10">
        <f>'07-04'!$K77+('07-04'!$J77/90)</f>
        <v>55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228</v>
      </c>
      <c r="J78" s="8"/>
      <c r="K78" s="9">
        <v>4000</v>
      </c>
      <c r="L78" s="10">
        <f>'07-04'!$K78+('07-04'!$J78/90)</f>
        <v>4000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 t="s">
        <v>90</v>
      </c>
      <c r="J79" s="8"/>
      <c r="K79" s="9">
        <v>7</v>
      </c>
      <c r="L79" s="10">
        <f>'07-04'!$K79+('07-04'!$J79/90)</f>
        <v>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229</v>
      </c>
      <c r="J80" s="8"/>
      <c r="K80" s="9">
        <v>-9</v>
      </c>
      <c r="L80" s="10">
        <f>'07-04'!$K80+('07-04'!$J80/90)</f>
        <v>-9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56</v>
      </c>
      <c r="J81" s="8">
        <v>100</v>
      </c>
      <c r="K81" s="9"/>
      <c r="L81" s="10">
        <f>'07-04'!$K81+('07-04'!$J81/90)</f>
        <v>1.1111111111111112</v>
      </c>
      <c r="M81" s="3"/>
      <c r="N81" s="9" t="s">
        <v>118</v>
      </c>
      <c r="O81" s="9"/>
      <c r="P81" s="9">
        <v>5941</v>
      </c>
      <c r="Q81" s="9"/>
      <c r="R81" s="9"/>
      <c r="S81" s="17">
        <v>5440</v>
      </c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11</v>
      </c>
      <c r="L82" s="10">
        <f>'07-04'!$K82+('07-04'!$J82/90)</f>
        <v>11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200</v>
      </c>
      <c r="K83" s="9"/>
      <c r="L83" s="10">
        <f>'07-04'!$K83+('07-04'!$J83/90)</f>
        <v>2.2222222222222223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315</v>
      </c>
      <c r="K84" s="9"/>
      <c r="L84" s="10">
        <f>'07-04'!$K84+('07-04'!$J84/90)</f>
        <v>3.5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35</v>
      </c>
      <c r="K85" s="9"/>
      <c r="L85" s="10">
        <f>'07-04'!$K85+('07-04'!$J85/90)</f>
        <v>0.3888888888888889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600</v>
      </c>
      <c r="K86" s="9"/>
      <c r="L86" s="10">
        <f>'07-04'!$K86+('07-04'!$J86/90)</f>
        <v>6.666666666666667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15</v>
      </c>
      <c r="L87" s="10">
        <f>'07-04'!$K87+('07-04'!$J87/90)</f>
        <v>15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40</v>
      </c>
      <c r="L88" s="10">
        <f>'07-04'!$K88+('07-04'!$J88/90)</f>
        <v>40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220</v>
      </c>
      <c r="K89" s="9"/>
      <c r="L89" s="10">
        <f>'07-04'!$K89+('07-04'!$J89/90)</f>
        <v>2.4444444444444446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225</v>
      </c>
      <c r="K90" s="9"/>
      <c r="L90" s="10">
        <f>'07-04'!$K90+('07-04'!$J90/90)</f>
        <v>2.5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95</v>
      </c>
      <c r="L91" s="10">
        <f>'07-04'!$K91+('07-04'!$J91/90)</f>
        <v>95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136</v>
      </c>
      <c r="L92" s="10">
        <f>'07-04'!$K92+('07-04'!$J92/90)</f>
        <v>136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10</v>
      </c>
      <c r="K93" s="9">
        <v>1</v>
      </c>
      <c r="L93" s="10">
        <f>'07-04'!$K93+('07-04'!$J93/90)</f>
        <v>1.1111111111111112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150</v>
      </c>
      <c r="K94" s="9"/>
      <c r="L94" s="10">
        <f>'07-04'!$K94+('07-04'!$J94/90)</f>
        <v>1.6666666666666667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180</v>
      </c>
      <c r="K95" s="9"/>
      <c r="L95" s="10">
        <f>'07-04'!$K95+('07-04'!$J95/90)</f>
        <v>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134</v>
      </c>
      <c r="L96" s="10">
        <f>'07-04'!$K96+('07-04'!$J96/90)</f>
        <v>134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10</v>
      </c>
      <c r="L97" s="10">
        <f>'07-04'!$K97+('07-04'!$J97/90)</f>
        <v>10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70</v>
      </c>
      <c r="L98" s="10">
        <f>'07-04'!$K98+('07-04'!$J98/90)</f>
        <v>70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110</v>
      </c>
      <c r="L99" s="10">
        <f>'07-04'!$K99+('07-04'!$J99/90)</f>
        <v>110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-200</v>
      </c>
      <c r="K100" s="9">
        <v>5</v>
      </c>
      <c r="L100" s="10">
        <f>'07-04'!$K100+('07-04'!$J100/90)</f>
        <v>2.7777777777777777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35</v>
      </c>
      <c r="L101" s="10">
        <f>'07-04'!$K101+('07-04'!$J101/90)</f>
        <v>35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285</v>
      </c>
      <c r="K102" s="9">
        <v>60</v>
      </c>
      <c r="L102" s="10">
        <f>'07-04'!$K102+('07-04'!$J102/90)</f>
        <v>63.166666666666664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-6</v>
      </c>
      <c r="L103" s="10">
        <f>'07-04'!$K103+('07-04'!$J103/90)</f>
        <v>-6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50</v>
      </c>
      <c r="K104" s="9"/>
      <c r="L104" s="10">
        <f>'07-04'!$K104+('07-04'!$J104/90)</f>
        <v>0.55555555555555558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80</v>
      </c>
      <c r="L105" s="10">
        <f>'07-04'!$K105+('07-04'!$J105/90)</f>
        <v>80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200</v>
      </c>
      <c r="K106" s="9"/>
      <c r="L106" s="10">
        <f>'07-04'!$K106+('07-04'!$J106/90)</f>
        <v>2.2222222222222223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70</v>
      </c>
      <c r="K107" s="9"/>
      <c r="L107" s="10">
        <f>'07-04'!$K107+('07-04'!$J107/90)</f>
        <v>0.77777777777777779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1</v>
      </c>
      <c r="L108" s="10">
        <f>'07-04'!$K108+('07-04'!$J108/90)</f>
        <v>1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500</v>
      </c>
      <c r="K109" s="9"/>
      <c r="L109" s="10">
        <f>'07-04'!$K109+('07-04'!$J109/90)</f>
        <v>5.5555555555555554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28</v>
      </c>
      <c r="I110" s="2" t="s">
        <v>230</v>
      </c>
      <c r="J110" s="8"/>
      <c r="K110" s="9">
        <v>-75</v>
      </c>
      <c r="L110" s="10">
        <f>'07-04'!$K110+('07-04'!$J110/90)</f>
        <v>-75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28</v>
      </c>
      <c r="I111" s="2" t="s">
        <v>29</v>
      </c>
      <c r="J111" s="8">
        <v>-300</v>
      </c>
      <c r="K111" s="9"/>
      <c r="L111" s="10">
        <f>'07-04'!$K111+('07-04'!$J111/90)</f>
        <v>-3.3333333333333335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129</v>
      </c>
      <c r="J112" s="8"/>
      <c r="K112" s="9">
        <v>12</v>
      </c>
      <c r="L112" s="10">
        <f>'07-04'!$K112+('07-04'!$J112/90)</f>
        <v>12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231</v>
      </c>
      <c r="J113" s="8"/>
      <c r="K113" s="9">
        <v>100</v>
      </c>
      <c r="L113" s="10">
        <f>'07-04'!$K113+('07-04'!$J113/90)</f>
        <v>100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232</v>
      </c>
      <c r="J114" s="8">
        <v>60</v>
      </c>
      <c r="K114" s="9"/>
      <c r="L114" s="10">
        <f>'07-04'!$K114+('07-04'!$J114/90)</f>
        <v>0.66666666666666663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233</v>
      </c>
      <c r="J115" s="8">
        <v>-450</v>
      </c>
      <c r="K115" s="9">
        <v>70</v>
      </c>
      <c r="L115" s="10">
        <f>'07-04'!$K115+('07-04'!$J115/90)</f>
        <v>65</v>
      </c>
      <c r="M115" s="3"/>
      <c r="N115" s="9" t="s">
        <v>118</v>
      </c>
      <c r="O115" s="9"/>
      <c r="P115" s="9">
        <v>6845</v>
      </c>
      <c r="Q115" s="9"/>
      <c r="R115" s="9"/>
      <c r="S115" s="9">
        <v>7590</v>
      </c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123</v>
      </c>
      <c r="J116" s="8"/>
      <c r="K116" s="9">
        <v>7</v>
      </c>
      <c r="L116" s="10">
        <f>'07-04'!$K116+('07-04'!$J116/90)</f>
        <v>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234</v>
      </c>
      <c r="J117" s="8"/>
      <c r="K117" s="9">
        <v>17</v>
      </c>
      <c r="L117" s="10">
        <f>'07-04'!$K117+('07-04'!$J117/90)</f>
        <v>17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'07-04'!$K118+('07-04'!$J118/90)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'07-04'!$K119+('07-04'!$J119/90)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'07-04'!$K120+('07-04'!$J120/90)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'07-04'!$K121+('07-04'!$J121/90)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'07-04'!$K122+('07-04'!$J122/90)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'07-04'!$K123+('07-04'!$J123/90)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'07-04'!$K124+('07-04'!$J124/90)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'07-04'!$K125+('07-04'!$J125/90)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'07-04'!$K126+('07-04'!$J126/90)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'07-04'!$K127+('07-04'!$J127/90)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'07-04'!$K128+('07-04'!$J128/90)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'07-04'!$K129+('07-04'!$J129/90)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'07-04'!$K130+('07-04'!$J130/90)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'07-04'!$K131+('07-04'!$J131/90)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'07-04'!$K132+('07-04'!$J132/90)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'07-04'!$K133+('07-04'!$J133/90)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'07-04'!$K134+('07-04'!$J134/90)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'07-04'!$K135+('07-04'!$J135/90)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'07-04'!$K136+('07-04'!$J136/90)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'07-04'!$K137+('07-04'!$J137/90)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'07-04'!$K138+('07-04'!$J138/90)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'07-04'!$K139+('07-04'!$J139/90)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'07-04'!$K140+('07-04'!$J140/90)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'07-04'!$K141+('07-04'!$J141/90)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'07-04'!$K142+('07-04'!$J142/90)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'07-04'!$K143+('07-04'!$J143/90)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'07-04'!$K144+('07-04'!$J144/90)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'07-04'!$K145+('07-04'!$J145/90)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'07-04'!$K146+('07-04'!$J146/90)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'07-04'!$K147+('07-04'!$J147/90)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'07-04'!$K148+('07-04'!$J148/90)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'07-04'!$K149+('07-04'!$J149/90)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'07-04'!$K150+('07-04'!$J150/90)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'07-04'!$K151+('07-04'!$J151/90)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'07-04'!$K152+('07-04'!$J152/90)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'07-04'!$K153+('07-04'!$J153/90)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'07-04'!$K154+('07-04'!$J154/90)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'07-04'!$K155+('07-04'!$J155/90)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'07-04'!$K156+('07-04'!$J156/90)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'07-04'!$K157+('07-04'!$J157/90)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'07-04'!$K158+('07-04'!$J158/90)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'07-04'!$K159+('07-04'!$J159/90)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'07-04'!$K160+('07-04'!$J160/90)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'07-04'!$K161+('07-04'!$J161/90)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'07-04'!$K162+('07-04'!$J162/90)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'07-04'!$K163+('07-04'!$J163/90)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'07-04'!$K164+('07-04'!$J164/90)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'07-04'!$K165+('07-04'!$J165/90)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'07-04'!$K166+('07-04'!$J166/90)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'07-04'!$K167+('07-04'!$J167/90)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'07-04'!$K168+('07-04'!$J168/90)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'07-04'!$K169+('07-04'!$J169/90)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'07-04'!$K170+('07-04'!$J170/90)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'07-04'!$K171+('07-04'!$J171/90)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'07-04'!$K172+('07-04'!$J172/90)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'07-04'!$K173+('07-04'!$J173/90)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'07-04'!$K174+('07-04'!$J174/90)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'07-04'!$K175+('07-04'!$J175/90)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'07-04'!$K176+('07-04'!$J176/90)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'07-04'!$K177+('07-04'!$J177/90)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'07-04'!$K178+('07-04'!$J178/90)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'07-04'!$K179+('07-04'!$J179/90)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'07-04'!$K180+('07-04'!$J180/90)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'07-04'!$K181+('07-04'!$J181/90)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'07-04'!$K182+('07-04'!$J182/90)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'07-04'!$K183+('07-04'!$J183/90)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'07-04'!$K184+('07-04'!$J184/90)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'07-04'!$K185+('07-04'!$J185/90)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'07-04'!$K186+('07-04'!$J186/90)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'07-04'!$K187+('07-04'!$J187/90)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'07-04'!$K188+('07-04'!$J188/90)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'07-04'!$K189+('07-04'!$J189/90)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'07-04'!$K190+('07-04'!$J190/90)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'07-04'!$K191+('07-04'!$J191/90)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'07-04'!$K192+('07-04'!$J192/90)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'07-04'!$K193+('07-04'!$J193/90)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'07-04'!$K194+('07-04'!$J194/90)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'07-04'!$K195+('07-04'!$J195/90)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'07-04'!$K196+('07-04'!$J196/90)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'07-04'!$K197+('07-04'!$J197/90)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'07-04'!$K198+('07-04'!$J198/90)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'07-04'!$K199+('07-04'!$J199/90)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'07-04'!$K200+('07-04'!$J200/90)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'07-04'!$K201+('07-04'!$J201/90)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'07-04'!$K202+('07-04'!$J202/90)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'07-04'!$K203+('07-04'!$J203/90)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'07-04'!$K204+('07-04'!$J204/90)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'07-04'!$K205+('07-04'!$J205/90)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'07-04'!$K206+('07-04'!$J206/90)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'07-04'!$K207+('07-04'!$J207/90)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'07-04'!$K208+('07-04'!$J208/90)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'07-04'!$K209+('07-04'!$J209/90)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'07-04'!$K210+('07-04'!$J210/90)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'07-04'!$K211+('07-04'!$J211/90)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'07-04'!$K212+('07-04'!$J212/90)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'07-04'!$K213+('07-04'!$J213/90)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'07-04'!$K214+('07-04'!$J214/90)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'07-04'!$K215+('07-04'!$J215/90)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'07-04'!$K216+('07-04'!$J216/90)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'07-04'!$K217+('07-04'!$J217/90)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'07-04'!$K218+('07-04'!$J218/90)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'07-04'!$K219+('07-04'!$J219/90)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'07-04'!$K220+('07-04'!$J220/90)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'07-04'!$K221+('07-04'!$J221/90)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'07-04'!$K222+('07-04'!$J222/90)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'07-04'!$K223+('07-04'!$J223/90)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'07-04'!$K224+('07-04'!$J224/90)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'07-04'!$K225+('07-04'!$J225/90)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'07-04'!$K226+('07-04'!$J226/90)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'07-04'!$K227+('07-04'!$J227/90)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'07-04'!$K228+('07-04'!$J228/90)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'07-04'!$K229+('07-04'!$J229/90)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'07-04'!$K230+('07-04'!$J230/90)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'07-04'!$K231+('07-04'!$J231/90)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'07-04'!$K232+('07-04'!$J232/90)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'07-04'!$K233+('07-04'!$J233/90)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'07-04'!$K234+('07-04'!$J234/90)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'07-04'!$K235+('07-04'!$J235/90)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'07-04'!$K236+('07-04'!$J236/90)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'07-04'!$K237+('07-04'!$J237/90)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'07-04'!$K238+('07-04'!$J238/90)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'07-04'!$K239+('07-04'!$J239/90)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'07-04'!$K240+('07-04'!$J240/90)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'07-04'!$K241+('07-04'!$J241/90)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'07-04'!$K242+('07-04'!$J242/90)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'07-04'!$K243+('07-04'!$J243/90)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'07-04'!$K244+('07-04'!$J244/90)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'07-04'!$K245+('07-04'!$J245/90)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'07-04'!$K246+('07-04'!$J246/90)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'07-04'!$K247+('07-04'!$J247/90)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'07-04'!$K248+('07-04'!$J248/90)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'07-04'!$K249+('07-04'!$J249/90)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'07-04'!$K250+('07-04'!$J250/90)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'07-04'!$K251+('07-04'!$J251/90)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'07-04'!$K252+('07-04'!$J252/90)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'07-04'!$K253+('07-04'!$J253/90)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'07-04'!$K254+('07-04'!$J254/90)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'07-04'!$K255+('07-04'!$J255/90)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'07-04'!$K256+('07-04'!$J256/90)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'07-04'!$K257+('07-04'!$J257/90)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'07-04'!$K258+('07-04'!$J258/90)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'07-04'!$K259+('07-04'!$J259/90)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'07-04'!$K260+('07-04'!$J260/90)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'07-04'!$K261+('07-04'!$J261/90)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'07-04'!$K262+('07-04'!$J262/90)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'07-04'!$K263+('07-04'!$J263/90)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'07-04'!$K264+('07-04'!$J264/90)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'07-04'!$K265+('07-04'!$J265/90)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'07-04'!$K266+('07-04'!$J266/90)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'07-04'!$K267+('07-04'!$J267/90)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'07-04'!$K268+('07-04'!$J268/90)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'07-04'!$K269+('07-04'!$J269/90)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'07-04'!$K270+('07-04'!$J270/90)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'07-04'!$K271+('07-04'!$J271/90)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'07-04'!$K272+('07-04'!$J272/90)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'07-04'!$K273+('07-04'!$J273/90)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'07-04'!$K274+('07-04'!$J274/90)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'07-04'!$K275+('07-04'!$J275/90)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'07-04'!$K276+('07-04'!$J276/90)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'07-04'!$K277+('07-04'!$J277/90)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'07-04'!$K278+('07-04'!$J278/90)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'07-04'!$K279+('07-04'!$J279/90)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'07-04'!$K280+('07-04'!$J280/90)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'07-04'!$K281+('07-04'!$J281/90)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'07-04'!$K282+('07-04'!$J282/90)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'07-04'!$K283+('07-04'!$J283/90)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'07-04'!$K284+('07-04'!$J284/90)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'07-04'!$K285+('07-04'!$J285/90)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'07-04'!$K286+('07-04'!$J286/90)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'07-04'!$K287+('07-04'!$J287/90)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'07-04'!$K288+('07-04'!$J288/90)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'07-04'!$K289+('07-04'!$J289/90)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'07-04'!$K290+('07-04'!$J290/90)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'07-04'!$K291+('07-04'!$J291/90)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'07-04'!$K292+('07-04'!$J292/90)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'07-04'!$K293+('07-04'!$J293/90)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'07-04'!$K294+('07-04'!$J294/90)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'07-04'!$K295+('07-04'!$J295/90)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'07-04'!$K296+('07-04'!$J296/90)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'07-04'!$K297+('07-04'!$J297/90)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'07-04'!$K298+('07-04'!$J298/90)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'07-04'!$K299+('07-04'!$J299/90)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'07-04'!$K300+('07-04'!$J300/90)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'07-04'!$K301+('07-04'!$J301/90)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'07-04'!$K302+('07-04'!$J302/90)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'07-04'!$K303+('07-04'!$J303/90)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'07-04'!$K304+('07-04'!$J304/90)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'07-04'!$K305+('07-04'!$J305/90)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'07-04'!$K306+('07-04'!$J306/90)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'07-04'!$K307+('07-04'!$J307/90)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'07-04'!$K308+('07-04'!$J308/90)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'07-04'!$K309+('07-04'!$J309/90)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'07-04'!$K310+('07-04'!$J310/90)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'07-04'!$K311+('07-04'!$J311/90)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'07-04'!$K312+('07-04'!$J312/90)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'07-04'!$K313+('07-04'!$J313/90)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'07-04'!$K314+('07-04'!$J314/90)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'07-04'!$K315+('07-04'!$J315/90)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'07-04'!$K316+('07-04'!$J316/90)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'07-04'!$K317+('07-04'!$J317/90)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'07-04'!$K318+('07-04'!$J318/90)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'07-04'!$K319+('07-04'!$J319/90)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'07-04'!$K320+('07-04'!$J320/90)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'07-04'!$K321+('07-04'!$J321/90)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'07-04'!$K322+('07-04'!$J322/90)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'07-04'!$K323+('07-04'!$J323/90)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'07-04'!$K324+('07-04'!$J324/90)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'07-04'!$K325+('07-04'!$J325/90)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'07-04'!$K326+('07-04'!$J326/90)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'07-04'!$K327+('07-04'!$J327/90)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'07-04'!$K328+('07-04'!$J328/90)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'07-04'!$K329+('07-04'!$J329/90)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'07-04'!$K330+('07-04'!$J330/90)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'07-04'!$K331+('07-04'!$J331/90)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'07-04'!$K332+('07-04'!$J332/90)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'07-04'!$K333+('07-04'!$J333/90)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'07-04'!$K334+('07-04'!$J334/90)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'07-04'!$K335+('07-04'!$J335/90)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'07-04'!$K336+('07-04'!$J336/90)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'07-04'!$K337+('07-04'!$J337/90)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'07-04'!$K338+('07-04'!$J338/90)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'07-04'!$K339+('07-04'!$J339/90)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'07-04'!$K340+('07-04'!$J340/90)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'07-04'!$K341+('07-04'!$J341/90)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'07-04'!$K342+('07-04'!$J342/90)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'07-04'!$K343+('07-04'!$J343/90)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'07-04'!$K344+('07-04'!$J344/90)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'07-04'!$K345+('07-04'!$J345/90)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'07-04'!$K346+('07-04'!$J346/90)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'07-04'!$K347+('07-04'!$J347/90)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'07-04'!$K348+('07-04'!$J348/90)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'07-04'!$K349+('07-04'!$J349/90)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'07-04'!$K350+('07-04'!$J350/90)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'07-04'!$K351+('07-04'!$J351/90)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'07-04'!$K352+('07-04'!$J352/90)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'07-04'!$K353+('07-04'!$J353/90)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'07-04'!$K354+('07-04'!$J354/90)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'07-04'!$K355+('07-04'!$J355/90)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'07-04'!$K356+('07-04'!$J356/90)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'07-04'!$K357+('07-04'!$J357/90)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'07-04'!$K358+('07-04'!$J358/90)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'07-04'!$K359+('07-04'!$J359/90)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'07-04'!$K360+('07-04'!$J360/90)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'07-04'!$K361+('07-04'!$J361/90)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pageSetUpPr fitToPage="1"/>
  </sheetPr>
  <dimension ref="A1:Z1000"/>
  <sheetViews>
    <sheetView rightToLeft="1" workbookViewId="0"/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-520</v>
      </c>
      <c r="K1" s="3">
        <f t="shared" si="0"/>
        <v>270</v>
      </c>
      <c r="L1" s="3">
        <f t="shared" si="0"/>
        <v>264.22222222222223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60</v>
      </c>
      <c r="L3" s="10">
        <f t="shared" ref="L3:L18" si="1">K3+(J3/90)</f>
        <v>60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180</v>
      </c>
      <c r="K4" s="9"/>
      <c r="L4" s="10">
        <f t="shared" si="1"/>
        <v>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-700</v>
      </c>
      <c r="K5" s="9">
        <v>10</v>
      </c>
      <c r="L5" s="10">
        <f t="shared" si="1"/>
        <v>2.2222222222222223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100</v>
      </c>
      <c r="L6" s="10">
        <f t="shared" si="1"/>
        <v>100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100</v>
      </c>
      <c r="L7" s="10">
        <f t="shared" si="1"/>
        <v>100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57" t="s">
        <v>7</v>
      </c>
      <c r="B20" s="58"/>
      <c r="C20" s="58"/>
      <c r="D20" s="58"/>
      <c r="E20" s="58"/>
      <c r="F20" s="58"/>
      <c r="G20" s="1"/>
      <c r="H20" s="1"/>
      <c r="I20" s="2" t="s">
        <v>0</v>
      </c>
      <c r="J20" s="3">
        <f>SUM('08-04'!$J$22:$J$361)</f>
        <v>-65</v>
      </c>
      <c r="K20" s="3">
        <f>SUM('08-04'!$K$22:$K$361)</f>
        <v>-6391</v>
      </c>
      <c r="L20" s="3">
        <f>SUM('08-04'!$L$22:$L$361)</f>
        <v>-6391.7222222222235</v>
      </c>
      <c r="M20" s="3"/>
      <c r="N20" s="57" t="s">
        <v>8</v>
      </c>
      <c r="O20" s="58"/>
      <c r="P20" s="58"/>
      <c r="Q20" s="58"/>
      <c r="R20" s="58"/>
      <c r="S20" s="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36</v>
      </c>
      <c r="F22" s="16">
        <f t="shared" ref="F22:F26" si="3">D22*E22</f>
        <v>180</v>
      </c>
      <c r="G22" s="7"/>
      <c r="H22" s="7" t="s">
        <v>6</v>
      </c>
      <c r="I22" s="2" t="s">
        <v>236</v>
      </c>
      <c r="J22" s="8">
        <v>-650</v>
      </c>
      <c r="K22" s="9">
        <v>20</v>
      </c>
      <c r="L22" s="10">
        <f>'08-04'!$K22+('08-04'!$J22/90)</f>
        <v>12.777777777777779</v>
      </c>
      <c r="M22" s="3"/>
      <c r="N22" s="13">
        <v>1</v>
      </c>
      <c r="O22" s="1">
        <v>11</v>
      </c>
      <c r="P22" s="14">
        <f t="shared" ref="P22:P27" si="4">N22*O22</f>
        <v>11</v>
      </c>
      <c r="Q22" s="15">
        <v>5</v>
      </c>
      <c r="R22" s="1">
        <v>35</v>
      </c>
      <c r="S22" s="16">
        <f t="shared" ref="S22:S26" si="5">Q22*R22</f>
        <v>175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20</v>
      </c>
      <c r="F23" s="16">
        <f t="shared" si="3"/>
        <v>200</v>
      </c>
      <c r="G23" s="7"/>
      <c r="H23" s="7" t="s">
        <v>6</v>
      </c>
      <c r="I23" s="2" t="s">
        <v>237</v>
      </c>
      <c r="J23" s="8">
        <v>220</v>
      </c>
      <c r="K23" s="9"/>
      <c r="L23" s="10">
        <f>'08-04'!$K23+('08-04'!$J23/90)</f>
        <v>2.4444444444444446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18</v>
      </c>
      <c r="S23" s="16">
        <f t="shared" si="5"/>
        <v>180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21</v>
      </c>
      <c r="C24" s="14">
        <f t="shared" si="2"/>
        <v>210</v>
      </c>
      <c r="D24" s="15">
        <v>20</v>
      </c>
      <c r="E24" s="1">
        <v>22</v>
      </c>
      <c r="F24" s="16">
        <f t="shared" si="3"/>
        <v>440</v>
      </c>
      <c r="G24" s="7"/>
      <c r="H24" s="7" t="s">
        <v>6</v>
      </c>
      <c r="I24" s="2" t="s">
        <v>77</v>
      </c>
      <c r="J24" s="8">
        <v>90</v>
      </c>
      <c r="K24" s="9">
        <v>2</v>
      </c>
      <c r="L24" s="10">
        <f>'08-04'!$K24+('08-04'!$J24/90)</f>
        <v>3</v>
      </c>
      <c r="M24" s="3"/>
      <c r="N24" s="13">
        <v>10</v>
      </c>
      <c r="O24" s="1">
        <v>24</v>
      </c>
      <c r="P24" s="14">
        <f t="shared" si="4"/>
        <v>240</v>
      </c>
      <c r="Q24" s="15">
        <v>20</v>
      </c>
      <c r="R24" s="1">
        <v>20</v>
      </c>
      <c r="S24" s="16">
        <f t="shared" si="5"/>
        <v>400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26</v>
      </c>
      <c r="C25" s="14">
        <f t="shared" si="2"/>
        <v>520</v>
      </c>
      <c r="D25" s="15">
        <v>50</v>
      </c>
      <c r="E25" s="1">
        <v>11</v>
      </c>
      <c r="F25" s="16">
        <f t="shared" si="3"/>
        <v>550</v>
      </c>
      <c r="G25" s="7"/>
      <c r="H25" s="7" t="s">
        <v>6</v>
      </c>
      <c r="I25" s="2" t="s">
        <v>238</v>
      </c>
      <c r="J25" s="8">
        <v>44400</v>
      </c>
      <c r="K25" s="9"/>
      <c r="L25" s="10">
        <f>'08-04'!$K25+('08-04'!$J25/90)</f>
        <v>493.33333333333331</v>
      </c>
      <c r="M25" s="3"/>
      <c r="N25" s="13">
        <v>20</v>
      </c>
      <c r="O25" s="1">
        <v>25</v>
      </c>
      <c r="P25" s="14">
        <f t="shared" si="4"/>
        <v>500</v>
      </c>
      <c r="Q25" s="15">
        <v>50</v>
      </c>
      <c r="R25" s="1">
        <v>5</v>
      </c>
      <c r="S25" s="16">
        <f t="shared" si="5"/>
        <v>250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8</v>
      </c>
      <c r="C26" s="14">
        <f t="shared" si="2"/>
        <v>400</v>
      </c>
      <c r="D26" s="15">
        <v>100</v>
      </c>
      <c r="E26" s="1">
        <v>57</v>
      </c>
      <c r="F26" s="16">
        <f t="shared" si="3"/>
        <v>5700</v>
      </c>
      <c r="G26" s="7"/>
      <c r="H26" s="7" t="s">
        <v>40</v>
      </c>
      <c r="I26" s="11" t="s">
        <v>239</v>
      </c>
      <c r="J26" s="8">
        <v>-44400</v>
      </c>
      <c r="K26" s="9"/>
      <c r="L26" s="10">
        <f>'08-04'!$K26+('08-04'!$J26/90)</f>
        <v>-493.33333333333331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62</v>
      </c>
      <c r="S26" s="16">
        <f t="shared" si="5"/>
        <v>6200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60</v>
      </c>
      <c r="C27" s="14">
        <f t="shared" si="2"/>
        <v>6000</v>
      </c>
      <c r="D27" s="12" t="s">
        <v>11</v>
      </c>
      <c r="E27" s="12"/>
      <c r="F27" s="17">
        <f>SUM(F22:F26)</f>
        <v>7070</v>
      </c>
      <c r="G27" s="7"/>
      <c r="H27" s="7" t="s">
        <v>6</v>
      </c>
      <c r="I27" s="2" t="s">
        <v>240</v>
      </c>
      <c r="J27" s="8"/>
      <c r="K27" s="9">
        <v>20</v>
      </c>
      <c r="L27" s="10">
        <f>'08-04'!$K27+('08-04'!$J27/90)</f>
        <v>20</v>
      </c>
      <c r="M27" s="3"/>
      <c r="N27" s="13">
        <v>100</v>
      </c>
      <c r="O27" s="1">
        <v>11</v>
      </c>
      <c r="P27" s="14">
        <f t="shared" si="4"/>
        <v>1100</v>
      </c>
      <c r="Q27" s="12" t="s">
        <v>11</v>
      </c>
      <c r="R27" s="12"/>
      <c r="S27" s="17">
        <f>SUM(S22:S26)</f>
        <v>7205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7139</v>
      </c>
      <c r="D28" s="1"/>
      <c r="E28" s="1"/>
      <c r="F28" s="1"/>
      <c r="G28" s="1"/>
      <c r="H28" s="7" t="s">
        <v>6</v>
      </c>
      <c r="I28" s="2" t="s">
        <v>241</v>
      </c>
      <c r="J28" s="8"/>
      <c r="K28" s="9">
        <v>4</v>
      </c>
      <c r="L28" s="10">
        <f>'08-04'!$K28+('08-04'!$J28/90)</f>
        <v>4</v>
      </c>
      <c r="M28" s="3"/>
      <c r="N28" s="12" t="s">
        <v>11</v>
      </c>
      <c r="O28" s="12"/>
      <c r="P28" s="6">
        <f>SUM(P22:P27)</f>
        <v>2306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59" t="s">
        <v>21</v>
      </c>
      <c r="E29" s="60"/>
      <c r="F29" s="17">
        <f t="array" aca="1" ref="F29" ca="1">INDIRECT("'"&amp;$A$19&amp;"'!J20")+J1</f>
        <v>855</v>
      </c>
      <c r="G29" s="1"/>
      <c r="H29" s="7" t="s">
        <v>6</v>
      </c>
      <c r="I29" s="2" t="s">
        <v>242</v>
      </c>
      <c r="J29" s="8"/>
      <c r="K29" s="9">
        <v>365</v>
      </c>
      <c r="L29" s="10">
        <f>'08-04'!$K29+('08-04'!$J29/90)</f>
        <v>365</v>
      </c>
      <c r="M29" s="3"/>
      <c r="N29" s="1"/>
      <c r="O29" s="1"/>
      <c r="P29" s="18"/>
      <c r="Q29" s="59" t="s">
        <v>21</v>
      </c>
      <c r="R29" s="60"/>
      <c r="S29" s="17">
        <f>SUM('08-04'!$J$22:$J$361)</f>
        <v>-65</v>
      </c>
      <c r="T29" s="1"/>
      <c r="U29" s="1"/>
      <c r="V29" s="1"/>
      <c r="W29" s="1"/>
      <c r="X29" s="1"/>
      <c r="Y29" s="1"/>
      <c r="Z29" s="1"/>
    </row>
    <row r="30" spans="1:26" x14ac:dyDescent="0.3">
      <c r="A30" s="59" t="s">
        <v>23</v>
      </c>
      <c r="B30" s="60"/>
      <c r="C30" s="6">
        <f t="array" aca="1" ref="C30" ca="1">INDIRECT("'"&amp;$A$19&amp;"'!K20")+K1</f>
        <v>6090</v>
      </c>
      <c r="D30" s="1"/>
      <c r="E30" s="1"/>
      <c r="F30" s="8"/>
      <c r="G30" s="1"/>
      <c r="H30" s="7" t="s">
        <v>6</v>
      </c>
      <c r="I30" s="2" t="s">
        <v>243</v>
      </c>
      <c r="J30" s="8"/>
      <c r="K30" s="9">
        <v>400</v>
      </c>
      <c r="L30" s="10">
        <f>'08-04'!$K30+('08-04'!$J30/90)</f>
        <v>400</v>
      </c>
      <c r="M30" s="3"/>
      <c r="N30" s="59" t="s">
        <v>23</v>
      </c>
      <c r="O30" s="60"/>
      <c r="P30" s="6">
        <f>SUM('08-04'!$K$22:$K$361)</f>
        <v>-6391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244</v>
      </c>
      <c r="J31" s="8"/>
      <c r="K31" s="9">
        <v>170</v>
      </c>
      <c r="L31" s="10">
        <f>'08-04'!$K31+('08-04'!$J31/90)</f>
        <v>170</v>
      </c>
      <c r="M31" s="3"/>
      <c r="N31" s="1"/>
      <c r="O31" s="1"/>
      <c r="P31" s="18"/>
      <c r="Q31" s="12" t="s">
        <v>25</v>
      </c>
      <c r="R31" s="12"/>
      <c r="S31" s="17">
        <f>S27-S29-F27</f>
        <v>200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245</v>
      </c>
      <c r="J32" s="8"/>
      <c r="K32" s="9">
        <v>-935</v>
      </c>
      <c r="L32" s="10">
        <f>'08-04'!$K32+('08-04'!$J32/90)</f>
        <v>-935</v>
      </c>
      <c r="M32" s="3"/>
      <c r="N32" s="12" t="s">
        <v>25</v>
      </c>
      <c r="O32" s="12"/>
      <c r="P32" s="6">
        <f>P28-P30-C28</f>
        <v>1558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19" t="s">
        <v>57</v>
      </c>
      <c r="J33" s="8">
        <v>2000</v>
      </c>
      <c r="K33" s="9"/>
      <c r="L33" s="10">
        <f>'08-04'!$K33+('08-04'!$J33/90)</f>
        <v>22.222222222222221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28</v>
      </c>
      <c r="I34" s="19" t="s">
        <v>246</v>
      </c>
      <c r="J34" s="8">
        <v>-2000</v>
      </c>
      <c r="K34" s="9"/>
      <c r="L34" s="10">
        <f>'08-04'!$K34+('08-04'!$J34/90)</f>
        <v>-22.222222222222221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247</v>
      </c>
      <c r="J35" s="8">
        <v>-135</v>
      </c>
      <c r="K35" s="9">
        <v>10</v>
      </c>
      <c r="L35" s="10">
        <f>'08-04'!$K35+('08-04'!$J35/90)</f>
        <v>8.5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209</v>
      </c>
      <c r="J36" s="8">
        <v>60</v>
      </c>
      <c r="K36" s="9"/>
      <c r="L36" s="10">
        <f>'08-04'!$K36+('08-04'!$J36/90)</f>
        <v>0.66666666666666663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248</v>
      </c>
      <c r="J37" s="8">
        <v>280</v>
      </c>
      <c r="K37" s="9">
        <v>10</v>
      </c>
      <c r="L37" s="10">
        <f>'08-04'!$K37+('08-04'!$J37/90)</f>
        <v>13.111111111111111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154</v>
      </c>
      <c r="J38" s="8">
        <v>30</v>
      </c>
      <c r="K38" s="9"/>
      <c r="L38" s="10">
        <f>'08-04'!$K38+('08-04'!$J38/90)</f>
        <v>0.33333333333333331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249</v>
      </c>
      <c r="J39" s="8"/>
      <c r="K39" s="9">
        <v>10</v>
      </c>
      <c r="L39" s="10">
        <f>'08-04'!$K39+('08-04'!$J39/90)</f>
        <v>10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239</v>
      </c>
      <c r="J40" s="8"/>
      <c r="K40" s="9">
        <v>-6000</v>
      </c>
      <c r="L40" s="10">
        <f>'08-04'!$K40+('08-04'!$J40/90)</f>
        <v>-6000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250</v>
      </c>
      <c r="J41" s="8">
        <v>-540</v>
      </c>
      <c r="K41" s="9">
        <v>20</v>
      </c>
      <c r="L41" s="10">
        <f>'08-04'!$K41+('08-04'!$J41/90)</f>
        <v>14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154</v>
      </c>
      <c r="J42" s="8">
        <v>50</v>
      </c>
      <c r="K42" s="9"/>
      <c r="L42" s="10">
        <f>'08-04'!$K42+('08-04'!$J42/90)</f>
        <v>0.55555555555555558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251</v>
      </c>
      <c r="J43" s="8">
        <v>1100</v>
      </c>
      <c r="K43" s="9">
        <v>200</v>
      </c>
      <c r="L43" s="10">
        <f>'08-04'!$K43+('08-04'!$J43/90)</f>
        <v>212.22222222222223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252</v>
      </c>
      <c r="J44" s="8">
        <v>340</v>
      </c>
      <c r="K44" s="9"/>
      <c r="L44" s="10">
        <f>'08-04'!$K44+('08-04'!$J44/90)</f>
        <v>3.7777777777777777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253</v>
      </c>
      <c r="J45" s="8"/>
      <c r="K45" s="9">
        <v>15</v>
      </c>
      <c r="L45" s="10">
        <f>'08-04'!$K45+('08-04'!$J45/90)</f>
        <v>15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147</v>
      </c>
      <c r="J46" s="8">
        <v>380</v>
      </c>
      <c r="K46" s="9"/>
      <c r="L46" s="10">
        <f>'08-04'!$K46+('08-04'!$J46/90)</f>
        <v>4.2222222222222223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254</v>
      </c>
      <c r="J47" s="8"/>
      <c r="K47" s="9">
        <v>330</v>
      </c>
      <c r="L47" s="10">
        <f>'08-04'!$K47+('08-04'!$J47/90)</f>
        <v>330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255</v>
      </c>
      <c r="J48" s="8">
        <v>180</v>
      </c>
      <c r="K48" s="9"/>
      <c r="L48" s="10">
        <f>'08-04'!$K48+('08-04'!$J48/90)</f>
        <v>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256</v>
      </c>
      <c r="J49" s="8">
        <v>-360</v>
      </c>
      <c r="K49" s="9">
        <v>20</v>
      </c>
      <c r="L49" s="10">
        <f>'08-04'!$K49+('08-04'!$J49/90)</f>
        <v>16</v>
      </c>
      <c r="M49" s="3"/>
      <c r="N49" s="9"/>
      <c r="O49" s="9"/>
      <c r="P49" s="9"/>
      <c r="Q49" s="9"/>
      <c r="R49" s="9"/>
      <c r="S49" s="17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257</v>
      </c>
      <c r="J50" s="8"/>
      <c r="K50" s="9">
        <v>605</v>
      </c>
      <c r="L50" s="10">
        <f>'08-04'!$K50+('08-04'!$J50/90)</f>
        <v>605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258</v>
      </c>
      <c r="J51" s="8">
        <v>300</v>
      </c>
      <c r="K51" s="9"/>
      <c r="L51" s="10">
        <f>'08-04'!$K51+('08-04'!$J51/90)</f>
        <v>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214</v>
      </c>
      <c r="J52" s="8">
        <v>400</v>
      </c>
      <c r="K52" s="9">
        <v>2</v>
      </c>
      <c r="L52" s="10">
        <f>'08-04'!$K52+('08-04'!$J52/90)</f>
        <v>6.4444444444444446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259</v>
      </c>
      <c r="J53" s="8"/>
      <c r="K53" s="9">
        <v>30</v>
      </c>
      <c r="L53" s="10">
        <f>'08-04'!$K53+('08-04'!$J53/90)</f>
        <v>30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28</v>
      </c>
      <c r="I54" s="2" t="s">
        <v>43</v>
      </c>
      <c r="J54" s="8">
        <v>-2000</v>
      </c>
      <c r="K54" s="9"/>
      <c r="L54" s="10">
        <f>'08-04'!$K54+('08-04'!$J54/90)</f>
        <v>-22.222222222222221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28</v>
      </c>
      <c r="I55" s="2" t="s">
        <v>29</v>
      </c>
      <c r="J55" s="8">
        <v>-300</v>
      </c>
      <c r="K55" s="9"/>
      <c r="L55" s="10">
        <f>'08-04'!$K55+('08-04'!$J55/90)</f>
        <v>-3.3333333333333335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260</v>
      </c>
      <c r="J56" s="8"/>
      <c r="K56" s="9">
        <v>-270</v>
      </c>
      <c r="L56" s="10">
        <f>'08-04'!$K56+('08-04'!$J56/90)</f>
        <v>-270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261</v>
      </c>
      <c r="J57" s="8">
        <v>120</v>
      </c>
      <c r="K57" s="9"/>
      <c r="L57" s="10">
        <f>'08-04'!$K57+('08-04'!$J57/90)</f>
        <v>1.3333333333333333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262</v>
      </c>
      <c r="J58" s="8">
        <v>100</v>
      </c>
      <c r="K58" s="9"/>
      <c r="L58" s="10">
        <f>'08-04'!$K58+('08-04'!$J58/90)</f>
        <v>1.1111111111111112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180</v>
      </c>
      <c r="J59" s="8">
        <v>200</v>
      </c>
      <c r="K59" s="9"/>
      <c r="L59" s="10">
        <f>'08-04'!$K59+('08-04'!$J59/90)</f>
        <v>2.2222222222222223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263</v>
      </c>
      <c r="J60" s="8">
        <v>50</v>
      </c>
      <c r="K60" s="9"/>
      <c r="L60" s="10">
        <f>'08-04'!$K60+('08-04'!$J60/90)</f>
        <v>0.55555555555555558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264</v>
      </c>
      <c r="J61" s="8">
        <v>70</v>
      </c>
      <c r="K61" s="9"/>
      <c r="L61" s="10">
        <f>'08-04'!$K61+('08-04'!$J61/90)</f>
        <v>0.77777777777777779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243</v>
      </c>
      <c r="J62" s="8">
        <v>450</v>
      </c>
      <c r="K62" s="9">
        <v>131</v>
      </c>
      <c r="L62" s="10">
        <f>'08-04'!$K62+('08-04'!$J62/90)</f>
        <v>136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 t="s">
        <v>265</v>
      </c>
      <c r="J63" s="8">
        <v>-600</v>
      </c>
      <c r="K63" s="9"/>
      <c r="L63" s="10">
        <f>'08-04'!$K63+('08-04'!$J63/90)</f>
        <v>-6.666666666666667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 t="s">
        <v>266</v>
      </c>
      <c r="J64" s="8">
        <v>300</v>
      </c>
      <c r="K64" s="9"/>
      <c r="L64" s="10">
        <f>'08-04'!$K64+('08-04'!$J64/90)</f>
        <v>3.3333333333333335</v>
      </c>
      <c r="M64" s="3"/>
      <c r="N64" s="9"/>
      <c r="O64" s="9"/>
      <c r="P64" s="6"/>
      <c r="Q64" s="9"/>
      <c r="R64" s="9"/>
      <c r="S64" s="17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/>
      <c r="K65" s="22">
        <v>8</v>
      </c>
      <c r="L65" s="10">
        <f>'08-04'!$K65+('08-04'!$J65/90)</f>
        <v>8</v>
      </c>
      <c r="M65" s="3"/>
      <c r="N65" s="9" t="s">
        <v>118</v>
      </c>
      <c r="O65" s="9"/>
      <c r="P65" s="6">
        <v>2306</v>
      </c>
      <c r="Q65" s="9"/>
      <c r="R65" s="9"/>
      <c r="S65" s="17">
        <v>7205</v>
      </c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 t="s">
        <v>267</v>
      </c>
      <c r="J66" s="23"/>
      <c r="K66" s="24">
        <v>55</v>
      </c>
      <c r="L66" s="10">
        <f>'08-04'!$K66+('08-04'!$J66/90)</f>
        <v>55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 t="s">
        <v>268</v>
      </c>
      <c r="J67" s="21"/>
      <c r="K67" s="22">
        <v>-73</v>
      </c>
      <c r="L67" s="10">
        <f>'08-04'!$K67+('08-04'!$J67/90)</f>
        <v>-73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2"/>
      <c r="J68" s="23">
        <v>-200</v>
      </c>
      <c r="K68" s="24">
        <v>10</v>
      </c>
      <c r="L68" s="10">
        <f>'08-04'!$K68+('08-04'!$J68/90)</f>
        <v>7.7777777777777777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2"/>
      <c r="J69" s="21"/>
      <c r="K69" s="22">
        <v>-1550</v>
      </c>
      <c r="L69" s="10">
        <f>'08-04'!$K69+('08-04'!$J69/90)</f>
        <v>-1550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 t="s">
        <v>269</v>
      </c>
      <c r="J70" s="8"/>
      <c r="K70" s="9">
        <v>100</v>
      </c>
      <c r="L70" s="10">
        <f>'08-04'!$K70+('08-04'!$J70/90)</f>
        <v>100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 t="s">
        <v>245</v>
      </c>
      <c r="J71" s="8"/>
      <c r="K71" s="9">
        <v>-100</v>
      </c>
      <c r="L71" s="10">
        <f>'08-04'!$K71+('08-04'!$J71/90)</f>
        <v>-100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/>
      <c r="J72" s="8"/>
      <c r="K72" s="9"/>
      <c r="L72" s="10">
        <f>'08-04'!$K72+('08-04'!$J72/90)</f>
        <v>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/>
      <c r="J73" s="8"/>
      <c r="K73" s="9"/>
      <c r="L73" s="10">
        <f>'08-04'!$K73+('08-04'!$J73/90)</f>
        <v>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/>
      <c r="L74" s="10">
        <f>'08-04'!$K74+('08-04'!$J74/90)</f>
        <v>0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/>
      <c r="K75" s="9"/>
      <c r="L75" s="10">
        <f>'08-04'!$K75+('08-04'!$J75/90)</f>
        <v>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/>
      <c r="J76" s="8"/>
      <c r="K76" s="9"/>
      <c r="L76" s="10">
        <f>'08-04'!$K76+('08-04'!$J76/90)</f>
        <v>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/>
      <c r="J77" s="8"/>
      <c r="K77" s="9"/>
      <c r="L77" s="10">
        <f>'08-04'!$K77+('08-04'!$J77/90)</f>
        <v>0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/>
      <c r="L78" s="10">
        <f>'08-04'!$K78+('08-04'!$J78/90)</f>
        <v>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/>
      <c r="J79" s="8"/>
      <c r="K79" s="9"/>
      <c r="L79" s="10">
        <f>'08-04'!$K79+('08-04'!$J79/90)</f>
        <v>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/>
      <c r="L80" s="10">
        <f>'08-04'!$K80+('08-04'!$J80/90)</f>
        <v>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/>
      <c r="L81" s="10">
        <f>'08-04'!$K81+('08-04'!$J81/90)</f>
        <v>0</v>
      </c>
      <c r="M81" s="3"/>
      <c r="N81" s="9"/>
      <c r="O81" s="9"/>
      <c r="P81" s="9"/>
      <c r="Q81" s="9"/>
      <c r="R81" s="9"/>
      <c r="S81" s="17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/>
      <c r="L82" s="10">
        <f>'08-04'!$K82+('08-04'!$J82/90)</f>
        <v>0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/>
      <c r="L83" s="10">
        <f>'08-04'!$K83+('08-04'!$J83/90)</f>
        <v>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/>
      <c r="L84" s="10">
        <f>'08-04'!$K84+('08-04'!$J84/90)</f>
        <v>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/>
      <c r="L85" s="10">
        <f>'08-04'!$K85+('08-04'!$J85/90)</f>
        <v>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/>
      <c r="L86" s="10">
        <f>'08-04'!$K86+('08-04'!$J86/90)</f>
        <v>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/>
      <c r="L87" s="10">
        <f>'08-04'!$K87+('08-04'!$J87/90)</f>
        <v>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/>
      <c r="L88" s="10">
        <f>'08-04'!$K88+('08-04'!$J88/90)</f>
        <v>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/>
      <c r="L89" s="10">
        <f>'08-04'!$K89+('08-04'!$J89/90)</f>
        <v>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/>
      <c r="L90" s="10">
        <f>'08-04'!$K90+('08-04'!$J90/90)</f>
        <v>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/>
      <c r="L91" s="10">
        <f>'08-04'!$K91+('08-04'!$J91/90)</f>
        <v>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/>
      <c r="L92" s="10">
        <f>'08-04'!$K92+('08-04'!$J92/90)</f>
        <v>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/>
      <c r="L93" s="10">
        <f>'08-04'!$K93+('08-04'!$J93/90)</f>
        <v>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/>
      <c r="L94" s="10">
        <f>'08-04'!$K94+('08-04'!$J94/90)</f>
        <v>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/>
      <c r="L95" s="10">
        <f>'08-04'!$K95+('08-04'!$J95/90)</f>
        <v>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/>
      <c r="L96" s="10">
        <f>'08-04'!$K96+('08-04'!$J96/90)</f>
        <v>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/>
      <c r="L97" s="10">
        <f>'08-04'!$K97+('08-04'!$J97/90)</f>
        <v>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/>
      <c r="L98" s="10">
        <f>'08-04'!$K98+('08-04'!$J98/90)</f>
        <v>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/>
      <c r="L99" s="10">
        <f>'08-04'!$K99+('08-04'!$J99/90)</f>
        <v>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/>
      <c r="L100" s="10">
        <f>'08-04'!$K100+('08-04'!$J100/90)</f>
        <v>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/>
      <c r="L101" s="10">
        <f>'08-04'!$K101+('08-04'!$J101/90)</f>
        <v>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/>
      <c r="L102" s="10">
        <f>'08-04'!$K102+('08-04'!$J102/90)</f>
        <v>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/>
      <c r="L103" s="10">
        <f>'08-04'!$K103+('08-04'!$J103/90)</f>
        <v>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'08-04'!$K104+('08-04'!$J104/90)</f>
        <v>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'08-04'!$K105+('08-04'!$J105/90)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'08-04'!$K106+('08-04'!$J106/90)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'08-04'!$K107+('08-04'!$J107/90)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'08-04'!$K108+('08-04'!$J108/90)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'08-04'!$K109+('08-04'!$J109/90)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'08-04'!$K110+('08-04'!$J110/90)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'08-04'!$K111+('08-04'!$J111/90)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'08-04'!$K112+('08-04'!$J112/90)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'08-04'!$K113+('08-04'!$J113/90)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'08-04'!$K114+('08-04'!$J114/90)</f>
        <v>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'08-04'!$K115+('08-04'!$J115/90)</f>
        <v>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'08-04'!$K116+('08-04'!$J116/90)</f>
        <v>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'08-04'!$K117+('08-04'!$J117/90)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'08-04'!$K118+('08-04'!$J118/90)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'08-04'!$K119+('08-04'!$J119/90)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'08-04'!$K120+('08-04'!$J120/90)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'08-04'!$K121+('08-04'!$J121/90)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'08-04'!$K122+('08-04'!$J122/90)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'08-04'!$K123+('08-04'!$J123/90)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'08-04'!$K124+('08-04'!$J124/90)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'08-04'!$K125+('08-04'!$J125/90)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'08-04'!$K126+('08-04'!$J126/90)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'08-04'!$K127+('08-04'!$J127/90)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'08-04'!$K128+('08-04'!$J128/90)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'08-04'!$K129+('08-04'!$J129/90)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'08-04'!$K130+('08-04'!$J130/90)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'08-04'!$K131+('08-04'!$J131/90)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'08-04'!$K132+('08-04'!$J132/90)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'08-04'!$K133+('08-04'!$J133/90)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'08-04'!$K134+('08-04'!$J134/90)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'08-04'!$K135+('08-04'!$J135/90)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'08-04'!$K136+('08-04'!$J136/90)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'08-04'!$K137+('08-04'!$J137/90)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'08-04'!$K138+('08-04'!$J138/90)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'08-04'!$K139+('08-04'!$J139/90)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'08-04'!$K140+('08-04'!$J140/90)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'08-04'!$K141+('08-04'!$J141/90)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'08-04'!$K142+('08-04'!$J142/90)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'08-04'!$K143+('08-04'!$J143/90)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'08-04'!$K144+('08-04'!$J144/90)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'08-04'!$K145+('08-04'!$J145/90)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'08-04'!$K146+('08-04'!$J146/90)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'08-04'!$K147+('08-04'!$J147/90)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'08-04'!$K148+('08-04'!$J148/90)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'08-04'!$K149+('08-04'!$J149/90)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'08-04'!$K150+('08-04'!$J150/90)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'08-04'!$K151+('08-04'!$J151/90)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'08-04'!$K152+('08-04'!$J152/90)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'08-04'!$K153+('08-04'!$J153/90)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'08-04'!$K154+('08-04'!$J154/90)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'08-04'!$K155+('08-04'!$J155/90)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'08-04'!$K156+('08-04'!$J156/90)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'08-04'!$K157+('08-04'!$J157/90)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'08-04'!$K158+('08-04'!$J158/90)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'08-04'!$K159+('08-04'!$J159/90)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'08-04'!$K160+('08-04'!$J160/90)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'08-04'!$K161+('08-04'!$J161/90)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'08-04'!$K162+('08-04'!$J162/90)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'08-04'!$K163+('08-04'!$J163/90)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'08-04'!$K164+('08-04'!$J164/90)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'08-04'!$K165+('08-04'!$J165/90)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'08-04'!$K166+('08-04'!$J166/90)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'08-04'!$K167+('08-04'!$J167/90)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'08-04'!$K168+('08-04'!$J168/90)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'08-04'!$K169+('08-04'!$J169/90)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'08-04'!$K170+('08-04'!$J170/90)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'08-04'!$K171+('08-04'!$J171/90)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'08-04'!$K172+('08-04'!$J172/90)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'08-04'!$K173+('08-04'!$J173/90)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'08-04'!$K174+('08-04'!$J174/90)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'08-04'!$K175+('08-04'!$J175/90)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'08-04'!$K176+('08-04'!$J176/90)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'08-04'!$K177+('08-04'!$J177/90)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'08-04'!$K178+('08-04'!$J178/90)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'08-04'!$K179+('08-04'!$J179/90)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'08-04'!$K180+('08-04'!$J180/90)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'08-04'!$K181+('08-04'!$J181/90)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'08-04'!$K182+('08-04'!$J182/90)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'08-04'!$K183+('08-04'!$J183/90)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'08-04'!$K184+('08-04'!$J184/90)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'08-04'!$K185+('08-04'!$J185/90)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'08-04'!$K186+('08-04'!$J186/90)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'08-04'!$K187+('08-04'!$J187/90)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'08-04'!$K188+('08-04'!$J188/90)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'08-04'!$K189+('08-04'!$J189/90)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'08-04'!$K190+('08-04'!$J190/90)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'08-04'!$K191+('08-04'!$J191/90)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'08-04'!$K192+('08-04'!$J192/90)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'08-04'!$K193+('08-04'!$J193/90)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'08-04'!$K194+('08-04'!$J194/90)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'08-04'!$K195+('08-04'!$J195/90)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'08-04'!$K196+('08-04'!$J196/90)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'08-04'!$K197+('08-04'!$J197/90)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'08-04'!$K198+('08-04'!$J198/90)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'08-04'!$K199+('08-04'!$J199/90)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'08-04'!$K200+('08-04'!$J200/90)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'08-04'!$K201+('08-04'!$J201/90)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'08-04'!$K202+('08-04'!$J202/90)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'08-04'!$K203+('08-04'!$J203/90)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'08-04'!$K204+('08-04'!$J204/90)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'08-04'!$K205+('08-04'!$J205/90)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'08-04'!$K206+('08-04'!$J206/90)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'08-04'!$K207+('08-04'!$J207/90)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'08-04'!$K208+('08-04'!$J208/90)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'08-04'!$K209+('08-04'!$J209/90)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'08-04'!$K210+('08-04'!$J210/90)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'08-04'!$K211+('08-04'!$J211/90)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'08-04'!$K212+('08-04'!$J212/90)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'08-04'!$K213+('08-04'!$J213/90)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'08-04'!$K214+('08-04'!$J214/90)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'08-04'!$K215+('08-04'!$J215/90)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'08-04'!$K216+('08-04'!$J216/90)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'08-04'!$K217+('08-04'!$J217/90)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'08-04'!$K218+('08-04'!$J218/90)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'08-04'!$K219+('08-04'!$J219/90)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'08-04'!$K220+('08-04'!$J220/90)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'08-04'!$K221+('08-04'!$J221/90)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'08-04'!$K222+('08-04'!$J222/90)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'08-04'!$K223+('08-04'!$J223/90)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'08-04'!$K224+('08-04'!$J224/90)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'08-04'!$K225+('08-04'!$J225/90)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'08-04'!$K226+('08-04'!$J226/90)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'08-04'!$K227+('08-04'!$J227/90)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'08-04'!$K228+('08-04'!$J228/90)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'08-04'!$K229+('08-04'!$J229/90)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'08-04'!$K230+('08-04'!$J230/90)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'08-04'!$K231+('08-04'!$J231/90)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'08-04'!$K232+('08-04'!$J232/90)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'08-04'!$K233+('08-04'!$J233/90)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'08-04'!$K234+('08-04'!$J234/90)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'08-04'!$K235+('08-04'!$J235/90)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'08-04'!$K236+('08-04'!$J236/90)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'08-04'!$K237+('08-04'!$J237/90)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'08-04'!$K238+('08-04'!$J238/90)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'08-04'!$K239+('08-04'!$J239/90)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'08-04'!$K240+('08-04'!$J240/90)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'08-04'!$K241+('08-04'!$J241/90)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'08-04'!$K242+('08-04'!$J242/90)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'08-04'!$K243+('08-04'!$J243/90)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'08-04'!$K244+('08-04'!$J244/90)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'08-04'!$K245+('08-04'!$J245/90)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'08-04'!$K246+('08-04'!$J246/90)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'08-04'!$K247+('08-04'!$J247/90)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'08-04'!$K248+('08-04'!$J248/90)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'08-04'!$K249+('08-04'!$J249/90)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'08-04'!$K250+('08-04'!$J250/90)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'08-04'!$K251+('08-04'!$J251/90)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'08-04'!$K252+('08-04'!$J252/90)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'08-04'!$K253+('08-04'!$J253/90)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'08-04'!$K254+('08-04'!$J254/90)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'08-04'!$K255+('08-04'!$J255/90)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'08-04'!$K256+('08-04'!$J256/90)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'08-04'!$K257+('08-04'!$J257/90)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'08-04'!$K258+('08-04'!$J258/90)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'08-04'!$K259+('08-04'!$J259/90)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'08-04'!$K260+('08-04'!$J260/90)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'08-04'!$K261+('08-04'!$J261/90)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'08-04'!$K262+('08-04'!$J262/90)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'08-04'!$K263+('08-04'!$J263/90)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'08-04'!$K264+('08-04'!$J264/90)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'08-04'!$K265+('08-04'!$J265/90)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'08-04'!$K266+('08-04'!$J266/90)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'08-04'!$K267+('08-04'!$J267/90)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'08-04'!$K268+('08-04'!$J268/90)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'08-04'!$K269+('08-04'!$J269/90)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'08-04'!$K270+('08-04'!$J270/90)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'08-04'!$K271+('08-04'!$J271/90)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'08-04'!$K272+('08-04'!$J272/90)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'08-04'!$K273+('08-04'!$J273/90)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'08-04'!$K274+('08-04'!$J274/90)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'08-04'!$K275+('08-04'!$J275/90)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'08-04'!$K276+('08-04'!$J276/90)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'08-04'!$K277+('08-04'!$J277/90)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'08-04'!$K278+('08-04'!$J278/90)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'08-04'!$K279+('08-04'!$J279/90)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'08-04'!$K280+('08-04'!$J280/90)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'08-04'!$K281+('08-04'!$J281/90)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'08-04'!$K282+('08-04'!$J282/90)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'08-04'!$K283+('08-04'!$J283/90)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'08-04'!$K284+('08-04'!$J284/90)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'08-04'!$K285+('08-04'!$J285/90)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'08-04'!$K286+('08-04'!$J286/90)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'08-04'!$K287+('08-04'!$J287/90)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'08-04'!$K288+('08-04'!$J288/90)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'08-04'!$K289+('08-04'!$J289/90)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'08-04'!$K290+('08-04'!$J290/90)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'08-04'!$K291+('08-04'!$J291/90)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'08-04'!$K292+('08-04'!$J292/90)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'08-04'!$K293+('08-04'!$J293/90)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'08-04'!$K294+('08-04'!$J294/90)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'08-04'!$K295+('08-04'!$J295/90)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'08-04'!$K296+('08-04'!$J296/90)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'08-04'!$K297+('08-04'!$J297/90)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'08-04'!$K298+('08-04'!$J298/90)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'08-04'!$K299+('08-04'!$J299/90)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'08-04'!$K300+('08-04'!$J300/90)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'08-04'!$K301+('08-04'!$J301/90)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'08-04'!$K302+('08-04'!$J302/90)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'08-04'!$K303+('08-04'!$J303/90)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'08-04'!$K304+('08-04'!$J304/90)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'08-04'!$K305+('08-04'!$J305/90)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'08-04'!$K306+('08-04'!$J306/90)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'08-04'!$K307+('08-04'!$J307/90)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'08-04'!$K308+('08-04'!$J308/90)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'08-04'!$K309+('08-04'!$J309/90)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'08-04'!$K310+('08-04'!$J310/90)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'08-04'!$K311+('08-04'!$J311/90)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'08-04'!$K312+('08-04'!$J312/90)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'08-04'!$K313+('08-04'!$J313/90)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'08-04'!$K314+('08-04'!$J314/90)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'08-04'!$K315+('08-04'!$J315/90)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'08-04'!$K316+('08-04'!$J316/90)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'08-04'!$K317+('08-04'!$J317/90)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'08-04'!$K318+('08-04'!$J318/90)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'08-04'!$K319+('08-04'!$J319/90)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'08-04'!$K320+('08-04'!$J320/90)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'08-04'!$K321+('08-04'!$J321/90)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'08-04'!$K322+('08-04'!$J322/90)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'08-04'!$K323+('08-04'!$J323/90)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'08-04'!$K324+('08-04'!$J324/90)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'08-04'!$K325+('08-04'!$J325/90)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'08-04'!$K326+('08-04'!$J326/90)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'08-04'!$K327+('08-04'!$J327/90)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'08-04'!$K328+('08-04'!$J328/90)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'08-04'!$K329+('08-04'!$J329/90)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'08-04'!$K330+('08-04'!$J330/90)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'08-04'!$K331+('08-04'!$J331/90)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'08-04'!$K332+('08-04'!$J332/90)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'08-04'!$K333+('08-04'!$J333/90)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'08-04'!$K334+('08-04'!$J334/90)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'08-04'!$K335+('08-04'!$J335/90)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'08-04'!$K336+('08-04'!$J336/90)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'08-04'!$K337+('08-04'!$J337/90)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'08-04'!$K338+('08-04'!$J338/90)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'08-04'!$K339+('08-04'!$J339/90)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'08-04'!$K340+('08-04'!$J340/90)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'08-04'!$K341+('08-04'!$J341/90)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'08-04'!$K342+('08-04'!$J342/90)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'08-04'!$K343+('08-04'!$J343/90)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'08-04'!$K344+('08-04'!$J344/90)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'08-04'!$K345+('08-04'!$J345/90)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'08-04'!$K346+('08-04'!$J346/90)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'08-04'!$K347+('08-04'!$J347/90)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'08-04'!$K348+('08-04'!$J348/90)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'08-04'!$K349+('08-04'!$J349/90)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'08-04'!$K350+('08-04'!$J350/90)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'08-04'!$K351+('08-04'!$J351/90)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'08-04'!$K352+('08-04'!$J352/90)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'08-04'!$K353+('08-04'!$J353/90)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'08-04'!$K354+('08-04'!$J354/90)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'08-04'!$K355+('08-04'!$J355/90)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'08-04'!$K356+('08-04'!$J356/90)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'08-04'!$K357+('08-04'!$J357/90)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'08-04'!$K358+('08-04'!$J358/90)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'08-04'!$K359+('08-04'!$J359/90)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'08-04'!$K360+('08-04'!$J360/90)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'08-04'!$K361+('08-04'!$J361/90)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pageSetUpPr fitToPage="1"/>
  </sheetPr>
  <dimension ref="A1:Z1000"/>
  <sheetViews>
    <sheetView rightToLeft="1" workbookViewId="0"/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880</v>
      </c>
      <c r="K1" s="3">
        <f t="shared" si="0"/>
        <v>390</v>
      </c>
      <c r="L1" s="3">
        <f t="shared" si="0"/>
        <v>399.77777777777777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-50</v>
      </c>
      <c r="K3" s="9">
        <v>20</v>
      </c>
      <c r="L3" s="10">
        <f t="shared" ref="L3:L18" si="1">K3+(J3/90)</f>
        <v>19.444444444444443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990</v>
      </c>
      <c r="K4" s="9"/>
      <c r="L4" s="10">
        <f t="shared" si="1"/>
        <v>11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180</v>
      </c>
      <c r="K5" s="9"/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350</v>
      </c>
      <c r="K6" s="9"/>
      <c r="L6" s="10">
        <f t="shared" si="1"/>
        <v>3.8888888888888888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180</v>
      </c>
      <c r="K7" s="9"/>
      <c r="L7" s="10">
        <f t="shared" si="1"/>
        <v>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5</v>
      </c>
      <c r="L8" s="10">
        <f t="shared" si="1"/>
        <v>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-270</v>
      </c>
      <c r="K9" s="9"/>
      <c r="L9" s="10">
        <f t="shared" si="1"/>
        <v>-3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65</v>
      </c>
      <c r="L10" s="10">
        <f t="shared" si="1"/>
        <v>65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110</v>
      </c>
      <c r="L11" s="10">
        <f t="shared" si="1"/>
        <v>110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200</v>
      </c>
      <c r="K12" s="9"/>
      <c r="L12" s="10">
        <f t="shared" si="1"/>
        <v>2.2222222222222223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200</v>
      </c>
      <c r="K13" s="9"/>
      <c r="L13" s="10">
        <f t="shared" si="1"/>
        <v>2.2222222222222223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>
        <v>-10</v>
      </c>
      <c r="L14" s="10">
        <f t="shared" si="1"/>
        <v>-10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>
        <v>-900</v>
      </c>
      <c r="K15" s="9">
        <v>200</v>
      </c>
      <c r="L15" s="10">
        <f t="shared" si="1"/>
        <v>190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270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57" t="s">
        <v>7</v>
      </c>
      <c r="B20" s="58"/>
      <c r="C20" s="58"/>
      <c r="D20" s="58"/>
      <c r="E20" s="58"/>
      <c r="F20" s="58"/>
      <c r="G20" s="1"/>
      <c r="H20" s="1"/>
      <c r="I20" s="2" t="s">
        <v>0</v>
      </c>
      <c r="J20" s="3">
        <f>SUM('09-04'!$J$22:$J$361)</f>
        <v>-1290</v>
      </c>
      <c r="K20" s="3">
        <f>SUM('09-04'!$K$22:$K$361)</f>
        <v>-94</v>
      </c>
      <c r="L20" s="3">
        <f>SUM('09-04'!$L$22:$L$361)</f>
        <v>-108.33333333333445</v>
      </c>
      <c r="M20" s="3"/>
      <c r="N20" s="57" t="s">
        <v>8</v>
      </c>
      <c r="O20" s="58"/>
      <c r="P20" s="58"/>
      <c r="Q20" s="58"/>
      <c r="R20" s="58"/>
      <c r="S20" s="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8</v>
      </c>
      <c r="C22" s="14">
        <f t="shared" ref="C22:C27" si="2">A22*B22</f>
        <v>8</v>
      </c>
      <c r="D22" s="15">
        <v>5</v>
      </c>
      <c r="E22" s="1">
        <v>37</v>
      </c>
      <c r="F22" s="16">
        <f t="shared" ref="F22:F26" si="3">D22*E22</f>
        <v>185</v>
      </c>
      <c r="G22" s="7"/>
      <c r="H22" s="7" t="s">
        <v>6</v>
      </c>
      <c r="I22" s="2" t="s">
        <v>271</v>
      </c>
      <c r="J22" s="8">
        <v>-900</v>
      </c>
      <c r="K22" s="9">
        <v>10</v>
      </c>
      <c r="L22" s="10">
        <f>'09-04'!$K22+('09-04'!$J22/90)</f>
        <v>0</v>
      </c>
      <c r="M22" s="3"/>
      <c r="N22" s="13">
        <v>1</v>
      </c>
      <c r="O22" s="1">
        <v>7</v>
      </c>
      <c r="P22" s="14">
        <f t="shared" ref="P22:P27" si="4">N22*O22</f>
        <v>7</v>
      </c>
      <c r="Q22" s="15">
        <v>5</v>
      </c>
      <c r="R22" s="1">
        <v>34</v>
      </c>
      <c r="S22" s="16">
        <f t="shared" ref="S22:S26" si="5">Q22*R22</f>
        <v>170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20</v>
      </c>
      <c r="F23" s="16">
        <f t="shared" si="3"/>
        <v>200</v>
      </c>
      <c r="G23" s="7"/>
      <c r="H23" s="7" t="s">
        <v>6</v>
      </c>
      <c r="I23" s="2" t="s">
        <v>272</v>
      </c>
      <c r="J23" s="8">
        <v>-225</v>
      </c>
      <c r="K23" s="9">
        <v>20</v>
      </c>
      <c r="L23" s="10">
        <f>'09-04'!$K23+('09-04'!$J23/90)</f>
        <v>17.5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19</v>
      </c>
      <c r="S23" s="16">
        <f t="shared" si="5"/>
        <v>190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23</v>
      </c>
      <c r="C24" s="14">
        <f t="shared" si="2"/>
        <v>230</v>
      </c>
      <c r="D24" s="15">
        <v>20</v>
      </c>
      <c r="E24" s="1">
        <v>20</v>
      </c>
      <c r="F24" s="16">
        <f t="shared" si="3"/>
        <v>400</v>
      </c>
      <c r="G24" s="7"/>
      <c r="H24" s="7" t="s">
        <v>6</v>
      </c>
      <c r="I24" s="2" t="s">
        <v>196</v>
      </c>
      <c r="J24" s="8">
        <v>940</v>
      </c>
      <c r="K24" s="9"/>
      <c r="L24" s="10">
        <f>'09-04'!$K24+('09-04'!$J24/90)</f>
        <v>10.444444444444445</v>
      </c>
      <c r="M24" s="3"/>
      <c r="N24" s="13">
        <v>10</v>
      </c>
      <c r="O24" s="1">
        <v>27</v>
      </c>
      <c r="P24" s="14">
        <f t="shared" si="4"/>
        <v>270</v>
      </c>
      <c r="Q24" s="15">
        <v>20</v>
      </c>
      <c r="R24" s="1">
        <v>26</v>
      </c>
      <c r="S24" s="16">
        <f t="shared" si="5"/>
        <v>520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>
        <v>2</v>
      </c>
      <c r="F25" s="16">
        <f t="shared" si="3"/>
        <v>100</v>
      </c>
      <c r="G25" s="7"/>
      <c r="H25" s="7" t="s">
        <v>28</v>
      </c>
      <c r="I25" s="2" t="s">
        <v>35</v>
      </c>
      <c r="J25" s="8">
        <v>-300</v>
      </c>
      <c r="K25" s="9"/>
      <c r="L25" s="10">
        <f>'09-04'!$K25+('09-04'!$J25/90)</f>
        <v>-3.3333333333333335</v>
      </c>
      <c r="M25" s="3"/>
      <c r="N25" s="13">
        <v>20</v>
      </c>
      <c r="O25" s="1">
        <v>24</v>
      </c>
      <c r="P25" s="14">
        <f t="shared" si="4"/>
        <v>480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70</v>
      </c>
      <c r="F26" s="16">
        <f t="shared" si="3"/>
        <v>7000</v>
      </c>
      <c r="G26" s="7"/>
      <c r="H26" s="7" t="s">
        <v>6</v>
      </c>
      <c r="I26" s="11" t="s">
        <v>273</v>
      </c>
      <c r="J26" s="8">
        <v>18100</v>
      </c>
      <c r="K26" s="9"/>
      <c r="L26" s="10">
        <f>'09-04'!$K26+('09-04'!$J26/90)</f>
        <v>201.11111111111111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66</v>
      </c>
      <c r="S26" s="16">
        <f t="shared" si="5"/>
        <v>6600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7885</v>
      </c>
      <c r="G27" s="7"/>
      <c r="H27" s="7" t="s">
        <v>6</v>
      </c>
      <c r="I27" s="2" t="s">
        <v>129</v>
      </c>
      <c r="J27" s="8">
        <v>400</v>
      </c>
      <c r="K27" s="9">
        <v>5</v>
      </c>
      <c r="L27" s="10">
        <f>'09-04'!$K27+('09-04'!$J27/90)</f>
        <v>9.4444444444444446</v>
      </c>
      <c r="M27" s="3"/>
      <c r="N27" s="13">
        <v>100</v>
      </c>
      <c r="O27" s="1">
        <v>18</v>
      </c>
      <c r="P27" s="14">
        <f t="shared" si="4"/>
        <v>1800</v>
      </c>
      <c r="Q27" s="12" t="s">
        <v>11</v>
      </c>
      <c r="R27" s="12"/>
      <c r="S27" s="17">
        <f>SUM(S22:S26)</f>
        <v>7530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1138</v>
      </c>
      <c r="D28" s="1"/>
      <c r="E28" s="1"/>
      <c r="F28" s="1"/>
      <c r="G28" s="1"/>
      <c r="H28" s="7" t="s">
        <v>6</v>
      </c>
      <c r="I28" s="2"/>
      <c r="J28" s="8">
        <v>75</v>
      </c>
      <c r="K28" s="9"/>
      <c r="L28" s="10">
        <f>'09-04'!$K28+('09-04'!$J28/90)</f>
        <v>0.83333333333333337</v>
      </c>
      <c r="M28" s="3"/>
      <c r="N28" s="12" t="s">
        <v>11</v>
      </c>
      <c r="O28" s="12"/>
      <c r="P28" s="6">
        <f>SUM(P22:P27)</f>
        <v>2917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59" t="s">
        <v>21</v>
      </c>
      <c r="E29" s="60"/>
      <c r="F29" s="17">
        <f t="array" aca="1" ref="F29" ca="1">INDIRECT("'"&amp;$A$19&amp;"'!J20")+J1</f>
        <v>815</v>
      </c>
      <c r="G29" s="1"/>
      <c r="H29" s="7" t="s">
        <v>40</v>
      </c>
      <c r="I29" s="2" t="s">
        <v>239</v>
      </c>
      <c r="J29" s="8">
        <v>-20000</v>
      </c>
      <c r="K29" s="9"/>
      <c r="L29" s="10">
        <f>'09-04'!$K29+('09-04'!$J29/90)</f>
        <v>-222.22222222222223</v>
      </c>
      <c r="M29" s="3"/>
      <c r="N29" s="1"/>
      <c r="O29" s="1"/>
      <c r="P29" s="18"/>
      <c r="Q29" s="59" t="s">
        <v>21</v>
      </c>
      <c r="R29" s="60"/>
      <c r="S29" s="17">
        <f>SUM('09-04'!$J$22:$J$361)</f>
        <v>-1290</v>
      </c>
      <c r="T29" s="1"/>
      <c r="U29" s="1"/>
      <c r="V29" s="1"/>
      <c r="W29" s="1"/>
      <c r="X29" s="1"/>
      <c r="Y29" s="1"/>
      <c r="Z29" s="1"/>
    </row>
    <row r="30" spans="1:26" x14ac:dyDescent="0.3">
      <c r="A30" s="59" t="s">
        <v>23</v>
      </c>
      <c r="B30" s="60"/>
      <c r="C30" s="6">
        <f t="array" aca="1" ref="C30" ca="1">INDIRECT("'"&amp;$A$19&amp;"'!K20")+K1</f>
        <v>-6001</v>
      </c>
      <c r="D30" s="1"/>
      <c r="E30" s="1"/>
      <c r="F30" s="8"/>
      <c r="G30" s="1"/>
      <c r="H30" s="7" t="s">
        <v>6</v>
      </c>
      <c r="I30" s="2" t="s">
        <v>27</v>
      </c>
      <c r="J30" s="8">
        <v>200</v>
      </c>
      <c r="K30" s="9"/>
      <c r="L30" s="10">
        <f>'09-04'!$K30+('09-04'!$J30/90)</f>
        <v>2.2222222222222223</v>
      </c>
      <c r="M30" s="3"/>
      <c r="N30" s="59" t="s">
        <v>23</v>
      </c>
      <c r="O30" s="60"/>
      <c r="P30" s="6">
        <f>SUM('09-04'!$K$22:$K$361)</f>
        <v>-94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274</v>
      </c>
      <c r="J31" s="8"/>
      <c r="K31" s="9">
        <v>10</v>
      </c>
      <c r="L31" s="10">
        <f>'09-04'!$K31+('09-04'!$J31/90)</f>
        <v>10</v>
      </c>
      <c r="M31" s="3"/>
      <c r="N31" s="1"/>
      <c r="O31" s="1"/>
      <c r="P31" s="18"/>
      <c r="Q31" s="12" t="s">
        <v>25</v>
      </c>
      <c r="R31" s="12"/>
      <c r="S31" s="17">
        <f>S27-S29-F27</f>
        <v>935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274</v>
      </c>
      <c r="J32" s="8">
        <v>-180</v>
      </c>
      <c r="K32" s="9">
        <v>10</v>
      </c>
      <c r="L32" s="10">
        <f>'09-04'!$K32+('09-04'!$J32/90)</f>
        <v>8</v>
      </c>
      <c r="M32" s="3"/>
      <c r="N32" s="12" t="s">
        <v>25</v>
      </c>
      <c r="O32" s="12"/>
      <c r="P32" s="6">
        <f>P28-P30-C28</f>
        <v>1873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 t="s">
        <v>275</v>
      </c>
      <c r="J33" s="8"/>
      <c r="K33" s="9">
        <v>90</v>
      </c>
      <c r="L33" s="10">
        <f>'09-04'!$K33+('09-04'!$J33/90)</f>
        <v>90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33</v>
      </c>
      <c r="J34" s="8">
        <v>50</v>
      </c>
      <c r="K34" s="9">
        <v>10</v>
      </c>
      <c r="L34" s="10">
        <f>'09-04'!$K34+('09-04'!$J34/90)</f>
        <v>10.555555555555555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267</v>
      </c>
      <c r="J35" s="8"/>
      <c r="K35" s="9">
        <v>34</v>
      </c>
      <c r="L35" s="10">
        <f>'09-04'!$K35+('09-04'!$J35/90)</f>
        <v>34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196</v>
      </c>
      <c r="J36" s="8"/>
      <c r="K36" s="9">
        <v>130</v>
      </c>
      <c r="L36" s="10">
        <f>'09-04'!$K36+('09-04'!$J36/90)</f>
        <v>130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276</v>
      </c>
      <c r="J37" s="8">
        <v>500</v>
      </c>
      <c r="K37" s="9"/>
      <c r="L37" s="10">
        <f>'09-04'!$K37+('09-04'!$J37/90)</f>
        <v>5.5555555555555554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277</v>
      </c>
      <c r="J38" s="8">
        <v>150</v>
      </c>
      <c r="K38" s="9"/>
      <c r="L38" s="10">
        <f>'09-04'!$K38+('09-04'!$J38/90)</f>
        <v>1.6666666666666667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278</v>
      </c>
      <c r="J39" s="8">
        <v>-270</v>
      </c>
      <c r="K39" s="9">
        <v>40</v>
      </c>
      <c r="L39" s="10">
        <f>'09-04'!$K39+('09-04'!$J39/90)</f>
        <v>37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279</v>
      </c>
      <c r="J40" s="8">
        <v>70</v>
      </c>
      <c r="K40" s="9"/>
      <c r="L40" s="10">
        <f>'09-04'!$K40+('09-04'!$J40/90)</f>
        <v>0.77777777777777779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163</v>
      </c>
      <c r="J41" s="8">
        <v>250</v>
      </c>
      <c r="K41" s="9"/>
      <c r="L41" s="10">
        <f>'09-04'!$K41+('09-04'!$J41/90)</f>
        <v>2.7777777777777777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279</v>
      </c>
      <c r="J42" s="8">
        <v>70</v>
      </c>
      <c r="K42" s="9"/>
      <c r="L42" s="10">
        <f>'09-04'!$K42+('09-04'!$J42/90)</f>
        <v>0.77777777777777779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280</v>
      </c>
      <c r="J43" s="8"/>
      <c r="K43" s="9">
        <v>107</v>
      </c>
      <c r="L43" s="10">
        <f>'09-04'!$K43+('09-04'!$J43/90)</f>
        <v>107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100</v>
      </c>
      <c r="K44" s="9"/>
      <c r="L44" s="10">
        <f>'09-04'!$K44+('09-04'!$J44/90)</f>
        <v>1.1111111111111112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281</v>
      </c>
      <c r="J45" s="8"/>
      <c r="K45" s="9">
        <v>3</v>
      </c>
      <c r="L45" s="10">
        <f>'09-04'!$K45+('09-04'!$J45/90)</f>
        <v>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350</v>
      </c>
      <c r="K46" s="9"/>
      <c r="L46" s="10">
        <f>'09-04'!$K46+('09-04'!$J46/90)</f>
        <v>3.8888888888888888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50</v>
      </c>
      <c r="K47" s="9"/>
      <c r="L47" s="10">
        <f>'09-04'!$K47+('09-04'!$J47/90)</f>
        <v>0.55555555555555558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60</v>
      </c>
      <c r="L48" s="10">
        <f>'09-04'!$K48+('09-04'!$J48/90)</f>
        <v>60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282</v>
      </c>
      <c r="J49" s="8"/>
      <c r="K49" s="9">
        <v>110</v>
      </c>
      <c r="L49" s="10">
        <f>'09-04'!$K49+('09-04'!$J49/90)</f>
        <v>110</v>
      </c>
      <c r="M49" s="3"/>
      <c r="N49" s="9"/>
      <c r="O49" s="9"/>
      <c r="P49" s="9"/>
      <c r="Q49" s="9"/>
      <c r="R49" s="9"/>
      <c r="S49" s="17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283</v>
      </c>
      <c r="J50" s="8"/>
      <c r="K50" s="9">
        <v>80</v>
      </c>
      <c r="L50" s="10">
        <f>'09-04'!$K50+('09-04'!$J50/90)</f>
        <v>80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33</v>
      </c>
      <c r="J51" s="8">
        <v>60</v>
      </c>
      <c r="K51" s="9"/>
      <c r="L51" s="10">
        <f>'09-04'!$K51+('09-04'!$J51/90)</f>
        <v>0.66666666666666663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284</v>
      </c>
      <c r="J52" s="8"/>
      <c r="K52" s="9">
        <v>63</v>
      </c>
      <c r="L52" s="10">
        <f>'09-04'!$K52+('09-04'!$J52/90)</f>
        <v>63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16</v>
      </c>
      <c r="J53" s="8"/>
      <c r="K53" s="9">
        <v>25</v>
      </c>
      <c r="L53" s="10">
        <f>'09-04'!$K53+('09-04'!$J53/90)</f>
        <v>25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285</v>
      </c>
      <c r="J54" s="8"/>
      <c r="K54" s="9">
        <v>500</v>
      </c>
      <c r="L54" s="10">
        <f>'09-04'!$K54+('09-04'!$J54/90)</f>
        <v>500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286</v>
      </c>
      <c r="J55" s="8">
        <v>630</v>
      </c>
      <c r="K55" s="9"/>
      <c r="L55" s="10">
        <f>'09-04'!$K55+('09-04'!$J55/90)</f>
        <v>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50</v>
      </c>
      <c r="K56" s="9"/>
      <c r="L56" s="10">
        <f>'09-04'!$K56+('09-04'!$J56/90)</f>
        <v>0.55555555555555558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287</v>
      </c>
      <c r="J57" s="8"/>
      <c r="K57" s="9">
        <v>400</v>
      </c>
      <c r="L57" s="10">
        <f>'09-04'!$K57+('09-04'!$J57/90)</f>
        <v>400</v>
      </c>
      <c r="M57" s="3"/>
      <c r="N57" s="9" t="s">
        <v>118</v>
      </c>
      <c r="O57" s="9"/>
      <c r="P57" s="6">
        <v>2856</v>
      </c>
      <c r="Q57" s="9"/>
      <c r="R57" s="9"/>
      <c r="S57" s="17">
        <v>8155</v>
      </c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90</v>
      </c>
      <c r="J58" s="8">
        <v>100</v>
      </c>
      <c r="K58" s="9">
        <v>11</v>
      </c>
      <c r="L58" s="10">
        <f>'09-04'!$K58+('09-04'!$J58/90)</f>
        <v>12.111111111111111</v>
      </c>
      <c r="M58" s="3"/>
      <c r="N58" s="9"/>
      <c r="O58" s="9"/>
      <c r="P58" s="6"/>
      <c r="Q58" s="9"/>
      <c r="R58" s="9"/>
      <c r="S58" s="17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-500</v>
      </c>
      <c r="K59" s="9">
        <v>10</v>
      </c>
      <c r="L59" s="10">
        <f>'09-04'!$K59+('09-04'!$J59/90)</f>
        <v>4.4444444444444446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288</v>
      </c>
      <c r="J60" s="8">
        <v>150</v>
      </c>
      <c r="K60" s="9"/>
      <c r="L60" s="10">
        <f>'09-04'!$K60+('09-04'!$J60/90)</f>
        <v>1.6666666666666667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10</v>
      </c>
      <c r="K61" s="9">
        <v>1</v>
      </c>
      <c r="L61" s="10">
        <f>'09-04'!$K61+('09-04'!$J61/90)</f>
        <v>1.1111111111111112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284</v>
      </c>
      <c r="J62" s="8">
        <v>-135</v>
      </c>
      <c r="K62" s="9">
        <v>45</v>
      </c>
      <c r="L62" s="10">
        <f>'09-04'!$K62+('09-04'!$J62/90)</f>
        <v>43.5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 t="s">
        <v>289</v>
      </c>
      <c r="J63" s="8">
        <v>-150</v>
      </c>
      <c r="K63" s="9">
        <v>5</v>
      </c>
      <c r="L63" s="10">
        <f>'09-04'!$K63+('09-04'!$J63/90)</f>
        <v>3.333333333333333</v>
      </c>
      <c r="M63" s="3"/>
      <c r="N63" s="9" t="s">
        <v>118</v>
      </c>
      <c r="O63" s="9"/>
      <c r="P63" s="6">
        <v>2917</v>
      </c>
      <c r="Q63" s="9"/>
      <c r="R63" s="9"/>
      <c r="S63" s="17">
        <v>7530</v>
      </c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/>
      <c r="J64" s="8">
        <v>100</v>
      </c>
      <c r="K64" s="9">
        <v>21</v>
      </c>
      <c r="L64" s="10">
        <f>'09-04'!$K64+('09-04'!$J64/90)</f>
        <v>22.111111111111111</v>
      </c>
      <c r="M64" s="3"/>
      <c r="N64" s="9"/>
      <c r="O64" s="9"/>
      <c r="P64" s="6"/>
      <c r="Q64" s="9"/>
      <c r="R64" s="9"/>
      <c r="S64" s="17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>
        <v>600</v>
      </c>
      <c r="K65" s="22"/>
      <c r="L65" s="10">
        <f>'09-04'!$K65+('09-04'!$J65/90)</f>
        <v>6.666666666666667</v>
      </c>
      <c r="M65" s="3"/>
      <c r="N65" s="9"/>
      <c r="O65" s="9"/>
      <c r="P65" s="6"/>
      <c r="Q65" s="9"/>
      <c r="R65" s="9"/>
      <c r="S65" s="17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/>
      <c r="J66" s="23">
        <v>325</v>
      </c>
      <c r="K66" s="24"/>
      <c r="L66" s="10">
        <f>'09-04'!$K66+('09-04'!$J66/90)</f>
        <v>3.6111111111111112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/>
      <c r="J67" s="21"/>
      <c r="K67" s="22">
        <v>10</v>
      </c>
      <c r="L67" s="10">
        <f>'09-04'!$K67+('09-04'!$J67/90)</f>
        <v>10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2"/>
      <c r="J68" s="23">
        <v>-550</v>
      </c>
      <c r="K68" s="24">
        <v>10</v>
      </c>
      <c r="L68" s="10">
        <f>'09-04'!$K68+('09-04'!$J68/90)</f>
        <v>3.8888888888888893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2"/>
      <c r="J69" s="21">
        <v>100</v>
      </c>
      <c r="K69" s="22">
        <v>75</v>
      </c>
      <c r="L69" s="10">
        <f>'09-04'!$K69+('09-04'!$J69/90)</f>
        <v>76.111111111111114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/>
      <c r="J70" s="8">
        <v>100</v>
      </c>
      <c r="K70" s="9">
        <v>5</v>
      </c>
      <c r="L70" s="10">
        <f>'09-04'!$K70+('09-04'!$J70/90)</f>
        <v>6.1111111111111107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-200</v>
      </c>
      <c r="K71" s="9"/>
      <c r="L71" s="10">
        <f>'09-04'!$K71+('09-04'!$J71/90)</f>
        <v>-2.2222222222222223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/>
      <c r="J72" s="8"/>
      <c r="K72" s="9">
        <v>3000</v>
      </c>
      <c r="L72" s="10">
        <f>'09-04'!$K72+('09-04'!$J72/90)</f>
        <v>3000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/>
      <c r="J73" s="8">
        <v>-500</v>
      </c>
      <c r="K73" s="9">
        <v>20</v>
      </c>
      <c r="L73" s="10">
        <f>'09-04'!$K73+('09-04'!$J73/90)</f>
        <v>14.444444444444445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10</v>
      </c>
      <c r="L74" s="10">
        <f>'09-04'!$K74+('09-04'!$J74/90)</f>
        <v>10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>
        <v>-125</v>
      </c>
      <c r="K75" s="9">
        <v>5</v>
      </c>
      <c r="L75" s="10">
        <f>'09-04'!$K75+('09-04'!$J75/90)</f>
        <v>3.6111111111111112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/>
      <c r="J76" s="8"/>
      <c r="K76" s="9">
        <v>10</v>
      </c>
      <c r="L76" s="10">
        <f>'09-04'!$K76+('09-04'!$J76/90)</f>
        <v>10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/>
      <c r="J77" s="8">
        <v>-200</v>
      </c>
      <c r="K77" s="9">
        <v>10</v>
      </c>
      <c r="L77" s="10">
        <f>'09-04'!$K77+('09-04'!$J77/90)</f>
        <v>7.7777777777777777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2700</v>
      </c>
      <c r="K78" s="9">
        <v>75</v>
      </c>
      <c r="L78" s="10">
        <f>'09-04'!$K78+('09-04'!$J78/90)</f>
        <v>105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/>
      <c r="J79" s="8"/>
      <c r="K79" s="9">
        <v>46</v>
      </c>
      <c r="L79" s="10">
        <f>'09-04'!$K79+('09-04'!$J79/90)</f>
        <v>46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1000</v>
      </c>
      <c r="L80" s="10">
        <f>'09-04'!$K80+('09-04'!$J80/90)</f>
        <v>1000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1000</v>
      </c>
      <c r="L81" s="10">
        <f>'09-04'!$K81+('09-04'!$J81/90)</f>
        <v>1000</v>
      </c>
      <c r="M81" s="3"/>
      <c r="N81" s="9"/>
      <c r="O81" s="9"/>
      <c r="P81" s="9"/>
      <c r="Q81" s="9"/>
      <c r="R81" s="9"/>
      <c r="S81" s="17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250</v>
      </c>
      <c r="K82" s="9"/>
      <c r="L82" s="10">
        <f>'09-04'!$K82+('09-04'!$J82/90)</f>
        <v>2.7777777777777777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/>
      <c r="J83" s="8"/>
      <c r="K83" s="9">
        <v>-150</v>
      </c>
      <c r="L83" s="10">
        <f>'09-04'!$K83+('09-04'!$J83/90)</f>
        <v>-150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70</v>
      </c>
      <c r="K84" s="9"/>
      <c r="L84" s="10">
        <f>'09-04'!$K84+('09-04'!$J84/90)</f>
        <v>0.77777777777777779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180</v>
      </c>
      <c r="K85" s="9">
        <v>10</v>
      </c>
      <c r="L85" s="10">
        <f>'09-04'!$K85+('09-04'!$J85/90)</f>
        <v>12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70</v>
      </c>
      <c r="L86" s="10">
        <f>'09-04'!$K86+('09-04'!$J86/90)</f>
        <v>70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350</v>
      </c>
      <c r="L87" s="10">
        <f>'09-04'!$K87+('09-04'!$J87/90)</f>
        <v>350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720</v>
      </c>
      <c r="K88" s="9"/>
      <c r="L88" s="10">
        <f>'09-04'!$K88+('09-04'!$J88/90)</f>
        <v>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135</v>
      </c>
      <c r="K89" s="9"/>
      <c r="L89" s="10">
        <f>'09-04'!$K89+('09-04'!$J89/90)</f>
        <v>1.5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195</v>
      </c>
      <c r="K90" s="9"/>
      <c r="L90" s="10">
        <f>'09-04'!$K90+('09-04'!$J90/90)</f>
        <v>2.1666666666666665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-5000</v>
      </c>
      <c r="L91" s="10">
        <f>'09-04'!$K91+('09-04'!$J91/90)</f>
        <v>-5000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-2600</v>
      </c>
      <c r="L92" s="10">
        <f>'09-04'!$K92+('09-04'!$J92/90)</f>
        <v>-2600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-5000</v>
      </c>
      <c r="K93" s="9"/>
      <c r="L93" s="10">
        <f>'09-04'!$K93+('09-04'!$J93/90)</f>
        <v>-55.555555555555557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/>
      <c r="L94" s="10">
        <f>'09-04'!$K94+('09-04'!$J94/90)</f>
        <v>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28</v>
      </c>
      <c r="I95" s="2" t="s">
        <v>290</v>
      </c>
      <c r="J95" s="8"/>
      <c r="K95" s="9">
        <v>-20</v>
      </c>
      <c r="L95" s="10">
        <f>'09-04'!$K95+('09-04'!$J95/90)</f>
        <v>-20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28</v>
      </c>
      <c r="I96" s="2" t="s">
        <v>290</v>
      </c>
      <c r="J96" s="8">
        <v>-2000</v>
      </c>
      <c r="K96" s="9"/>
      <c r="L96" s="10">
        <f>'09-04'!$K96+('09-04'!$J96/90)</f>
        <v>-22.222222222222221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2" t="s">
        <v>290</v>
      </c>
      <c r="J97" s="8">
        <v>-2000</v>
      </c>
      <c r="K97" s="9"/>
      <c r="L97" s="10">
        <f>'09-04'!$K97+('09-04'!$J97/90)</f>
        <v>-22.222222222222221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28</v>
      </c>
      <c r="I98" s="2" t="s">
        <v>290</v>
      </c>
      <c r="J98" s="8">
        <v>-300</v>
      </c>
      <c r="K98" s="9"/>
      <c r="L98" s="10">
        <f>'09-04'!$K98+('09-04'!$J98/90)</f>
        <v>-3.3333333333333335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2" t="s">
        <v>57</v>
      </c>
      <c r="J99" s="8">
        <v>4300</v>
      </c>
      <c r="K99" s="9">
        <v>20</v>
      </c>
      <c r="L99" s="10">
        <f>'09-04'!$K99+('09-04'!$J99/90)</f>
        <v>67.777777777777771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291</v>
      </c>
      <c r="J100" s="8">
        <v>300</v>
      </c>
      <c r="K100" s="9"/>
      <c r="L100" s="10">
        <f>'09-04'!$K100+('09-04'!$J100/90)</f>
        <v>3.3333333333333335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292</v>
      </c>
      <c r="J101" s="8"/>
      <c r="K101" s="9">
        <v>150</v>
      </c>
      <c r="L101" s="10">
        <f>'09-04'!$K101+('09-04'!$J101/90)</f>
        <v>150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229</v>
      </c>
      <c r="J102" s="8">
        <v>-135</v>
      </c>
      <c r="K102" s="9"/>
      <c r="L102" s="10">
        <f>'09-04'!$K102+('09-04'!$J102/90)</f>
        <v>-1.5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/>
      <c r="L103" s="10">
        <f>'09-04'!$K103+('09-04'!$J103/90)</f>
        <v>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'09-04'!$K104+('09-04'!$J104/90)</f>
        <v>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'09-04'!$K105+('09-04'!$J105/90)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'09-04'!$K106+('09-04'!$J106/90)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'09-04'!$K107+('09-04'!$J107/90)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'09-04'!$K108+('09-04'!$J108/90)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'09-04'!$K109+('09-04'!$J109/90)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'09-04'!$K110+('09-04'!$J110/90)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'09-04'!$K111+('09-04'!$J111/90)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'09-04'!$K112+('09-04'!$J112/90)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'09-04'!$K113+('09-04'!$J113/90)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'09-04'!$K114+('09-04'!$J114/90)</f>
        <v>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'09-04'!$K115+('09-04'!$J115/90)</f>
        <v>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'09-04'!$K116+('09-04'!$J116/90)</f>
        <v>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'09-04'!$K117+('09-04'!$J117/90)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'09-04'!$K118+('09-04'!$J118/90)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'09-04'!$K119+('09-04'!$J119/90)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'09-04'!$K120+('09-04'!$J120/90)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'09-04'!$K121+('09-04'!$J121/90)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'09-04'!$K122+('09-04'!$J122/90)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'09-04'!$K123+('09-04'!$J123/90)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'09-04'!$K124+('09-04'!$J124/90)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'09-04'!$K125+('09-04'!$J125/90)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'09-04'!$K126+('09-04'!$J126/90)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'09-04'!$K127+('09-04'!$J127/90)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'09-04'!$K128+('09-04'!$J128/90)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'09-04'!$K129+('09-04'!$J129/90)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'09-04'!$K130+('09-04'!$J130/90)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'09-04'!$K131+('09-04'!$J131/90)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'09-04'!$K132+('09-04'!$J132/90)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'09-04'!$K133+('09-04'!$J133/90)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'09-04'!$K134+('09-04'!$J134/90)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'09-04'!$K135+('09-04'!$J135/90)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'09-04'!$K136+('09-04'!$J136/90)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'09-04'!$K137+('09-04'!$J137/90)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'09-04'!$K138+('09-04'!$J138/90)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'09-04'!$K139+('09-04'!$J139/90)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'09-04'!$K140+('09-04'!$J140/90)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'09-04'!$K141+('09-04'!$J141/90)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'09-04'!$K142+('09-04'!$J142/90)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'09-04'!$K143+('09-04'!$J143/90)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'09-04'!$K144+('09-04'!$J144/90)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'09-04'!$K145+('09-04'!$J145/90)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'09-04'!$K146+('09-04'!$J146/90)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'09-04'!$K147+('09-04'!$J147/90)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'09-04'!$K148+('09-04'!$J148/90)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'09-04'!$K149+('09-04'!$J149/90)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'09-04'!$K150+('09-04'!$J150/90)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'09-04'!$K151+('09-04'!$J151/90)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'09-04'!$K152+('09-04'!$J152/90)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'09-04'!$K153+('09-04'!$J153/90)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'09-04'!$K154+('09-04'!$J154/90)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'09-04'!$K155+('09-04'!$J155/90)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'09-04'!$K156+('09-04'!$J156/90)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'09-04'!$K157+('09-04'!$J157/90)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'09-04'!$K158+('09-04'!$J158/90)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'09-04'!$K159+('09-04'!$J159/90)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'09-04'!$K160+('09-04'!$J160/90)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'09-04'!$K161+('09-04'!$J161/90)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'09-04'!$K162+('09-04'!$J162/90)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'09-04'!$K163+('09-04'!$J163/90)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'09-04'!$K164+('09-04'!$J164/90)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'09-04'!$K165+('09-04'!$J165/90)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'09-04'!$K166+('09-04'!$J166/90)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'09-04'!$K167+('09-04'!$J167/90)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'09-04'!$K168+('09-04'!$J168/90)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'09-04'!$K169+('09-04'!$J169/90)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'09-04'!$K170+('09-04'!$J170/90)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'09-04'!$K171+('09-04'!$J171/90)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'09-04'!$K172+('09-04'!$J172/90)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'09-04'!$K173+('09-04'!$J173/90)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'09-04'!$K174+('09-04'!$J174/90)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'09-04'!$K175+('09-04'!$J175/90)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'09-04'!$K176+('09-04'!$J176/90)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'09-04'!$K177+('09-04'!$J177/90)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'09-04'!$K178+('09-04'!$J178/90)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'09-04'!$K179+('09-04'!$J179/90)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'09-04'!$K180+('09-04'!$J180/90)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'09-04'!$K181+('09-04'!$J181/90)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'09-04'!$K182+('09-04'!$J182/90)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'09-04'!$K183+('09-04'!$J183/90)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'09-04'!$K184+('09-04'!$J184/90)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'09-04'!$K185+('09-04'!$J185/90)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'09-04'!$K186+('09-04'!$J186/90)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'09-04'!$K187+('09-04'!$J187/90)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'09-04'!$K188+('09-04'!$J188/90)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'09-04'!$K189+('09-04'!$J189/90)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'09-04'!$K190+('09-04'!$J190/90)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'09-04'!$K191+('09-04'!$J191/90)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'09-04'!$K192+('09-04'!$J192/90)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'09-04'!$K193+('09-04'!$J193/90)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'09-04'!$K194+('09-04'!$J194/90)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'09-04'!$K195+('09-04'!$J195/90)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'09-04'!$K196+('09-04'!$J196/90)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'09-04'!$K197+('09-04'!$J197/90)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'09-04'!$K198+('09-04'!$J198/90)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'09-04'!$K199+('09-04'!$J199/90)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'09-04'!$K200+('09-04'!$J200/90)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'09-04'!$K201+('09-04'!$J201/90)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'09-04'!$K202+('09-04'!$J202/90)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'09-04'!$K203+('09-04'!$J203/90)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'09-04'!$K204+('09-04'!$J204/90)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'09-04'!$K205+('09-04'!$J205/90)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'09-04'!$K206+('09-04'!$J206/90)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'09-04'!$K207+('09-04'!$J207/90)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'09-04'!$K208+('09-04'!$J208/90)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'09-04'!$K209+('09-04'!$J209/90)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'09-04'!$K210+('09-04'!$J210/90)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'09-04'!$K211+('09-04'!$J211/90)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'09-04'!$K212+('09-04'!$J212/90)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'09-04'!$K213+('09-04'!$J213/90)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'09-04'!$K214+('09-04'!$J214/90)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'09-04'!$K215+('09-04'!$J215/90)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'09-04'!$K216+('09-04'!$J216/90)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'09-04'!$K217+('09-04'!$J217/90)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'09-04'!$K218+('09-04'!$J218/90)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'09-04'!$K219+('09-04'!$J219/90)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'09-04'!$K220+('09-04'!$J220/90)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'09-04'!$K221+('09-04'!$J221/90)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'09-04'!$K222+('09-04'!$J222/90)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'09-04'!$K223+('09-04'!$J223/90)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'09-04'!$K224+('09-04'!$J224/90)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'09-04'!$K225+('09-04'!$J225/90)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'09-04'!$K226+('09-04'!$J226/90)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'09-04'!$K227+('09-04'!$J227/90)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'09-04'!$K228+('09-04'!$J228/90)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'09-04'!$K229+('09-04'!$J229/90)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'09-04'!$K230+('09-04'!$J230/90)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'09-04'!$K231+('09-04'!$J231/90)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'09-04'!$K232+('09-04'!$J232/90)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'09-04'!$K233+('09-04'!$J233/90)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'09-04'!$K234+('09-04'!$J234/90)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'09-04'!$K235+('09-04'!$J235/90)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'09-04'!$K236+('09-04'!$J236/90)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'09-04'!$K237+('09-04'!$J237/90)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'09-04'!$K238+('09-04'!$J238/90)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'09-04'!$K239+('09-04'!$J239/90)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'09-04'!$K240+('09-04'!$J240/90)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'09-04'!$K241+('09-04'!$J241/90)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'09-04'!$K242+('09-04'!$J242/90)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'09-04'!$K243+('09-04'!$J243/90)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'09-04'!$K244+('09-04'!$J244/90)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'09-04'!$K245+('09-04'!$J245/90)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'09-04'!$K246+('09-04'!$J246/90)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'09-04'!$K247+('09-04'!$J247/90)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'09-04'!$K248+('09-04'!$J248/90)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'09-04'!$K249+('09-04'!$J249/90)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'09-04'!$K250+('09-04'!$J250/90)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'09-04'!$K251+('09-04'!$J251/90)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'09-04'!$K252+('09-04'!$J252/90)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'09-04'!$K253+('09-04'!$J253/90)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'09-04'!$K254+('09-04'!$J254/90)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'09-04'!$K255+('09-04'!$J255/90)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'09-04'!$K256+('09-04'!$J256/90)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'09-04'!$K257+('09-04'!$J257/90)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'09-04'!$K258+('09-04'!$J258/90)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'09-04'!$K259+('09-04'!$J259/90)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'09-04'!$K260+('09-04'!$J260/90)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'09-04'!$K261+('09-04'!$J261/90)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'09-04'!$K262+('09-04'!$J262/90)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'09-04'!$K263+('09-04'!$J263/90)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'09-04'!$K264+('09-04'!$J264/90)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'09-04'!$K265+('09-04'!$J265/90)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'09-04'!$K266+('09-04'!$J266/90)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'09-04'!$K267+('09-04'!$J267/90)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'09-04'!$K268+('09-04'!$J268/90)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'09-04'!$K269+('09-04'!$J269/90)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'09-04'!$K270+('09-04'!$J270/90)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'09-04'!$K271+('09-04'!$J271/90)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'09-04'!$K272+('09-04'!$J272/90)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'09-04'!$K273+('09-04'!$J273/90)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'09-04'!$K274+('09-04'!$J274/90)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'09-04'!$K275+('09-04'!$J275/90)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'09-04'!$K276+('09-04'!$J276/90)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'09-04'!$K277+('09-04'!$J277/90)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'09-04'!$K278+('09-04'!$J278/90)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'09-04'!$K279+('09-04'!$J279/90)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'09-04'!$K280+('09-04'!$J280/90)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'09-04'!$K281+('09-04'!$J281/90)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'09-04'!$K282+('09-04'!$J282/90)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'09-04'!$K283+('09-04'!$J283/90)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'09-04'!$K284+('09-04'!$J284/90)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'09-04'!$K285+('09-04'!$J285/90)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'09-04'!$K286+('09-04'!$J286/90)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'09-04'!$K287+('09-04'!$J287/90)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'09-04'!$K288+('09-04'!$J288/90)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'09-04'!$K289+('09-04'!$J289/90)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'09-04'!$K290+('09-04'!$J290/90)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'09-04'!$K291+('09-04'!$J291/90)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'09-04'!$K292+('09-04'!$J292/90)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'09-04'!$K293+('09-04'!$J293/90)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'09-04'!$K294+('09-04'!$J294/90)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'09-04'!$K295+('09-04'!$J295/90)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'09-04'!$K296+('09-04'!$J296/90)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'09-04'!$K297+('09-04'!$J297/90)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'09-04'!$K298+('09-04'!$J298/90)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'09-04'!$K299+('09-04'!$J299/90)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'09-04'!$K300+('09-04'!$J300/90)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'09-04'!$K301+('09-04'!$J301/90)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'09-04'!$K302+('09-04'!$J302/90)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'09-04'!$K303+('09-04'!$J303/90)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'09-04'!$K304+('09-04'!$J304/90)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'09-04'!$K305+('09-04'!$J305/90)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'09-04'!$K306+('09-04'!$J306/90)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'09-04'!$K307+('09-04'!$J307/90)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'09-04'!$K308+('09-04'!$J308/90)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'09-04'!$K309+('09-04'!$J309/90)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'09-04'!$K310+('09-04'!$J310/90)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'09-04'!$K311+('09-04'!$J311/90)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'09-04'!$K312+('09-04'!$J312/90)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'09-04'!$K313+('09-04'!$J313/90)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'09-04'!$K314+('09-04'!$J314/90)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'09-04'!$K315+('09-04'!$J315/90)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'09-04'!$K316+('09-04'!$J316/90)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'09-04'!$K317+('09-04'!$J317/90)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'09-04'!$K318+('09-04'!$J318/90)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'09-04'!$K319+('09-04'!$J319/90)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'09-04'!$K320+('09-04'!$J320/90)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'09-04'!$K321+('09-04'!$J321/90)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'09-04'!$K322+('09-04'!$J322/90)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'09-04'!$K323+('09-04'!$J323/90)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'09-04'!$K324+('09-04'!$J324/90)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'09-04'!$K325+('09-04'!$J325/90)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'09-04'!$K326+('09-04'!$J326/90)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'09-04'!$K327+('09-04'!$J327/90)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'09-04'!$K328+('09-04'!$J328/90)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'09-04'!$K329+('09-04'!$J329/90)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'09-04'!$K330+('09-04'!$J330/90)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'09-04'!$K331+('09-04'!$J331/90)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'09-04'!$K332+('09-04'!$J332/90)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'09-04'!$K333+('09-04'!$J333/90)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'09-04'!$K334+('09-04'!$J334/90)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'09-04'!$K335+('09-04'!$J335/90)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'09-04'!$K336+('09-04'!$J336/90)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'09-04'!$K337+('09-04'!$J337/90)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'09-04'!$K338+('09-04'!$J338/90)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'09-04'!$K339+('09-04'!$J339/90)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'09-04'!$K340+('09-04'!$J340/90)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'09-04'!$K341+('09-04'!$J341/90)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'09-04'!$K342+('09-04'!$J342/90)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'09-04'!$K343+('09-04'!$J343/90)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'09-04'!$K344+('09-04'!$J344/90)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'09-04'!$K345+('09-04'!$J345/90)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'09-04'!$K346+('09-04'!$J346/90)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'09-04'!$K347+('09-04'!$J347/90)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'09-04'!$K348+('09-04'!$J348/90)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'09-04'!$K349+('09-04'!$J349/90)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'09-04'!$K350+('09-04'!$J350/90)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'09-04'!$K351+('09-04'!$J351/90)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'09-04'!$K352+('09-04'!$J352/90)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'09-04'!$K353+('09-04'!$J353/90)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'09-04'!$K354+('09-04'!$J354/90)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'09-04'!$K355+('09-04'!$J355/90)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'09-04'!$K356+('09-04'!$J356/90)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'09-04'!$K357+('09-04'!$J357/90)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'09-04'!$K358+('09-04'!$J358/90)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'09-04'!$K359+('09-04'!$J359/90)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'09-04'!$K360+('09-04'!$J360/90)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'09-04'!$K361+('09-04'!$J361/90)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pageSetUpPr fitToPage="1"/>
  </sheetPr>
  <dimension ref="A1:Z1000"/>
  <sheetViews>
    <sheetView rightToLeft="1" workbookViewId="0"/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-100</v>
      </c>
      <c r="K1" s="3">
        <f t="shared" si="0"/>
        <v>20</v>
      </c>
      <c r="L1" s="3">
        <f t="shared" si="0"/>
        <v>18.888888888888889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20</v>
      </c>
      <c r="L3" s="10">
        <f t="shared" ref="L3:L18" si="1">K3+(J3/90)</f>
        <v>20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/>
      <c r="J4" s="8">
        <v>-100</v>
      </c>
      <c r="K4" s="9"/>
      <c r="L4" s="10">
        <f t="shared" si="1"/>
        <v>-1.1111111111111112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-100</v>
      </c>
      <c r="K5" s="9">
        <v>-20</v>
      </c>
      <c r="L5" s="10">
        <f t="shared" si="1"/>
        <v>-21.111111111111111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5</v>
      </c>
      <c r="L6" s="10">
        <f t="shared" si="1"/>
        <v>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200</v>
      </c>
      <c r="K7" s="9"/>
      <c r="L7" s="10">
        <f t="shared" si="1"/>
        <v>2.2222222222222223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150</v>
      </c>
      <c r="K8" s="9"/>
      <c r="L8" s="10">
        <f t="shared" si="1"/>
        <v>1.6666666666666667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-315</v>
      </c>
      <c r="K9" s="9">
        <v>5</v>
      </c>
      <c r="L9" s="10">
        <f t="shared" si="1"/>
        <v>1.5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-315</v>
      </c>
      <c r="K10" s="9">
        <v>10</v>
      </c>
      <c r="L10" s="10">
        <f t="shared" si="1"/>
        <v>6.5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380</v>
      </c>
      <c r="K11" s="9"/>
      <c r="L11" s="10">
        <f t="shared" si="1"/>
        <v>4.2222222222222223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293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57" t="s">
        <v>7</v>
      </c>
      <c r="B20" s="58"/>
      <c r="C20" s="58"/>
      <c r="D20" s="58"/>
      <c r="E20" s="58"/>
      <c r="F20" s="58"/>
      <c r="G20" s="1"/>
      <c r="H20" s="1"/>
      <c r="I20" s="2" t="s">
        <v>0</v>
      </c>
      <c r="J20" s="3">
        <f>SUM('10-04'!$J$22:$J$361)</f>
        <v>-1325</v>
      </c>
      <c r="K20" s="3">
        <f>SUM('10-04'!$K$22:$K$361)</f>
        <v>52</v>
      </c>
      <c r="L20" s="3">
        <f>SUM('10-04'!$L$22:$L$361)</f>
        <v>37.277777777777551</v>
      </c>
      <c r="M20" s="3"/>
      <c r="N20" s="57" t="s">
        <v>8</v>
      </c>
      <c r="O20" s="58"/>
      <c r="P20" s="58"/>
      <c r="Q20" s="58"/>
      <c r="R20" s="58"/>
      <c r="S20" s="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33</v>
      </c>
      <c r="F22" s="16">
        <f t="shared" ref="F22:F26" si="3">D22*E22</f>
        <v>165</v>
      </c>
      <c r="G22" s="7"/>
      <c r="H22" s="7" t="s">
        <v>6</v>
      </c>
      <c r="I22" s="2" t="s">
        <v>294</v>
      </c>
      <c r="J22" s="8"/>
      <c r="K22" s="9">
        <v>2</v>
      </c>
      <c r="L22" s="10">
        <f>'10-04'!$K22+('10-04'!$J22/90)</f>
        <v>2</v>
      </c>
      <c r="M22" s="3"/>
      <c r="N22" s="13">
        <v>1</v>
      </c>
      <c r="O22" s="1">
        <v>10</v>
      </c>
      <c r="P22" s="14">
        <f t="shared" ref="P22:P27" si="4">N22*O22</f>
        <v>10</v>
      </c>
      <c r="Q22" s="15">
        <v>5</v>
      </c>
      <c r="R22" s="1">
        <v>33</v>
      </c>
      <c r="S22" s="16">
        <f t="shared" ref="S22:S26" si="5">Q22*R22</f>
        <v>165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21</v>
      </c>
      <c r="F23" s="16">
        <f t="shared" si="3"/>
        <v>210</v>
      </c>
      <c r="G23" s="7"/>
      <c r="H23" s="7" t="s">
        <v>6</v>
      </c>
      <c r="I23" s="2" t="s">
        <v>295</v>
      </c>
      <c r="J23" s="8"/>
      <c r="K23" s="9">
        <v>20</v>
      </c>
      <c r="L23" s="10">
        <f>'10-04'!$K23+('10-04'!$J23/90)</f>
        <v>20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24</v>
      </c>
      <c r="S23" s="16">
        <f t="shared" si="5"/>
        <v>240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27</v>
      </c>
      <c r="C24" s="14">
        <f t="shared" si="2"/>
        <v>270</v>
      </c>
      <c r="D24" s="15">
        <v>20</v>
      </c>
      <c r="E24" s="1">
        <v>26</v>
      </c>
      <c r="F24" s="16">
        <f t="shared" si="3"/>
        <v>520</v>
      </c>
      <c r="G24" s="7"/>
      <c r="H24" s="7" t="s">
        <v>28</v>
      </c>
      <c r="I24" s="2" t="s">
        <v>35</v>
      </c>
      <c r="J24" s="8">
        <v>-300</v>
      </c>
      <c r="K24" s="9"/>
      <c r="L24" s="10">
        <f>'10-04'!$K24+('10-04'!$J24/90)</f>
        <v>-3.3333333333333335</v>
      </c>
      <c r="M24" s="3"/>
      <c r="N24" s="13">
        <v>10</v>
      </c>
      <c r="O24" s="1">
        <v>28</v>
      </c>
      <c r="P24" s="14">
        <f t="shared" si="4"/>
        <v>280</v>
      </c>
      <c r="Q24" s="15">
        <v>20</v>
      </c>
      <c r="R24" s="1">
        <v>24</v>
      </c>
      <c r="S24" s="16">
        <f t="shared" si="5"/>
        <v>480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29</v>
      </c>
      <c r="C25" s="14">
        <f t="shared" si="2"/>
        <v>580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2" t="s">
        <v>296</v>
      </c>
      <c r="J25" s="8">
        <v>130</v>
      </c>
      <c r="K25" s="9">
        <v>20</v>
      </c>
      <c r="L25" s="10">
        <f>'10-04'!$K25+('10-04'!$J25/90)</f>
        <v>21.444444444444443</v>
      </c>
      <c r="M25" s="3"/>
      <c r="N25" s="13">
        <v>20</v>
      </c>
      <c r="O25" s="1">
        <v>34</v>
      </c>
      <c r="P25" s="14">
        <f t="shared" si="4"/>
        <v>680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54</v>
      </c>
      <c r="F26" s="16">
        <f t="shared" si="3"/>
        <v>5400</v>
      </c>
      <c r="G26" s="7"/>
      <c r="H26" s="7" t="s">
        <v>6</v>
      </c>
      <c r="I26" s="11" t="s">
        <v>297</v>
      </c>
      <c r="J26" s="8">
        <v>-200</v>
      </c>
      <c r="K26" s="9">
        <v>35</v>
      </c>
      <c r="L26" s="10">
        <f>'10-04'!$K26+('10-04'!$J26/90)</f>
        <v>32.777777777777779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55</v>
      </c>
      <c r="S26" s="16">
        <f t="shared" si="5"/>
        <v>5500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6495</v>
      </c>
      <c r="G27" s="7"/>
      <c r="H27" s="7" t="s">
        <v>6</v>
      </c>
      <c r="I27" s="2" t="s">
        <v>298</v>
      </c>
      <c r="J27" s="8"/>
      <c r="K27" s="9">
        <v>120</v>
      </c>
      <c r="L27" s="10">
        <f>'10-04'!$K27+('10-04'!$J27/90)</f>
        <v>120</v>
      </c>
      <c r="M27" s="3"/>
      <c r="N27" s="13">
        <v>100</v>
      </c>
      <c r="O27" s="1">
        <v>6</v>
      </c>
      <c r="P27" s="14">
        <f t="shared" si="4"/>
        <v>600</v>
      </c>
      <c r="Q27" s="12" t="s">
        <v>11</v>
      </c>
      <c r="R27" s="12"/>
      <c r="S27" s="17">
        <f>SUM(S22:S26)</f>
        <v>6535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1064</v>
      </c>
      <c r="D28" s="1"/>
      <c r="E28" s="1"/>
      <c r="F28" s="1"/>
      <c r="G28" s="1"/>
      <c r="H28" s="7" t="s">
        <v>6</v>
      </c>
      <c r="I28" s="2" t="s">
        <v>299</v>
      </c>
      <c r="J28" s="8">
        <v>-400</v>
      </c>
      <c r="K28" s="9">
        <v>10</v>
      </c>
      <c r="L28" s="10">
        <f>'10-04'!$K28+('10-04'!$J28/90)</f>
        <v>5.5555555555555554</v>
      </c>
      <c r="M28" s="3"/>
      <c r="N28" s="12" t="s">
        <v>11</v>
      </c>
      <c r="O28" s="12"/>
      <c r="P28" s="6">
        <f>SUM(P22:P27)</f>
        <v>1790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59" t="s">
        <v>21</v>
      </c>
      <c r="E29" s="60"/>
      <c r="F29" s="17">
        <f t="array" aca="1" ref="F29" ca="1">INDIRECT("'"&amp;$A$19&amp;"'!J20")+J1</f>
        <v>-1390</v>
      </c>
      <c r="G29" s="1"/>
      <c r="H29" s="7" t="s">
        <v>6</v>
      </c>
      <c r="I29" s="2"/>
      <c r="J29" s="8">
        <v>300</v>
      </c>
      <c r="K29" s="9"/>
      <c r="L29" s="10">
        <f>'10-04'!$K29+('10-04'!$J29/90)</f>
        <v>3.3333333333333335</v>
      </c>
      <c r="M29" s="3"/>
      <c r="N29" s="1"/>
      <c r="O29" s="1"/>
      <c r="P29" s="18"/>
      <c r="Q29" s="59" t="s">
        <v>21</v>
      </c>
      <c r="R29" s="60"/>
      <c r="S29" s="17">
        <f>SUM('10-04'!$J$22:$J$361)</f>
        <v>-1325</v>
      </c>
      <c r="T29" s="1"/>
      <c r="U29" s="1"/>
      <c r="V29" s="1"/>
      <c r="W29" s="1"/>
      <c r="X29" s="1"/>
      <c r="Y29" s="1"/>
      <c r="Z29" s="1"/>
    </row>
    <row r="30" spans="1:26" x14ac:dyDescent="0.3">
      <c r="A30" s="59" t="s">
        <v>23</v>
      </c>
      <c r="B30" s="60"/>
      <c r="C30" s="6">
        <f t="array" aca="1" ref="C30" ca="1">INDIRECT("'"&amp;$A$19&amp;"'!K20")+K1</f>
        <v>-74</v>
      </c>
      <c r="D30" s="1"/>
      <c r="E30" s="1"/>
      <c r="F30" s="8"/>
      <c r="G30" s="1"/>
      <c r="H30" s="7" t="s">
        <v>6</v>
      </c>
      <c r="I30" s="2" t="s">
        <v>33</v>
      </c>
      <c r="J30" s="8">
        <v>100</v>
      </c>
      <c r="K30" s="9"/>
      <c r="L30" s="10">
        <f>'10-04'!$K30+('10-04'!$J30/90)</f>
        <v>1.1111111111111112</v>
      </c>
      <c r="M30" s="3"/>
      <c r="N30" s="59" t="s">
        <v>23</v>
      </c>
      <c r="O30" s="60"/>
      <c r="P30" s="6">
        <f>SUM('10-04'!$K$22:$K$361)</f>
        <v>52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300</v>
      </c>
      <c r="J31" s="8">
        <v>150</v>
      </c>
      <c r="K31" s="9"/>
      <c r="L31" s="10">
        <f>'10-04'!$K31+('10-04'!$J31/90)</f>
        <v>1.6666666666666667</v>
      </c>
      <c r="M31" s="3"/>
      <c r="N31" s="1"/>
      <c r="O31" s="1"/>
      <c r="P31" s="18"/>
      <c r="Q31" s="12" t="s">
        <v>25</v>
      </c>
      <c r="R31" s="12"/>
      <c r="S31" s="17">
        <f>S27-S29-F27</f>
        <v>1365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180</v>
      </c>
      <c r="J32" s="8">
        <v>360</v>
      </c>
      <c r="K32" s="9"/>
      <c r="L32" s="10">
        <f>'10-04'!$K32+('10-04'!$J32/90)</f>
        <v>4</v>
      </c>
      <c r="M32" s="3"/>
      <c r="N32" s="12" t="s">
        <v>25</v>
      </c>
      <c r="O32" s="12"/>
      <c r="P32" s="6">
        <f>P28-P30-C28</f>
        <v>674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 t="s">
        <v>301</v>
      </c>
      <c r="J33" s="8"/>
      <c r="K33" s="9">
        <v>130</v>
      </c>
      <c r="L33" s="10">
        <f>'10-04'!$K33+('10-04'!$J33/90)</f>
        <v>130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302</v>
      </c>
      <c r="J34" s="8"/>
      <c r="K34" s="9">
        <v>100</v>
      </c>
      <c r="L34" s="10">
        <f>'10-04'!$K34+('10-04'!$J34/90)</f>
        <v>100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278</v>
      </c>
      <c r="J35" s="8"/>
      <c r="K35" s="9">
        <v>33</v>
      </c>
      <c r="L35" s="10">
        <f>'10-04'!$K35+('10-04'!$J35/90)</f>
        <v>33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/>
      <c r="K36" s="9">
        <v>2</v>
      </c>
      <c r="L36" s="10">
        <f>'10-04'!$K36+('10-04'!$J36/90)</f>
        <v>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303</v>
      </c>
      <c r="J37" s="8">
        <v>-45</v>
      </c>
      <c r="K37" s="9">
        <v>15</v>
      </c>
      <c r="L37" s="10">
        <f>'10-04'!$K37+('10-04'!$J37/90)</f>
        <v>14.5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/>
      <c r="J38" s="8">
        <v>200</v>
      </c>
      <c r="K38" s="9"/>
      <c r="L38" s="10">
        <f>'10-04'!$K38+('10-04'!$J38/90)</f>
        <v>2.2222222222222223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304</v>
      </c>
      <c r="J39" s="8">
        <v>-100</v>
      </c>
      <c r="K39" s="9">
        <v>10</v>
      </c>
      <c r="L39" s="10">
        <f>'10-04'!$K39+('10-04'!$J39/90)</f>
        <v>8.8888888888888893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305</v>
      </c>
      <c r="J40" s="8">
        <v>600</v>
      </c>
      <c r="K40" s="9"/>
      <c r="L40" s="10">
        <f>'10-04'!$K40+('10-04'!$J40/90)</f>
        <v>6.666666666666667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2" t="s">
        <v>57</v>
      </c>
      <c r="J41" s="8">
        <v>2000</v>
      </c>
      <c r="K41" s="9"/>
      <c r="L41" s="10">
        <f>'10-04'!$K41+('10-04'!$J41/90)</f>
        <v>22.222222222222221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28</v>
      </c>
      <c r="I42" s="2" t="s">
        <v>246</v>
      </c>
      <c r="J42" s="8">
        <v>-2000</v>
      </c>
      <c r="K42" s="9"/>
      <c r="L42" s="10">
        <f>'10-04'!$K42+('10-04'!$J42/90)</f>
        <v>-22.222222222222221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306</v>
      </c>
      <c r="J43" s="8">
        <v>300</v>
      </c>
      <c r="K43" s="9"/>
      <c r="L43" s="10">
        <f>'10-04'!$K43+('10-04'!$J43/90)</f>
        <v>3.3333333333333335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298</v>
      </c>
      <c r="J44" s="8">
        <v>670</v>
      </c>
      <c r="K44" s="9">
        <v>10</v>
      </c>
      <c r="L44" s="10">
        <f>'10-04'!$K44+('10-04'!$J44/90)</f>
        <v>17.444444444444443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307</v>
      </c>
      <c r="J45" s="8">
        <v>-400</v>
      </c>
      <c r="K45" s="9">
        <v>10</v>
      </c>
      <c r="L45" s="10">
        <f>'10-04'!$K45+('10-04'!$J45/90)</f>
        <v>5.5555555555555554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308</v>
      </c>
      <c r="J46" s="8"/>
      <c r="K46" s="9">
        <v>14</v>
      </c>
      <c r="L46" s="10">
        <f>'10-04'!$K46+('10-04'!$J46/90)</f>
        <v>14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309</v>
      </c>
      <c r="J47" s="8">
        <v>500</v>
      </c>
      <c r="K47" s="9"/>
      <c r="L47" s="10">
        <f>'10-04'!$K47+('10-04'!$J47/90)</f>
        <v>5.5555555555555554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28</v>
      </c>
      <c r="I48" s="2" t="s">
        <v>43</v>
      </c>
      <c r="J48" s="8"/>
      <c r="K48" s="9">
        <v>-20</v>
      </c>
      <c r="L48" s="10">
        <f>'10-04'!$K48+('10-04'!$J48/90)</f>
        <v>-20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310</v>
      </c>
      <c r="J49" s="8"/>
      <c r="K49" s="9">
        <v>-75</v>
      </c>
      <c r="L49" s="10">
        <f>'10-04'!$K49+('10-04'!$J49/90)</f>
        <v>-75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311</v>
      </c>
      <c r="J50" s="8"/>
      <c r="K50" s="9">
        <v>18</v>
      </c>
      <c r="L50" s="10">
        <f>'10-04'!$K50+('10-04'!$J50/90)</f>
        <v>18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312</v>
      </c>
      <c r="J51" s="8"/>
      <c r="K51" s="9">
        <v>25</v>
      </c>
      <c r="L51" s="10">
        <f>'10-04'!$K51+('10-04'!$J51/90)</f>
        <v>25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313</v>
      </c>
      <c r="J52" s="8">
        <v>-525</v>
      </c>
      <c r="K52" s="9">
        <v>10</v>
      </c>
      <c r="L52" s="10">
        <f>'10-04'!$K52+('10-04'!$J52/90)</f>
        <v>4.166666666666667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314</v>
      </c>
      <c r="J53" s="8">
        <v>400</v>
      </c>
      <c r="K53" s="9"/>
      <c r="L53" s="10">
        <f>'10-04'!$K53+('10-04'!$J53/90)</f>
        <v>4.4444444444444446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315</v>
      </c>
      <c r="J54" s="8">
        <v>-350</v>
      </c>
      <c r="K54" s="9">
        <v>10</v>
      </c>
      <c r="L54" s="10">
        <f>'10-04'!$K54+('10-04'!$J54/90)</f>
        <v>6.1111111111111107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316</v>
      </c>
      <c r="J55" s="8">
        <v>140</v>
      </c>
      <c r="K55" s="9">
        <v>20</v>
      </c>
      <c r="L55" s="10">
        <f>'10-04'!$K55+('10-04'!$J55/90)</f>
        <v>21.555555555555557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317</v>
      </c>
      <c r="J56" s="8">
        <v>200</v>
      </c>
      <c r="K56" s="9">
        <v>6</v>
      </c>
      <c r="L56" s="10">
        <f>'10-04'!$K56+('10-04'!$J56/90)</f>
        <v>8.2222222222222214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318</v>
      </c>
      <c r="J57" s="8">
        <v>-350</v>
      </c>
      <c r="K57" s="9"/>
      <c r="L57" s="10">
        <f>'10-04'!$K57+('10-04'!$J57/90)</f>
        <v>-3.8888888888888888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319</v>
      </c>
      <c r="J58" s="8"/>
      <c r="K58" s="9">
        <v>180</v>
      </c>
      <c r="L58" s="10">
        <f>'10-04'!$K58+('10-04'!$J58/90)</f>
        <v>180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320</v>
      </c>
      <c r="J59" s="8"/>
      <c r="K59" s="9">
        <v>17</v>
      </c>
      <c r="L59" s="10">
        <f>'10-04'!$K59+('10-04'!$J59/90)</f>
        <v>17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4</v>
      </c>
      <c r="L60" s="10">
        <f>'10-04'!$K60+('10-04'!$J60/90)</f>
        <v>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56</v>
      </c>
      <c r="J61" s="8">
        <v>-1340</v>
      </c>
      <c r="K61" s="9"/>
      <c r="L61" s="10">
        <f>'10-04'!$K61+('10-04'!$J61/90)</f>
        <v>-14.888888888888889</v>
      </c>
      <c r="M61" s="3"/>
      <c r="N61" s="9" t="s">
        <v>118</v>
      </c>
      <c r="O61" s="9"/>
      <c r="P61" s="6">
        <v>1790</v>
      </c>
      <c r="Q61" s="9"/>
      <c r="R61" s="9"/>
      <c r="S61" s="17">
        <v>6535</v>
      </c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321</v>
      </c>
      <c r="J62" s="8"/>
      <c r="K62" s="9">
        <v>183</v>
      </c>
      <c r="L62" s="10">
        <f>'10-04'!$K62+('10-04'!$J62/90)</f>
        <v>183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 t="s">
        <v>322</v>
      </c>
      <c r="J63" s="8">
        <v>400</v>
      </c>
      <c r="K63" s="9"/>
      <c r="L63" s="10">
        <f>'10-04'!$K63+('10-04'!$J63/90)</f>
        <v>4.4444444444444446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 t="s">
        <v>323</v>
      </c>
      <c r="J64" s="8">
        <v>250</v>
      </c>
      <c r="K64" s="9"/>
      <c r="L64" s="10">
        <f>'10-04'!$K64+('10-04'!$J64/90)</f>
        <v>2.7777777777777777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>
        <v>80</v>
      </c>
      <c r="K65" s="22"/>
      <c r="L65" s="10">
        <f>'10-04'!$K65+('10-04'!$J65/90)</f>
        <v>0.88888888888888884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 t="s">
        <v>324</v>
      </c>
      <c r="J66" s="23">
        <v>100</v>
      </c>
      <c r="K66" s="24">
        <v>25</v>
      </c>
      <c r="L66" s="10">
        <f>'10-04'!$K66+('10-04'!$J66/90)</f>
        <v>26.111111111111111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 t="s">
        <v>325</v>
      </c>
      <c r="J67" s="21"/>
      <c r="K67" s="22">
        <v>10</v>
      </c>
      <c r="L67" s="10">
        <f>'10-04'!$K67+('10-04'!$J67/90)</f>
        <v>10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2" t="s">
        <v>326</v>
      </c>
      <c r="J68" s="23">
        <v>225</v>
      </c>
      <c r="K68" s="24"/>
      <c r="L68" s="10">
        <f>'10-04'!$K68+('10-04'!$J68/90)</f>
        <v>2.5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2" t="s">
        <v>161</v>
      </c>
      <c r="J69" s="21"/>
      <c r="K69" s="22">
        <v>18</v>
      </c>
      <c r="L69" s="10">
        <f>'10-04'!$K69+('10-04'!$J69/90)</f>
        <v>18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 t="s">
        <v>327</v>
      </c>
      <c r="J70" s="8"/>
      <c r="K70" s="9">
        <v>1</v>
      </c>
      <c r="L70" s="10">
        <f>'10-04'!$K70+('10-04'!$J70/90)</f>
        <v>1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90</v>
      </c>
      <c r="J71" s="8">
        <v>250</v>
      </c>
      <c r="K71" s="9"/>
      <c r="L71" s="10">
        <f>'10-04'!$K71+('10-04'!$J71/90)</f>
        <v>2.7777777777777777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 t="s">
        <v>328</v>
      </c>
      <c r="J72" s="8">
        <v>200</v>
      </c>
      <c r="K72" s="9">
        <v>5</v>
      </c>
      <c r="L72" s="10">
        <f>'10-04'!$K72+('10-04'!$J72/90)</f>
        <v>7.2222222222222223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 t="s">
        <v>329</v>
      </c>
      <c r="J73" s="8">
        <v>100</v>
      </c>
      <c r="K73" s="9">
        <v>27</v>
      </c>
      <c r="L73" s="10">
        <f>'10-04'!$K73+('10-04'!$J73/90)</f>
        <v>28.111111111111111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330</v>
      </c>
      <c r="J74" s="8">
        <v>50</v>
      </c>
      <c r="K74" s="9"/>
      <c r="L74" s="10">
        <f>'10-04'!$K74+('10-04'!$J74/90)</f>
        <v>0.55555555555555558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 t="s">
        <v>331</v>
      </c>
      <c r="J75" s="8"/>
      <c r="K75" s="9">
        <v>2</v>
      </c>
      <c r="L75" s="10">
        <f>'10-04'!$K75+('10-04'!$J75/90)</f>
        <v>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298</v>
      </c>
      <c r="J76" s="8">
        <v>130</v>
      </c>
      <c r="K76" s="9">
        <v>5</v>
      </c>
      <c r="L76" s="10">
        <f>'10-04'!$K76+('10-04'!$J76/90)</f>
        <v>6.4444444444444446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 t="s">
        <v>298</v>
      </c>
      <c r="J77" s="8">
        <v>-150</v>
      </c>
      <c r="K77" s="9"/>
      <c r="L77" s="10">
        <f>'10-04'!$K77+('10-04'!$J77/90)</f>
        <v>-1.6666666666666667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332</v>
      </c>
      <c r="J78" s="8"/>
      <c r="K78" s="9">
        <v>9</v>
      </c>
      <c r="L78" s="10">
        <f>'10-04'!$K78+('10-04'!$J78/90)</f>
        <v>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 t="s">
        <v>212</v>
      </c>
      <c r="J79" s="8"/>
      <c r="K79" s="9">
        <v>200</v>
      </c>
      <c r="L79" s="10">
        <f>'10-04'!$K79+('10-04'!$J79/90)</f>
        <v>200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333</v>
      </c>
      <c r="J80" s="8">
        <v>-200</v>
      </c>
      <c r="K80" s="9">
        <v>5</v>
      </c>
      <c r="L80" s="10">
        <f>'10-04'!$K80+('10-04'!$J80/90)</f>
        <v>2.7777777777777777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333</v>
      </c>
      <c r="J81" s="8">
        <v>-120</v>
      </c>
      <c r="K81" s="9">
        <v>35</v>
      </c>
      <c r="L81" s="10">
        <f>'10-04'!$K81+('10-04'!$J81/90)</f>
        <v>33.666666666666664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333</v>
      </c>
      <c r="J82" s="8"/>
      <c r="K82" s="9">
        <v>-20</v>
      </c>
      <c r="L82" s="10">
        <f>'10-04'!$K82+('10-04'!$J82/90)</f>
        <v>-20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220</v>
      </c>
      <c r="K83" s="9"/>
      <c r="L83" s="10">
        <f>'10-04'!$K83+('10-04'!$J83/90)</f>
        <v>2.4444444444444446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50</v>
      </c>
      <c r="K84" s="9"/>
      <c r="L84" s="10">
        <f>'10-04'!$K84+('10-04'!$J84/90)</f>
        <v>0.55555555555555558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334</v>
      </c>
      <c r="J85" s="8"/>
      <c r="K85" s="9">
        <v>30</v>
      </c>
      <c r="L85" s="10">
        <f>'10-04'!$K85+('10-04'!$J85/90)</f>
        <v>30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296</v>
      </c>
      <c r="J86" s="8"/>
      <c r="K86" s="9">
        <v>100</v>
      </c>
      <c r="L86" s="10">
        <f>'10-04'!$K86+('10-04'!$J86/90)</f>
        <v>100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28</v>
      </c>
      <c r="I87" s="2" t="s">
        <v>335</v>
      </c>
      <c r="J87" s="8">
        <v>-70</v>
      </c>
      <c r="K87" s="9"/>
      <c r="L87" s="10">
        <f>'10-04'!$K87+('10-04'!$J87/90)</f>
        <v>-0.77777777777777779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37</v>
      </c>
      <c r="J88" s="8">
        <v>70</v>
      </c>
      <c r="K88" s="9"/>
      <c r="L88" s="10">
        <f>'10-04'!$K88+('10-04'!$J88/90)</f>
        <v>0.77777777777777779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336</v>
      </c>
      <c r="J89" s="8">
        <v>100</v>
      </c>
      <c r="K89" s="9"/>
      <c r="L89" s="10">
        <f>'10-04'!$K89+('10-04'!$J89/90)</f>
        <v>1.1111111111111112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337</v>
      </c>
      <c r="J90" s="8"/>
      <c r="K90" s="9">
        <v>200</v>
      </c>
      <c r="L90" s="10">
        <f>'10-04'!$K90+('10-04'!$J90/90)</f>
        <v>200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338</v>
      </c>
      <c r="J91" s="8">
        <v>-240</v>
      </c>
      <c r="K91" s="9">
        <v>10</v>
      </c>
      <c r="L91" s="10">
        <f>'10-04'!$K91+('10-04'!$J91/90)</f>
        <v>7.3333333333333339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10</v>
      </c>
      <c r="L92" s="10">
        <f>'10-04'!$K92+('10-04'!$J92/90)</f>
        <v>10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284</v>
      </c>
      <c r="J93" s="8">
        <v>-200</v>
      </c>
      <c r="K93" s="9">
        <v>30</v>
      </c>
      <c r="L93" s="10">
        <f>'10-04'!$K93+('10-04'!$J93/90)</f>
        <v>27.777777777777779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9</v>
      </c>
      <c r="L94" s="10">
        <f>'10-04'!$K94+('10-04'!$J94/90)</f>
        <v>9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80</v>
      </c>
      <c r="K95" s="9"/>
      <c r="L95" s="10">
        <f>'10-04'!$K95+('10-04'!$J95/90)</f>
        <v>0.88888888888888884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58</v>
      </c>
      <c r="J96" s="8">
        <v>240</v>
      </c>
      <c r="K96" s="9"/>
      <c r="L96" s="10">
        <f>'10-04'!$K96+('10-04'!$J96/90)</f>
        <v>2.6666666666666665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200</v>
      </c>
      <c r="K97" s="9"/>
      <c r="L97" s="10">
        <f>'10-04'!$K97+('10-04'!$J97/90)</f>
        <v>2.2222222222222223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316</v>
      </c>
      <c r="J98" s="8">
        <v>400</v>
      </c>
      <c r="K98" s="9">
        <v>10</v>
      </c>
      <c r="L98" s="10">
        <f>'10-04'!$K98+('10-04'!$J98/90)</f>
        <v>14.444444444444445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400</v>
      </c>
      <c r="K99" s="9"/>
      <c r="L99" s="10">
        <f>'10-04'!$K99+('10-04'!$J99/90)</f>
        <v>4.4444444444444446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339</v>
      </c>
      <c r="J100" s="8">
        <v>20</v>
      </c>
      <c r="K100" s="9"/>
      <c r="L100" s="10">
        <f>'10-04'!$K100+('10-04'!$J100/90)</f>
        <v>0.22222222222222221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2" t="s">
        <v>176</v>
      </c>
      <c r="J101" s="8">
        <v>-6000</v>
      </c>
      <c r="K101" s="9">
        <v>-1600</v>
      </c>
      <c r="L101" s="10">
        <f>'10-04'!$K101+('10-04'!$J101/90)</f>
        <v>-1666.6666666666667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340</v>
      </c>
      <c r="J102" s="8"/>
      <c r="K102" s="9">
        <v>7</v>
      </c>
      <c r="L102" s="10">
        <f>'10-04'!$K102+('10-04'!$J102/90)</f>
        <v>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341</v>
      </c>
      <c r="J103" s="8">
        <v>200</v>
      </c>
      <c r="K103" s="9">
        <v>15</v>
      </c>
      <c r="L103" s="10">
        <f>'10-04'!$K103+('10-04'!$J103/90)</f>
        <v>17.222222222222221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56</v>
      </c>
      <c r="J104" s="8">
        <v>1850</v>
      </c>
      <c r="K104" s="9"/>
      <c r="L104" s="10">
        <f>'10-04'!$K104+('10-04'!$J104/90)</f>
        <v>20.555555555555557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'10-04'!$K105+('10-04'!$J105/90)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'10-04'!$K106+('10-04'!$J106/90)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'10-04'!$K107+('10-04'!$J107/90)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'10-04'!$K108+('10-04'!$J108/90)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'10-04'!$K109+('10-04'!$J109/90)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'10-04'!$K110+('10-04'!$J110/90)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'10-04'!$K111+('10-04'!$J111/90)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'10-04'!$K112+('10-04'!$J112/90)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'10-04'!$K113+('10-04'!$J113/90)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'10-04'!$K114+('10-04'!$J114/90)</f>
        <v>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'10-04'!$K115+('10-04'!$J115/90)</f>
        <v>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'10-04'!$K116+('10-04'!$J116/90)</f>
        <v>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'10-04'!$K117+('10-04'!$J117/90)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'10-04'!$K118+('10-04'!$J118/90)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'10-04'!$K119+('10-04'!$J119/90)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'10-04'!$K120+('10-04'!$J120/90)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'10-04'!$K121+('10-04'!$J121/90)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'10-04'!$K122+('10-04'!$J122/90)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'10-04'!$K123+('10-04'!$J123/90)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'10-04'!$K124+('10-04'!$J124/90)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'10-04'!$K125+('10-04'!$J125/90)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'10-04'!$K126+('10-04'!$J126/90)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'10-04'!$K127+('10-04'!$J127/90)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'10-04'!$K128+('10-04'!$J128/90)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'10-04'!$K129+('10-04'!$J129/90)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'10-04'!$K130+('10-04'!$J130/90)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'10-04'!$K131+('10-04'!$J131/90)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'10-04'!$K132+('10-04'!$J132/90)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'10-04'!$K133+('10-04'!$J133/90)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'10-04'!$K134+('10-04'!$J134/90)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'10-04'!$K135+('10-04'!$J135/90)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'10-04'!$K136+('10-04'!$J136/90)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'10-04'!$K137+('10-04'!$J137/90)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'10-04'!$K138+('10-04'!$J138/90)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'10-04'!$K139+('10-04'!$J139/90)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'10-04'!$K140+('10-04'!$J140/90)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'10-04'!$K141+('10-04'!$J141/90)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'10-04'!$K142+('10-04'!$J142/90)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'10-04'!$K143+('10-04'!$J143/90)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'10-04'!$K144+('10-04'!$J144/90)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'10-04'!$K145+('10-04'!$J145/90)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'10-04'!$K146+('10-04'!$J146/90)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'10-04'!$K147+('10-04'!$J147/90)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'10-04'!$K148+('10-04'!$J148/90)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'10-04'!$K149+('10-04'!$J149/90)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'10-04'!$K150+('10-04'!$J150/90)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'10-04'!$K151+('10-04'!$J151/90)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'10-04'!$K152+('10-04'!$J152/90)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'10-04'!$K153+('10-04'!$J153/90)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'10-04'!$K154+('10-04'!$J154/90)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'10-04'!$K155+('10-04'!$J155/90)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'10-04'!$K156+('10-04'!$J156/90)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'10-04'!$K157+('10-04'!$J157/90)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'10-04'!$K158+('10-04'!$J158/90)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'10-04'!$K159+('10-04'!$J159/90)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'10-04'!$K160+('10-04'!$J160/90)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'10-04'!$K161+('10-04'!$J161/90)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'10-04'!$K162+('10-04'!$J162/90)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'10-04'!$K163+('10-04'!$J163/90)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'10-04'!$K164+('10-04'!$J164/90)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'10-04'!$K165+('10-04'!$J165/90)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'10-04'!$K166+('10-04'!$J166/90)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'10-04'!$K167+('10-04'!$J167/90)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'10-04'!$K168+('10-04'!$J168/90)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'10-04'!$K169+('10-04'!$J169/90)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'10-04'!$K170+('10-04'!$J170/90)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'10-04'!$K171+('10-04'!$J171/90)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'10-04'!$K172+('10-04'!$J172/90)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'10-04'!$K173+('10-04'!$J173/90)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'10-04'!$K174+('10-04'!$J174/90)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'10-04'!$K175+('10-04'!$J175/90)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'10-04'!$K176+('10-04'!$J176/90)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'10-04'!$K177+('10-04'!$J177/90)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'10-04'!$K178+('10-04'!$J178/90)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'10-04'!$K179+('10-04'!$J179/90)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'10-04'!$K180+('10-04'!$J180/90)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'10-04'!$K181+('10-04'!$J181/90)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'10-04'!$K182+('10-04'!$J182/90)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'10-04'!$K183+('10-04'!$J183/90)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'10-04'!$K184+('10-04'!$J184/90)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'10-04'!$K185+('10-04'!$J185/90)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'10-04'!$K186+('10-04'!$J186/90)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'10-04'!$K187+('10-04'!$J187/90)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'10-04'!$K188+('10-04'!$J188/90)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'10-04'!$K189+('10-04'!$J189/90)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'10-04'!$K190+('10-04'!$J190/90)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'10-04'!$K191+('10-04'!$J191/90)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'10-04'!$K192+('10-04'!$J192/90)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'10-04'!$K193+('10-04'!$J193/90)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'10-04'!$K194+('10-04'!$J194/90)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'10-04'!$K195+('10-04'!$J195/90)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'10-04'!$K196+('10-04'!$J196/90)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'10-04'!$K197+('10-04'!$J197/90)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'10-04'!$K198+('10-04'!$J198/90)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'10-04'!$K199+('10-04'!$J199/90)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'10-04'!$K200+('10-04'!$J200/90)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'10-04'!$K201+('10-04'!$J201/90)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'10-04'!$K202+('10-04'!$J202/90)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'10-04'!$K203+('10-04'!$J203/90)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'10-04'!$K204+('10-04'!$J204/90)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'10-04'!$K205+('10-04'!$J205/90)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'10-04'!$K206+('10-04'!$J206/90)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'10-04'!$K207+('10-04'!$J207/90)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'10-04'!$K208+('10-04'!$J208/90)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'10-04'!$K209+('10-04'!$J209/90)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'10-04'!$K210+('10-04'!$J210/90)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'10-04'!$K211+('10-04'!$J211/90)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'10-04'!$K212+('10-04'!$J212/90)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'10-04'!$K213+('10-04'!$J213/90)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'10-04'!$K214+('10-04'!$J214/90)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'10-04'!$K215+('10-04'!$J215/90)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'10-04'!$K216+('10-04'!$J216/90)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'10-04'!$K217+('10-04'!$J217/90)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'10-04'!$K218+('10-04'!$J218/90)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'10-04'!$K219+('10-04'!$J219/90)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'10-04'!$K220+('10-04'!$J220/90)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'10-04'!$K221+('10-04'!$J221/90)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'10-04'!$K222+('10-04'!$J222/90)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'10-04'!$K223+('10-04'!$J223/90)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'10-04'!$K224+('10-04'!$J224/90)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'10-04'!$K225+('10-04'!$J225/90)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'10-04'!$K226+('10-04'!$J226/90)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'10-04'!$K227+('10-04'!$J227/90)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'10-04'!$K228+('10-04'!$J228/90)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'10-04'!$K229+('10-04'!$J229/90)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'10-04'!$K230+('10-04'!$J230/90)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'10-04'!$K231+('10-04'!$J231/90)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'10-04'!$K232+('10-04'!$J232/90)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'10-04'!$K233+('10-04'!$J233/90)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'10-04'!$K234+('10-04'!$J234/90)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'10-04'!$K235+('10-04'!$J235/90)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'10-04'!$K236+('10-04'!$J236/90)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'10-04'!$K237+('10-04'!$J237/90)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'10-04'!$K238+('10-04'!$J238/90)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'10-04'!$K239+('10-04'!$J239/90)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'10-04'!$K240+('10-04'!$J240/90)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'10-04'!$K241+('10-04'!$J241/90)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'10-04'!$K242+('10-04'!$J242/90)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'10-04'!$K243+('10-04'!$J243/90)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'10-04'!$K244+('10-04'!$J244/90)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'10-04'!$K245+('10-04'!$J245/90)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'10-04'!$K246+('10-04'!$J246/90)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'10-04'!$K247+('10-04'!$J247/90)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'10-04'!$K248+('10-04'!$J248/90)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'10-04'!$K249+('10-04'!$J249/90)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'10-04'!$K250+('10-04'!$J250/90)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'10-04'!$K251+('10-04'!$J251/90)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'10-04'!$K252+('10-04'!$J252/90)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'10-04'!$K253+('10-04'!$J253/90)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'10-04'!$K254+('10-04'!$J254/90)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'10-04'!$K255+('10-04'!$J255/90)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'10-04'!$K256+('10-04'!$J256/90)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'10-04'!$K257+('10-04'!$J257/90)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'10-04'!$K258+('10-04'!$J258/90)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'10-04'!$K259+('10-04'!$J259/90)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'10-04'!$K260+('10-04'!$J260/90)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'10-04'!$K261+('10-04'!$J261/90)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'10-04'!$K262+('10-04'!$J262/90)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'10-04'!$K263+('10-04'!$J263/90)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'10-04'!$K264+('10-04'!$J264/90)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'10-04'!$K265+('10-04'!$J265/90)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'10-04'!$K266+('10-04'!$J266/90)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'10-04'!$K267+('10-04'!$J267/90)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'10-04'!$K268+('10-04'!$J268/90)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'10-04'!$K269+('10-04'!$J269/90)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'10-04'!$K270+('10-04'!$J270/90)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'10-04'!$K271+('10-04'!$J271/90)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'10-04'!$K272+('10-04'!$J272/90)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'10-04'!$K273+('10-04'!$J273/90)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'10-04'!$K274+('10-04'!$J274/90)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'10-04'!$K275+('10-04'!$J275/90)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'10-04'!$K276+('10-04'!$J276/90)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'10-04'!$K277+('10-04'!$J277/90)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'10-04'!$K278+('10-04'!$J278/90)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'10-04'!$K279+('10-04'!$J279/90)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'10-04'!$K280+('10-04'!$J280/90)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'10-04'!$K281+('10-04'!$J281/90)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'10-04'!$K282+('10-04'!$J282/90)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'10-04'!$K283+('10-04'!$J283/90)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'10-04'!$K284+('10-04'!$J284/90)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'10-04'!$K285+('10-04'!$J285/90)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'10-04'!$K286+('10-04'!$J286/90)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'10-04'!$K287+('10-04'!$J287/90)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'10-04'!$K288+('10-04'!$J288/90)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'10-04'!$K289+('10-04'!$J289/90)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'10-04'!$K290+('10-04'!$J290/90)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'10-04'!$K291+('10-04'!$J291/90)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'10-04'!$K292+('10-04'!$J292/90)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'10-04'!$K293+('10-04'!$J293/90)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'10-04'!$K294+('10-04'!$J294/90)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'10-04'!$K295+('10-04'!$J295/90)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'10-04'!$K296+('10-04'!$J296/90)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'10-04'!$K297+('10-04'!$J297/90)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'10-04'!$K298+('10-04'!$J298/90)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'10-04'!$K299+('10-04'!$J299/90)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'10-04'!$K300+('10-04'!$J300/90)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'10-04'!$K301+('10-04'!$J301/90)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'10-04'!$K302+('10-04'!$J302/90)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'10-04'!$K303+('10-04'!$J303/90)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'10-04'!$K304+('10-04'!$J304/90)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'10-04'!$K305+('10-04'!$J305/90)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'10-04'!$K306+('10-04'!$J306/90)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'10-04'!$K307+('10-04'!$J307/90)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'10-04'!$K308+('10-04'!$J308/90)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'10-04'!$K309+('10-04'!$J309/90)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'10-04'!$K310+('10-04'!$J310/90)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'10-04'!$K311+('10-04'!$J311/90)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'10-04'!$K312+('10-04'!$J312/90)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'10-04'!$K313+('10-04'!$J313/90)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'10-04'!$K314+('10-04'!$J314/90)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'10-04'!$K315+('10-04'!$J315/90)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'10-04'!$K316+('10-04'!$J316/90)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'10-04'!$K317+('10-04'!$J317/90)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'10-04'!$K318+('10-04'!$J318/90)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'10-04'!$K319+('10-04'!$J319/90)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'10-04'!$K320+('10-04'!$J320/90)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'10-04'!$K321+('10-04'!$J321/90)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'10-04'!$K322+('10-04'!$J322/90)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'10-04'!$K323+('10-04'!$J323/90)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'10-04'!$K324+('10-04'!$J324/90)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'10-04'!$K325+('10-04'!$J325/90)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'10-04'!$K326+('10-04'!$J326/90)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'10-04'!$K327+('10-04'!$J327/90)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'10-04'!$K328+('10-04'!$J328/90)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'10-04'!$K329+('10-04'!$J329/90)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'10-04'!$K330+('10-04'!$J330/90)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'10-04'!$K331+('10-04'!$J331/90)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'10-04'!$K332+('10-04'!$J332/90)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'10-04'!$K333+('10-04'!$J333/90)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'10-04'!$K334+('10-04'!$J334/90)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'10-04'!$K335+('10-04'!$J335/90)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'10-04'!$K336+('10-04'!$J336/90)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'10-04'!$K337+('10-04'!$J337/90)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'10-04'!$K338+('10-04'!$J338/90)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'10-04'!$K339+('10-04'!$J339/90)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'10-04'!$K340+('10-04'!$J340/90)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'10-04'!$K341+('10-04'!$J341/90)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'10-04'!$K342+('10-04'!$J342/90)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'10-04'!$K343+('10-04'!$J343/90)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'10-04'!$K344+('10-04'!$J344/90)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'10-04'!$K345+('10-04'!$J345/90)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'10-04'!$K346+('10-04'!$J346/90)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'10-04'!$K347+('10-04'!$J347/90)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'10-04'!$K348+('10-04'!$J348/90)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'10-04'!$K349+('10-04'!$J349/90)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'10-04'!$K350+('10-04'!$J350/90)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'10-04'!$K351+('10-04'!$J351/90)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'10-04'!$K352+('10-04'!$J352/90)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'10-04'!$K353+('10-04'!$J353/90)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'10-04'!$K354+('10-04'!$J354/90)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'10-04'!$K355+('10-04'!$J355/90)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'10-04'!$K356+('10-04'!$J356/90)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'10-04'!$K357+('10-04'!$J357/90)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'10-04'!$K358+('10-04'!$J358/90)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'10-04'!$K359+('10-04'!$J359/90)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'10-04'!$K360+('10-04'!$J360/90)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'10-04'!$K361+('10-04'!$J361/90)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pageSetUpPr fitToPage="1"/>
  </sheetPr>
  <dimension ref="A1:Z1000"/>
  <sheetViews>
    <sheetView rightToLeft="1" topLeftCell="A115" workbookViewId="0">
      <selection activeCell="I126" sqref="I12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-220</v>
      </c>
      <c r="K1" s="3">
        <f t="shared" si="0"/>
        <v>40</v>
      </c>
      <c r="L1" s="3">
        <f t="shared" si="0"/>
        <v>37.555555555555557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132</v>
      </c>
      <c r="J3" s="8">
        <v>100</v>
      </c>
      <c r="K3" s="9"/>
      <c r="L3" s="10">
        <f t="shared" ref="L3:L18" si="1">K3+(J3/90)</f>
        <v>1.1111111111111112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323</v>
      </c>
      <c r="J4" s="8">
        <v>200</v>
      </c>
      <c r="K4" s="9"/>
      <c r="L4" s="10">
        <f t="shared" si="1"/>
        <v>2.2222222222222223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342</v>
      </c>
      <c r="J5" s="8">
        <v>350</v>
      </c>
      <c r="K5" s="9"/>
      <c r="L5" s="10">
        <f t="shared" si="1"/>
        <v>3.8888888888888888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99</v>
      </c>
      <c r="J6" s="8">
        <v>-300</v>
      </c>
      <c r="K6" s="9"/>
      <c r="L6" s="10">
        <f t="shared" si="1"/>
        <v>-3.3333333333333335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343</v>
      </c>
      <c r="J7" s="8"/>
      <c r="K7" s="9">
        <v>5</v>
      </c>
      <c r="L7" s="10">
        <f t="shared" si="1"/>
        <v>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344</v>
      </c>
      <c r="J8" s="8">
        <v>-400</v>
      </c>
      <c r="K8" s="9">
        <v>35</v>
      </c>
      <c r="L8" s="10">
        <f t="shared" si="1"/>
        <v>30.555555555555557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229</v>
      </c>
      <c r="J9" s="8">
        <v>-170</v>
      </c>
      <c r="K9" s="9"/>
      <c r="L9" s="10">
        <f t="shared" si="1"/>
        <v>-1.8888888888888888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345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57" t="s">
        <v>7</v>
      </c>
      <c r="B20" s="58"/>
      <c r="C20" s="58"/>
      <c r="D20" s="58"/>
      <c r="E20" s="58"/>
      <c r="F20" s="58"/>
      <c r="G20" s="1"/>
      <c r="H20" s="1"/>
      <c r="I20" s="2" t="s">
        <v>0</v>
      </c>
      <c r="J20" s="3">
        <f>SUM('11-04'!$J$22:$J$361)</f>
        <v>2335</v>
      </c>
      <c r="K20" s="3">
        <f>SUM('11-04'!$K$22:$K$361)</f>
        <v>-90</v>
      </c>
      <c r="L20" s="3">
        <f>SUM('11-04'!$L$22:$L$361)</f>
        <v>-64.055555555554747</v>
      </c>
      <c r="M20" s="3"/>
      <c r="N20" s="57" t="s">
        <v>8</v>
      </c>
      <c r="O20" s="58"/>
      <c r="P20" s="58"/>
      <c r="Q20" s="58"/>
      <c r="R20" s="58"/>
      <c r="S20" s="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34</v>
      </c>
      <c r="F22" s="16">
        <f t="shared" ref="F22:F26" si="3">D22*E22</f>
        <v>170</v>
      </c>
      <c r="G22" s="7"/>
      <c r="H22" s="7" t="s">
        <v>6</v>
      </c>
      <c r="I22" s="2" t="s">
        <v>346</v>
      </c>
      <c r="J22" s="8"/>
      <c r="K22" s="9">
        <v>60</v>
      </c>
      <c r="L22" s="10">
        <f>'11-04'!$K22+('11-04'!$J22/90)</f>
        <v>60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35</v>
      </c>
      <c r="S22" s="16">
        <f t="shared" ref="S22:S26" si="5">Q22*R22</f>
        <v>175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24</v>
      </c>
      <c r="F23" s="16">
        <f t="shared" si="3"/>
        <v>240</v>
      </c>
      <c r="G23" s="7"/>
      <c r="H23" s="7" t="s">
        <v>40</v>
      </c>
      <c r="I23" s="2" t="s">
        <v>347</v>
      </c>
      <c r="J23" s="8"/>
      <c r="K23" s="9">
        <v>-20</v>
      </c>
      <c r="L23" s="10">
        <f>'11-04'!$K23+('11-04'!$J23/90)</f>
        <v>-20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19</v>
      </c>
      <c r="S23" s="16">
        <f t="shared" si="5"/>
        <v>190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30</v>
      </c>
      <c r="C24" s="14">
        <f t="shared" si="2"/>
        <v>300</v>
      </c>
      <c r="D24" s="15">
        <v>20</v>
      </c>
      <c r="E24" s="1">
        <v>17</v>
      </c>
      <c r="F24" s="16">
        <f t="shared" si="3"/>
        <v>340</v>
      </c>
      <c r="G24" s="7"/>
      <c r="H24" s="7" t="s">
        <v>6</v>
      </c>
      <c r="I24" s="2" t="s">
        <v>129</v>
      </c>
      <c r="J24" s="8"/>
      <c r="K24" s="9">
        <v>10</v>
      </c>
      <c r="L24" s="10">
        <f>'11-04'!$K24+('11-04'!$J24/90)</f>
        <v>10</v>
      </c>
      <c r="M24" s="3"/>
      <c r="N24" s="13">
        <v>10</v>
      </c>
      <c r="O24" s="1">
        <v>37</v>
      </c>
      <c r="P24" s="14">
        <f t="shared" si="4"/>
        <v>370</v>
      </c>
      <c r="Q24" s="15">
        <v>20</v>
      </c>
      <c r="R24" s="1">
        <v>15</v>
      </c>
      <c r="S24" s="16">
        <f t="shared" si="5"/>
        <v>300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37</v>
      </c>
      <c r="C25" s="14">
        <f t="shared" si="2"/>
        <v>740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2" t="s">
        <v>341</v>
      </c>
      <c r="J25" s="8"/>
      <c r="K25" s="9">
        <v>69</v>
      </c>
      <c r="L25" s="10">
        <f>'11-04'!$K25+('11-04'!$J25/90)</f>
        <v>69</v>
      </c>
      <c r="M25" s="3"/>
      <c r="N25" s="13">
        <v>20</v>
      </c>
      <c r="O25" s="1">
        <v>35</v>
      </c>
      <c r="P25" s="14">
        <f t="shared" si="4"/>
        <v>700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41</v>
      </c>
      <c r="F26" s="16">
        <f t="shared" si="3"/>
        <v>4100</v>
      </c>
      <c r="G26" s="7"/>
      <c r="H26" s="7" t="s">
        <v>6</v>
      </c>
      <c r="I26" s="11" t="s">
        <v>348</v>
      </c>
      <c r="J26" s="8"/>
      <c r="K26" s="9">
        <v>83</v>
      </c>
      <c r="L26" s="10">
        <f>'11-04'!$K26+('11-04'!$J26/90)</f>
        <v>83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188</v>
      </c>
      <c r="S26" s="16">
        <f t="shared" si="5"/>
        <v>18800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4950</v>
      </c>
      <c r="G27" s="7"/>
      <c r="H27" s="7" t="s">
        <v>6</v>
      </c>
      <c r="I27" s="2" t="s">
        <v>349</v>
      </c>
      <c r="J27" s="8">
        <v>100</v>
      </c>
      <c r="K27" s="9"/>
      <c r="L27" s="10">
        <f>'11-04'!$K27+('11-04'!$J27/90)</f>
        <v>1.1111111111111112</v>
      </c>
      <c r="M27" s="3"/>
      <c r="N27" s="13">
        <v>100</v>
      </c>
      <c r="O27" s="1">
        <v>17</v>
      </c>
      <c r="P27" s="14">
        <f t="shared" si="4"/>
        <v>1700</v>
      </c>
      <c r="Q27" s="12" t="s">
        <v>11</v>
      </c>
      <c r="R27" s="12"/>
      <c r="S27" s="17">
        <f>SUM(S22:S26)</f>
        <v>19515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1156</v>
      </c>
      <c r="D28" s="1"/>
      <c r="E28" s="1"/>
      <c r="F28" s="1"/>
      <c r="G28" s="1"/>
      <c r="H28" s="7" t="s">
        <v>6</v>
      </c>
      <c r="I28" s="2" t="s">
        <v>350</v>
      </c>
      <c r="J28" s="8">
        <v>200</v>
      </c>
      <c r="K28" s="9"/>
      <c r="L28" s="10">
        <f>'11-04'!$K28+('11-04'!$J28/90)</f>
        <v>2.2222222222222223</v>
      </c>
      <c r="M28" s="3"/>
      <c r="N28" s="12" t="s">
        <v>11</v>
      </c>
      <c r="O28" s="12"/>
      <c r="P28" s="6">
        <f>SUM(P22:P27)</f>
        <v>3125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59" t="s">
        <v>21</v>
      </c>
      <c r="E29" s="60"/>
      <c r="F29" s="17">
        <f t="array" aca="1" ref="F29" ca="1">INDIRECT("'"&amp;$A$19&amp;"'!J20")+J1</f>
        <v>-1545</v>
      </c>
      <c r="G29" s="1"/>
      <c r="H29" s="7" t="s">
        <v>6</v>
      </c>
      <c r="I29" s="2" t="s">
        <v>82</v>
      </c>
      <c r="J29" s="8"/>
      <c r="K29" s="9">
        <v>64</v>
      </c>
      <c r="L29" s="10">
        <f>'11-04'!$K29+('11-04'!$J29/90)</f>
        <v>64</v>
      </c>
      <c r="M29" s="3"/>
      <c r="N29" s="1"/>
      <c r="O29" s="1"/>
      <c r="P29" s="18"/>
      <c r="Q29" s="59" t="s">
        <v>21</v>
      </c>
      <c r="R29" s="60"/>
      <c r="S29" s="17">
        <f>SUM('11-04'!$J$22:$J$361)</f>
        <v>2335</v>
      </c>
      <c r="T29" s="1"/>
      <c r="U29" s="1"/>
      <c r="V29" s="1"/>
      <c r="W29" s="1"/>
      <c r="X29" s="1"/>
      <c r="Y29" s="1"/>
      <c r="Z29" s="1"/>
    </row>
    <row r="30" spans="1:26" x14ac:dyDescent="0.3">
      <c r="A30" s="59" t="s">
        <v>23</v>
      </c>
      <c r="B30" s="60"/>
      <c r="C30" s="6">
        <f t="array" aca="1" ref="C30" ca="1">INDIRECT("'"&amp;$A$19&amp;"'!K20")+K1</f>
        <v>92</v>
      </c>
      <c r="D30" s="1"/>
      <c r="E30" s="1"/>
      <c r="F30" s="8"/>
      <c r="G30" s="1"/>
      <c r="H30" s="7" t="s">
        <v>6</v>
      </c>
      <c r="I30" s="2" t="s">
        <v>351</v>
      </c>
      <c r="J30" s="8">
        <v>630</v>
      </c>
      <c r="K30" s="9"/>
      <c r="L30" s="10">
        <f>'11-04'!$K30+('11-04'!$J30/90)</f>
        <v>7</v>
      </c>
      <c r="M30" s="3"/>
      <c r="N30" s="59" t="s">
        <v>23</v>
      </c>
      <c r="O30" s="60"/>
      <c r="P30" s="6">
        <f>SUM('11-04'!$K$22:$K$361)</f>
        <v>-90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352</v>
      </c>
      <c r="J31" s="8"/>
      <c r="K31" s="9">
        <v>-40</v>
      </c>
      <c r="L31" s="10">
        <f>'11-04'!$K31+('11-04'!$J31/90)</f>
        <v>-40</v>
      </c>
      <c r="M31" s="3"/>
      <c r="N31" s="1"/>
      <c r="O31" s="1"/>
      <c r="P31" s="18"/>
      <c r="Q31" s="12" t="s">
        <v>25</v>
      </c>
      <c r="R31" s="12"/>
      <c r="S31" s="17">
        <f>S27-S29-F27</f>
        <v>12230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353</v>
      </c>
      <c r="J32" s="8"/>
      <c r="K32" s="9">
        <v>-40</v>
      </c>
      <c r="L32" s="10">
        <f>'11-04'!$K32+('11-04'!$J32/90)</f>
        <v>-40</v>
      </c>
      <c r="M32" s="3"/>
      <c r="N32" s="12" t="s">
        <v>25</v>
      </c>
      <c r="O32" s="12"/>
      <c r="P32" s="6">
        <f>P28-P30-C28</f>
        <v>2059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/>
      <c r="J33" s="8">
        <v>350</v>
      </c>
      <c r="K33" s="9"/>
      <c r="L33" s="10">
        <f>'11-04'!$K33+('11-04'!$J33/90)</f>
        <v>3.8888888888888888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33</v>
      </c>
      <c r="J34" s="8">
        <v>120</v>
      </c>
      <c r="K34" s="9"/>
      <c r="L34" s="10">
        <f>'11-04'!$K34+('11-04'!$J34/90)</f>
        <v>1.3333333333333333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354</v>
      </c>
      <c r="J35" s="8">
        <v>100</v>
      </c>
      <c r="K35" s="9"/>
      <c r="L35" s="10">
        <f>'11-04'!$K35+('11-04'!$J35/90)</f>
        <v>1.1111111111111112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355</v>
      </c>
      <c r="J36" s="8">
        <v>-450</v>
      </c>
      <c r="K36" s="9">
        <v>10</v>
      </c>
      <c r="L36" s="10">
        <f>'11-04'!$K36+('11-04'!$J36/90)</f>
        <v>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161</v>
      </c>
      <c r="J37" s="8"/>
      <c r="K37" s="9">
        <v>35</v>
      </c>
      <c r="L37" s="10">
        <f>'11-04'!$K37+('11-04'!$J37/90)</f>
        <v>35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356</v>
      </c>
      <c r="J38" s="8">
        <v>400</v>
      </c>
      <c r="K38" s="9"/>
      <c r="L38" s="10">
        <f>'11-04'!$K38+('11-04'!$J38/90)</f>
        <v>4.4444444444444446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357</v>
      </c>
      <c r="J39" s="8"/>
      <c r="K39" s="9">
        <v>20</v>
      </c>
      <c r="L39" s="10">
        <f>'11-04'!$K39+('11-04'!$J39/90)</f>
        <v>20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358</v>
      </c>
      <c r="J40" s="8">
        <v>50</v>
      </c>
      <c r="K40" s="9"/>
      <c r="L40" s="10">
        <f>'11-04'!$K40+('11-04'!$J40/90)</f>
        <v>0.55555555555555558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359</v>
      </c>
      <c r="J41" s="8">
        <v>-200</v>
      </c>
      <c r="K41" s="9">
        <v>10</v>
      </c>
      <c r="L41" s="10">
        <f>'11-04'!$K41+('11-04'!$J41/90)</f>
        <v>7.7777777777777777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360</v>
      </c>
      <c r="J42" s="8">
        <v>130</v>
      </c>
      <c r="K42" s="9"/>
      <c r="L42" s="10">
        <f>'11-04'!$K42+('11-04'!$J42/90)</f>
        <v>1.4444444444444444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361</v>
      </c>
      <c r="J43" s="8">
        <v>8300</v>
      </c>
      <c r="K43" s="9"/>
      <c r="L43" s="10">
        <f>'11-04'!$K43+('11-04'!$J43/90)</f>
        <v>92.222222222222229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362</v>
      </c>
      <c r="J44" s="8">
        <v>720</v>
      </c>
      <c r="K44" s="9"/>
      <c r="L44" s="10">
        <f>'11-04'!$K44+('11-04'!$J44/90)</f>
        <v>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338</v>
      </c>
      <c r="J45" s="8"/>
      <c r="K45" s="9">
        <v>2</v>
      </c>
      <c r="L45" s="10">
        <f>'11-04'!$K45+('11-04'!$J45/90)</f>
        <v>2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232</v>
      </c>
      <c r="J46" s="8">
        <v>400</v>
      </c>
      <c r="K46" s="9"/>
      <c r="L46" s="10">
        <f>'11-04'!$K46+('11-04'!$J46/90)</f>
        <v>4.4444444444444446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39</v>
      </c>
      <c r="J47" s="8"/>
      <c r="K47" s="9">
        <v>45</v>
      </c>
      <c r="L47" s="10">
        <f>'11-04'!$K47+('11-04'!$J47/90)</f>
        <v>45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162</v>
      </c>
      <c r="J48" s="8">
        <v>50</v>
      </c>
      <c r="K48" s="9"/>
      <c r="L48" s="10">
        <f>'11-04'!$K48+('11-04'!$J48/90)</f>
        <v>0.55555555555555558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363</v>
      </c>
      <c r="J49" s="8"/>
      <c r="K49" s="9">
        <v>100</v>
      </c>
      <c r="L49" s="10">
        <f>'11-04'!$K49+('11-04'!$J49/90)</f>
        <v>100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2" t="s">
        <v>95</v>
      </c>
      <c r="J50" s="8"/>
      <c r="K50" s="9">
        <v>-100</v>
      </c>
      <c r="L50" s="10">
        <f>'11-04'!$K50+('11-04'!$J50/90)</f>
        <v>-100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364</v>
      </c>
      <c r="J51" s="8"/>
      <c r="K51" s="9">
        <v>2075</v>
      </c>
      <c r="L51" s="10">
        <f>'11-04'!$K51+('11-04'!$J51/90)</f>
        <v>2075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2" t="s">
        <v>95</v>
      </c>
      <c r="J52" s="8"/>
      <c r="K52" s="9">
        <v>-2075</v>
      </c>
      <c r="L52" s="10">
        <f>'11-04'!$K52+('11-04'!$J52/90)</f>
        <v>-2075</v>
      </c>
      <c r="M52" s="3"/>
      <c r="N52" s="9" t="s">
        <v>118</v>
      </c>
      <c r="O52" s="9"/>
      <c r="P52" s="6">
        <v>308</v>
      </c>
      <c r="Q52" s="9"/>
      <c r="R52" s="9"/>
      <c r="S52" s="17">
        <v>10900</v>
      </c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365</v>
      </c>
      <c r="J53" s="8"/>
      <c r="K53" s="9">
        <v>70</v>
      </c>
      <c r="L53" s="10">
        <f>'11-04'!$K53+('11-04'!$J53/90)</f>
        <v>70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30</v>
      </c>
      <c r="J54" s="8">
        <v>120</v>
      </c>
      <c r="K54" s="9"/>
      <c r="L54" s="10">
        <f>'11-04'!$K54+('11-04'!$J54/90)</f>
        <v>1.3333333333333333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196</v>
      </c>
      <c r="J55" s="8"/>
      <c r="K55" s="9">
        <v>142</v>
      </c>
      <c r="L55" s="10">
        <f>'11-04'!$K55+('11-04'!$J55/90)</f>
        <v>142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270</v>
      </c>
      <c r="K56" s="9"/>
      <c r="L56" s="10">
        <f>'11-04'!$K56+('11-04'!$J56/90)</f>
        <v>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366</v>
      </c>
      <c r="J57" s="8">
        <v>-300</v>
      </c>
      <c r="K57" s="9">
        <v>20</v>
      </c>
      <c r="L57" s="10">
        <f>'11-04'!$K57+('11-04'!$J57/90)</f>
        <v>16.666666666666668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367</v>
      </c>
      <c r="J58" s="8"/>
      <c r="K58" s="9">
        <v>100</v>
      </c>
      <c r="L58" s="10">
        <f>'11-04'!$K58+('11-04'!$J58/90)</f>
        <v>100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368</v>
      </c>
      <c r="J59" s="8"/>
      <c r="K59" s="9">
        <v>-40</v>
      </c>
      <c r="L59" s="10">
        <f>'11-04'!$K59+('11-04'!$J59/90)</f>
        <v>-40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250</v>
      </c>
      <c r="K60" s="9"/>
      <c r="L60" s="10">
        <f>'11-04'!$K60+('11-04'!$J60/90)</f>
        <v>2.7777777777777777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369</v>
      </c>
      <c r="J61" s="8"/>
      <c r="K61" s="9">
        <v>20</v>
      </c>
      <c r="L61" s="10">
        <f>'11-04'!$K61+('11-04'!$J61/90)</f>
        <v>20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370</v>
      </c>
      <c r="J62" s="8"/>
      <c r="K62" s="9">
        <v>42</v>
      </c>
      <c r="L62" s="10">
        <f>'11-04'!$K62+('11-04'!$J62/90)</f>
        <v>42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/>
      <c r="J63" s="8">
        <v>-230</v>
      </c>
      <c r="K63" s="9">
        <v>5</v>
      </c>
      <c r="L63" s="10">
        <f>'11-04'!$K63+('11-04'!$J63/90)</f>
        <v>2.4444444444444446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 t="s">
        <v>371</v>
      </c>
      <c r="J64" s="8">
        <v>230</v>
      </c>
      <c r="K64" s="9"/>
      <c r="L64" s="10">
        <f>'11-04'!$K64+('11-04'!$J64/90)</f>
        <v>2.5555555555555554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>
        <v>50</v>
      </c>
      <c r="K65" s="22"/>
      <c r="L65" s="10">
        <f>'11-04'!$K65+('11-04'!$J65/90)</f>
        <v>0.55555555555555558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 t="s">
        <v>372</v>
      </c>
      <c r="J66" s="23"/>
      <c r="K66" s="24">
        <v>100</v>
      </c>
      <c r="L66" s="10">
        <f>'11-04'!$K66+('11-04'!$J66/90)</f>
        <v>100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 t="s">
        <v>373</v>
      </c>
      <c r="J67" s="21"/>
      <c r="K67" s="22">
        <v>130</v>
      </c>
      <c r="L67" s="10">
        <f>'11-04'!$K67+('11-04'!$J67/90)</f>
        <v>130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2" t="s">
        <v>373</v>
      </c>
      <c r="J68" s="23">
        <v>200</v>
      </c>
      <c r="K68" s="24"/>
      <c r="L68" s="10">
        <f>'11-04'!$K68+('11-04'!$J68/90)</f>
        <v>2.2222222222222223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2"/>
      <c r="J69" s="21">
        <v>450</v>
      </c>
      <c r="K69" s="22"/>
      <c r="L69" s="10">
        <f>'11-04'!$K69+('11-04'!$J69/90)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 t="s">
        <v>374</v>
      </c>
      <c r="J70" s="8">
        <v>25</v>
      </c>
      <c r="K70" s="9"/>
      <c r="L70" s="10">
        <f>'11-04'!$K70+('11-04'!$J70/90)</f>
        <v>0.27777777777777779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32</v>
      </c>
      <c r="J71" s="8">
        <v>200</v>
      </c>
      <c r="K71" s="9"/>
      <c r="L71" s="10">
        <f>'11-04'!$K71+('11-04'!$J71/90)</f>
        <v>2.2222222222222223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 t="s">
        <v>375</v>
      </c>
      <c r="J72" s="8"/>
      <c r="K72" s="9">
        <v>19</v>
      </c>
      <c r="L72" s="10">
        <f>'11-04'!$K72+('11-04'!$J72/90)</f>
        <v>19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 t="s">
        <v>121</v>
      </c>
      <c r="J73" s="8">
        <v>-300</v>
      </c>
      <c r="K73" s="9">
        <v>10</v>
      </c>
      <c r="L73" s="10">
        <f>'11-04'!$K73+('11-04'!$J73/90)</f>
        <v>6.6666666666666661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62</v>
      </c>
      <c r="J74" s="8">
        <v>60</v>
      </c>
      <c r="K74" s="9"/>
      <c r="L74" s="10">
        <f>'11-04'!$K74+('11-04'!$J74/90)</f>
        <v>0.66666666666666663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 t="s">
        <v>376</v>
      </c>
      <c r="J75" s="8">
        <v>700</v>
      </c>
      <c r="K75" s="9"/>
      <c r="L75" s="10">
        <f>'11-04'!$K75+('11-04'!$J75/90)</f>
        <v>7.7777777777777777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376</v>
      </c>
      <c r="J76" s="8">
        <v>600</v>
      </c>
      <c r="K76" s="9"/>
      <c r="L76" s="10">
        <f>'11-04'!$K76+('11-04'!$J76/90)</f>
        <v>6.666666666666667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 t="s">
        <v>62</v>
      </c>
      <c r="J77" s="8">
        <v>600</v>
      </c>
      <c r="K77" s="9"/>
      <c r="L77" s="10">
        <f>'11-04'!$K77+('11-04'!$J77/90)</f>
        <v>6.666666666666667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292</v>
      </c>
      <c r="J78" s="8"/>
      <c r="K78" s="9">
        <v>200</v>
      </c>
      <c r="L78" s="10">
        <f>'11-04'!$K78+('11-04'!$J78/90)</f>
        <v>200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/>
      <c r="J79" s="8">
        <v>-150</v>
      </c>
      <c r="K79" s="9">
        <v>5</v>
      </c>
      <c r="L79" s="10">
        <f>'11-04'!$K79+('11-04'!$J79/90)</f>
        <v>3.333333333333333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377</v>
      </c>
      <c r="J80" s="8"/>
      <c r="K80" s="9">
        <v>200</v>
      </c>
      <c r="L80" s="10">
        <f>'11-04'!$K80+('11-04'!$J80/90)</f>
        <v>200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378</v>
      </c>
      <c r="J81" s="8">
        <v>250</v>
      </c>
      <c r="K81" s="9">
        <v>20</v>
      </c>
      <c r="L81" s="10">
        <f>'11-04'!$K81+('11-04'!$J81/90)</f>
        <v>22.777777777777779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180</v>
      </c>
      <c r="K82" s="9"/>
      <c r="L82" s="10">
        <f>'11-04'!$K82+('11-04'!$J82/90)</f>
        <v>2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379</v>
      </c>
      <c r="J83" s="8">
        <v>-100</v>
      </c>
      <c r="K83" s="9">
        <v>10</v>
      </c>
      <c r="L83" s="10">
        <f>'11-04'!$K83+('11-04'!$J83/90)</f>
        <v>8.8888888888888893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2" t="s">
        <v>380</v>
      </c>
      <c r="J84" s="8">
        <v>-60</v>
      </c>
      <c r="K84" s="9"/>
      <c r="L84" s="10">
        <f>'11-04'!$K84+('11-04'!$J84/90)</f>
        <v>-0.66666666666666663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370</v>
      </c>
      <c r="J85" s="8"/>
      <c r="K85" s="9">
        <v>85</v>
      </c>
      <c r="L85" s="10">
        <f>'11-04'!$K85+('11-04'!$J85/90)</f>
        <v>85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381</v>
      </c>
      <c r="J86" s="8"/>
      <c r="K86" s="9">
        <v>60</v>
      </c>
      <c r="L86" s="10">
        <f>'11-04'!$K86+('11-04'!$J86/90)</f>
        <v>60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46</v>
      </c>
      <c r="J87" s="8">
        <v>90</v>
      </c>
      <c r="K87" s="9">
        <v>10</v>
      </c>
      <c r="L87" s="10">
        <f>'11-04'!$K87+('11-04'!$J87/90)</f>
        <v>11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382</v>
      </c>
      <c r="J88" s="8">
        <v>-400</v>
      </c>
      <c r="K88" s="9">
        <v>10</v>
      </c>
      <c r="L88" s="10">
        <f>'11-04'!$K88+('11-04'!$J88/90)</f>
        <v>5.5555555555555554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300</v>
      </c>
      <c r="K89" s="9"/>
      <c r="L89" s="10">
        <f>'11-04'!$K89+('11-04'!$J89/90)</f>
        <v>3.3333333333333335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900</v>
      </c>
      <c r="K90" s="9"/>
      <c r="L90" s="10">
        <f>'11-04'!$K90+('11-04'!$J90/90)</f>
        <v>10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383</v>
      </c>
      <c r="J91" s="8"/>
      <c r="K91" s="9">
        <v>253</v>
      </c>
      <c r="L91" s="10">
        <f>'11-04'!$K91+('11-04'!$J91/90)</f>
        <v>253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16</v>
      </c>
      <c r="J92" s="8"/>
      <c r="K92" s="9">
        <v>100</v>
      </c>
      <c r="L92" s="10">
        <f>'11-04'!$K92+('11-04'!$J92/90)</f>
        <v>100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16</v>
      </c>
      <c r="J93" s="8">
        <v>180</v>
      </c>
      <c r="K93" s="9">
        <v>10</v>
      </c>
      <c r="L93" s="10">
        <f>'11-04'!$K93+('11-04'!$J93/90)</f>
        <v>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383</v>
      </c>
      <c r="J94" s="8"/>
      <c r="K94" s="9">
        <v>5</v>
      </c>
      <c r="L94" s="10">
        <f>'11-04'!$K94+('11-04'!$J94/90)</f>
        <v>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141</v>
      </c>
      <c r="J95" s="8"/>
      <c r="K95" s="9">
        <v>4</v>
      </c>
      <c r="L95" s="10">
        <f>'11-04'!$K95+('11-04'!$J95/90)</f>
        <v>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384</v>
      </c>
      <c r="J96" s="8"/>
      <c r="K96" s="9">
        <v>33</v>
      </c>
      <c r="L96" s="10">
        <f>'11-04'!$K96+('11-04'!$J96/90)</f>
        <v>33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46</v>
      </c>
      <c r="J97" s="8"/>
      <c r="K97" s="9">
        <v>7</v>
      </c>
      <c r="L97" s="10">
        <f>'11-04'!$K97+('11-04'!$J97/90)</f>
        <v>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383</v>
      </c>
      <c r="J98" s="8"/>
      <c r="K98" s="9">
        <v>5</v>
      </c>
      <c r="L98" s="10">
        <f>'11-04'!$K98+('11-04'!$J98/90)</f>
        <v>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385</v>
      </c>
      <c r="J99" s="8">
        <v>-450</v>
      </c>
      <c r="K99" s="9">
        <v>10</v>
      </c>
      <c r="L99" s="10">
        <f>'11-04'!$K99+('11-04'!$J99/90)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56</v>
      </c>
      <c r="J100" s="8"/>
      <c r="K100" s="9">
        <v>16</v>
      </c>
      <c r="L100" s="10">
        <f>'11-04'!$K100+('11-04'!$J100/90)</f>
        <v>16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386</v>
      </c>
      <c r="J101" s="8"/>
      <c r="K101" s="9">
        <v>79</v>
      </c>
      <c r="L101" s="10">
        <f>'11-04'!$K101+('11-04'!$J101/90)</f>
        <v>79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39</v>
      </c>
      <c r="J102" s="8"/>
      <c r="K102" s="9">
        <v>20</v>
      </c>
      <c r="L102" s="10">
        <f>'11-04'!$K102+('11-04'!$J102/90)</f>
        <v>20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354</v>
      </c>
      <c r="J103" s="8">
        <v>70</v>
      </c>
      <c r="K103" s="9"/>
      <c r="L103" s="10">
        <f>'11-04'!$K103+('11-04'!$J103/90)</f>
        <v>0.77777777777777779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387</v>
      </c>
      <c r="J104" s="8"/>
      <c r="K104" s="9">
        <v>10</v>
      </c>
      <c r="L104" s="10">
        <f>'11-04'!$K104+('11-04'!$J104/90)</f>
        <v>10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388</v>
      </c>
      <c r="J105" s="8">
        <v>-110</v>
      </c>
      <c r="K105" s="9"/>
      <c r="L105" s="10">
        <f>'11-04'!$K105+('11-04'!$J105/90)</f>
        <v>-1.2222222222222223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389</v>
      </c>
      <c r="J106" s="8">
        <v>590</v>
      </c>
      <c r="K106" s="9"/>
      <c r="L106" s="10">
        <f>'11-04'!$K106+('11-04'!$J106/90)</f>
        <v>6.5555555555555554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390</v>
      </c>
      <c r="J107" s="8">
        <v>300</v>
      </c>
      <c r="K107" s="9"/>
      <c r="L107" s="10">
        <f>'11-04'!$K107+('11-04'!$J107/90)</f>
        <v>3.3333333333333335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391</v>
      </c>
      <c r="J108" s="8">
        <v>-540</v>
      </c>
      <c r="K108" s="9">
        <v>10</v>
      </c>
      <c r="L108" s="10">
        <f>'11-04'!$K108+('11-04'!$J108/90)</f>
        <v>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392</v>
      </c>
      <c r="J109" s="8">
        <v>240</v>
      </c>
      <c r="K109" s="9"/>
      <c r="L109" s="10">
        <f>'11-04'!$K109+('11-04'!$J109/90)</f>
        <v>2.6666666666666665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393</v>
      </c>
      <c r="J110" s="8">
        <v>220</v>
      </c>
      <c r="K110" s="9">
        <v>10</v>
      </c>
      <c r="L110" s="10">
        <f>'11-04'!$K110+('11-04'!$J110/90)</f>
        <v>12.444444444444445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394</v>
      </c>
      <c r="J111" s="8">
        <v>300</v>
      </c>
      <c r="K111" s="9"/>
      <c r="L111" s="10">
        <f>'11-04'!$K111+('11-04'!$J111/90)</f>
        <v>3.3333333333333335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395</v>
      </c>
      <c r="J112" s="8">
        <v>440</v>
      </c>
      <c r="K112" s="9"/>
      <c r="L112" s="10">
        <f>'11-04'!$K112+('11-04'!$J112/90)</f>
        <v>4.8888888888888893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209</v>
      </c>
      <c r="J113" s="8">
        <v>250</v>
      </c>
      <c r="K113" s="9"/>
      <c r="L113" s="10">
        <f>'11-04'!$K113+('11-04'!$J113/90)</f>
        <v>2.7777777777777777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396</v>
      </c>
      <c r="J114" s="8"/>
      <c r="K114" s="9">
        <v>20</v>
      </c>
      <c r="L114" s="10">
        <f>'11-04'!$K114+('11-04'!$J114/90)</f>
        <v>20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397</v>
      </c>
      <c r="J115" s="8"/>
      <c r="K115" s="9">
        <v>100</v>
      </c>
      <c r="L115" s="10">
        <f>'11-04'!$K115+('11-04'!$J115/90)</f>
        <v>100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209</v>
      </c>
      <c r="J116" s="8">
        <v>200</v>
      </c>
      <c r="K116" s="9"/>
      <c r="L116" s="10">
        <f>'11-04'!$K116+('11-04'!$J116/90)</f>
        <v>2.2222222222222223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383</v>
      </c>
      <c r="J117" s="8">
        <v>-150</v>
      </c>
      <c r="K117" s="9">
        <v>5</v>
      </c>
      <c r="L117" s="10">
        <f>'11-04'!$K117+('11-04'!$J117/90)</f>
        <v>3.333333333333333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383</v>
      </c>
      <c r="J118" s="8">
        <v>240</v>
      </c>
      <c r="K118" s="9"/>
      <c r="L118" s="10">
        <f>'11-04'!$K118+('11-04'!$J118/90)</f>
        <v>2.6666666666666665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46</v>
      </c>
      <c r="J119" s="8"/>
      <c r="K119" s="9">
        <v>10</v>
      </c>
      <c r="L119" s="10">
        <f>'11-04'!$K119+('11-04'!$J119/90)</f>
        <v>10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40</v>
      </c>
      <c r="I120" s="2" t="s">
        <v>107</v>
      </c>
      <c r="J120" s="8">
        <v>-15000</v>
      </c>
      <c r="K120" s="9">
        <v>-2200</v>
      </c>
      <c r="L120" s="10">
        <f>'11-04'!$K120+('11-04'!$J120/90)</f>
        <v>-2366.6666666666665</v>
      </c>
      <c r="M120" s="3"/>
      <c r="N120" s="9" t="s">
        <v>398</v>
      </c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83</v>
      </c>
      <c r="J121" s="8">
        <v>720</v>
      </c>
      <c r="K121" s="9"/>
      <c r="L121" s="10">
        <f>'11-04'!$K121+('11-04'!$J121/90)</f>
        <v>8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399</v>
      </c>
      <c r="J122" s="8"/>
      <c r="K122" s="9">
        <v>47</v>
      </c>
      <c r="L122" s="10">
        <f>'11-04'!$K122+('11-04'!$J122/90)</f>
        <v>47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2" t="s">
        <v>400</v>
      </c>
      <c r="J123" s="8"/>
      <c r="K123" s="9">
        <v>-170</v>
      </c>
      <c r="L123" s="10">
        <f>'11-04'!$K123+('11-04'!$J123/90)</f>
        <v>-170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9" t="s">
        <v>57</v>
      </c>
      <c r="J124" s="9"/>
      <c r="K124" s="9">
        <v>1100</v>
      </c>
      <c r="L124" s="10">
        <f>'11-04'!$K124+('11-04'!$J124/90)</f>
        <v>1100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28</v>
      </c>
      <c r="I125" s="2" t="s">
        <v>401</v>
      </c>
      <c r="J125" s="8"/>
      <c r="K125" s="9">
        <v>-1100</v>
      </c>
      <c r="L125" s="10">
        <f>'11-04'!$K125+('11-04'!$J125/90)</f>
        <v>-1100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'11-04'!$K126+('11-04'!$J126/90)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'11-04'!$K127+('11-04'!$J127/90)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'11-04'!$K128+('11-04'!$J128/90)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'11-04'!$K129+('11-04'!$J129/90)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'11-04'!$K130+('11-04'!$J130/90)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'11-04'!$K131+('11-04'!$J131/90)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'11-04'!$K132+('11-04'!$J132/90)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'11-04'!$K133+('11-04'!$J133/90)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'11-04'!$K134+('11-04'!$J134/90)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'11-04'!$K135+('11-04'!$J135/90)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'11-04'!$K136+('11-04'!$J136/90)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'11-04'!$K137+('11-04'!$J137/90)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'11-04'!$K138+('11-04'!$J138/90)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'11-04'!$K139+('11-04'!$J139/90)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'11-04'!$K140+('11-04'!$J140/90)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'11-04'!$K141+('11-04'!$J141/90)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'11-04'!$K142+('11-04'!$J142/90)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'11-04'!$K143+('11-04'!$J143/90)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'11-04'!$K144+('11-04'!$J144/90)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'11-04'!$K145+('11-04'!$J145/90)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'11-04'!$K146+('11-04'!$J146/90)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'11-04'!$K147+('11-04'!$J147/90)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'11-04'!$K148+('11-04'!$J148/90)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'11-04'!$K149+('11-04'!$J149/90)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'11-04'!$K150+('11-04'!$J150/90)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'11-04'!$K151+('11-04'!$J151/90)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'11-04'!$K152+('11-04'!$J152/90)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'11-04'!$K153+('11-04'!$J153/90)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'11-04'!$K154+('11-04'!$J154/90)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'11-04'!$K155+('11-04'!$J155/90)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'11-04'!$K156+('11-04'!$J156/90)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'11-04'!$K157+('11-04'!$J157/90)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'11-04'!$K158+('11-04'!$J158/90)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'11-04'!$K159+('11-04'!$J159/90)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'11-04'!$K160+('11-04'!$J160/90)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'11-04'!$K161+('11-04'!$J161/90)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'11-04'!$K162+('11-04'!$J162/90)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'11-04'!$K163+('11-04'!$J163/90)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'11-04'!$K164+('11-04'!$J164/90)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'11-04'!$K165+('11-04'!$J165/90)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'11-04'!$K166+('11-04'!$J166/90)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'11-04'!$K167+('11-04'!$J167/90)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'11-04'!$K168+('11-04'!$J168/90)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'11-04'!$K169+('11-04'!$J169/90)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'11-04'!$K170+('11-04'!$J170/90)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'11-04'!$K171+('11-04'!$J171/90)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'11-04'!$K172+('11-04'!$J172/90)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'11-04'!$K173+('11-04'!$J173/90)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'11-04'!$K174+('11-04'!$J174/90)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'11-04'!$K175+('11-04'!$J175/90)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'11-04'!$K176+('11-04'!$J176/90)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'11-04'!$K177+('11-04'!$J177/90)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'11-04'!$K178+('11-04'!$J178/90)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'11-04'!$K179+('11-04'!$J179/90)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'11-04'!$K180+('11-04'!$J180/90)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'11-04'!$K181+('11-04'!$J181/90)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'11-04'!$K182+('11-04'!$J182/90)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'11-04'!$K183+('11-04'!$J183/90)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'11-04'!$K184+('11-04'!$J184/90)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'11-04'!$K185+('11-04'!$J185/90)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'11-04'!$K186+('11-04'!$J186/90)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'11-04'!$K187+('11-04'!$J187/90)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'11-04'!$K188+('11-04'!$J188/90)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'11-04'!$K189+('11-04'!$J189/90)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'11-04'!$K190+('11-04'!$J190/90)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'11-04'!$K191+('11-04'!$J191/90)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'11-04'!$K192+('11-04'!$J192/90)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'11-04'!$K193+('11-04'!$J193/90)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'11-04'!$K194+('11-04'!$J194/90)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'11-04'!$K195+('11-04'!$J195/90)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'11-04'!$K196+('11-04'!$J196/90)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'11-04'!$K197+('11-04'!$J197/90)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'11-04'!$K198+('11-04'!$J198/90)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'11-04'!$K199+('11-04'!$J199/90)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'11-04'!$K200+('11-04'!$J200/90)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'11-04'!$K201+('11-04'!$J201/90)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'11-04'!$K202+('11-04'!$J202/90)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'11-04'!$K203+('11-04'!$J203/90)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'11-04'!$K204+('11-04'!$J204/90)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'11-04'!$K205+('11-04'!$J205/90)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'11-04'!$K206+('11-04'!$J206/90)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'11-04'!$K207+('11-04'!$J207/90)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'11-04'!$K208+('11-04'!$J208/90)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'11-04'!$K209+('11-04'!$J209/90)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'11-04'!$K210+('11-04'!$J210/90)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'11-04'!$K211+('11-04'!$J211/90)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'11-04'!$K212+('11-04'!$J212/90)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'11-04'!$K213+('11-04'!$J213/90)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'11-04'!$K214+('11-04'!$J214/90)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'11-04'!$K215+('11-04'!$J215/90)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'11-04'!$K216+('11-04'!$J216/90)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'11-04'!$K217+('11-04'!$J217/90)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'11-04'!$K218+('11-04'!$J218/90)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'11-04'!$K219+('11-04'!$J219/90)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'11-04'!$K220+('11-04'!$J220/90)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'11-04'!$K221+('11-04'!$J221/90)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'11-04'!$K222+('11-04'!$J222/90)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'11-04'!$K223+('11-04'!$J223/90)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'11-04'!$K224+('11-04'!$J224/90)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'11-04'!$K225+('11-04'!$J225/90)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'11-04'!$K226+('11-04'!$J226/90)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'11-04'!$K227+('11-04'!$J227/90)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'11-04'!$K228+('11-04'!$J228/90)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'11-04'!$K229+('11-04'!$J229/90)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'11-04'!$K230+('11-04'!$J230/90)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'11-04'!$K231+('11-04'!$J231/90)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'11-04'!$K232+('11-04'!$J232/90)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'11-04'!$K233+('11-04'!$J233/90)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'11-04'!$K234+('11-04'!$J234/90)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'11-04'!$K235+('11-04'!$J235/90)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'11-04'!$K236+('11-04'!$J236/90)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'11-04'!$K237+('11-04'!$J237/90)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'11-04'!$K238+('11-04'!$J238/90)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'11-04'!$K239+('11-04'!$J239/90)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'11-04'!$K240+('11-04'!$J240/90)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'11-04'!$K241+('11-04'!$J241/90)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'11-04'!$K242+('11-04'!$J242/90)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'11-04'!$K243+('11-04'!$J243/90)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'11-04'!$K244+('11-04'!$J244/90)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'11-04'!$K245+('11-04'!$J245/90)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'11-04'!$K246+('11-04'!$J246/90)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'11-04'!$K247+('11-04'!$J247/90)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'11-04'!$K248+('11-04'!$J248/90)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'11-04'!$K249+('11-04'!$J249/90)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'11-04'!$K250+('11-04'!$J250/90)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'11-04'!$K251+('11-04'!$J251/90)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'11-04'!$K252+('11-04'!$J252/90)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'11-04'!$K253+('11-04'!$J253/90)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'11-04'!$K254+('11-04'!$J254/90)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'11-04'!$K255+('11-04'!$J255/90)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'11-04'!$K256+('11-04'!$J256/90)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'11-04'!$K257+('11-04'!$J257/90)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'11-04'!$K258+('11-04'!$J258/90)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'11-04'!$K259+('11-04'!$J259/90)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'11-04'!$K260+('11-04'!$J260/90)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'11-04'!$K261+('11-04'!$J261/90)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'11-04'!$K262+('11-04'!$J262/90)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'11-04'!$K263+('11-04'!$J263/90)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'11-04'!$K264+('11-04'!$J264/90)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'11-04'!$K265+('11-04'!$J265/90)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'11-04'!$K266+('11-04'!$J266/90)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'11-04'!$K267+('11-04'!$J267/90)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'11-04'!$K268+('11-04'!$J268/90)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'11-04'!$K269+('11-04'!$J269/90)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'11-04'!$K270+('11-04'!$J270/90)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'11-04'!$K271+('11-04'!$J271/90)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'11-04'!$K272+('11-04'!$J272/90)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'11-04'!$K273+('11-04'!$J273/90)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'11-04'!$K274+('11-04'!$J274/90)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'11-04'!$K275+('11-04'!$J275/90)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'11-04'!$K276+('11-04'!$J276/90)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'11-04'!$K277+('11-04'!$J277/90)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'11-04'!$K278+('11-04'!$J278/90)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'11-04'!$K279+('11-04'!$J279/90)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'11-04'!$K280+('11-04'!$J280/90)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'11-04'!$K281+('11-04'!$J281/90)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'11-04'!$K282+('11-04'!$J282/90)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'11-04'!$K283+('11-04'!$J283/90)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'11-04'!$K284+('11-04'!$J284/90)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'11-04'!$K285+('11-04'!$J285/90)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'11-04'!$K286+('11-04'!$J286/90)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'11-04'!$K287+('11-04'!$J287/90)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'11-04'!$K288+('11-04'!$J288/90)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'11-04'!$K289+('11-04'!$J289/90)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'11-04'!$K290+('11-04'!$J290/90)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'11-04'!$K291+('11-04'!$J291/90)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'11-04'!$K292+('11-04'!$J292/90)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'11-04'!$K293+('11-04'!$J293/90)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'11-04'!$K294+('11-04'!$J294/90)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'11-04'!$K295+('11-04'!$J295/90)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'11-04'!$K296+('11-04'!$J296/90)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'11-04'!$K297+('11-04'!$J297/90)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'11-04'!$K298+('11-04'!$J298/90)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'11-04'!$K299+('11-04'!$J299/90)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'11-04'!$K300+('11-04'!$J300/90)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'11-04'!$K301+('11-04'!$J301/90)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'11-04'!$K302+('11-04'!$J302/90)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'11-04'!$K303+('11-04'!$J303/90)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'11-04'!$K304+('11-04'!$J304/90)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'11-04'!$K305+('11-04'!$J305/90)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'11-04'!$K306+('11-04'!$J306/90)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'11-04'!$K307+('11-04'!$J307/90)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'11-04'!$K308+('11-04'!$J308/90)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'11-04'!$K309+('11-04'!$J309/90)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'11-04'!$K310+('11-04'!$J310/90)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'11-04'!$K311+('11-04'!$J311/90)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'11-04'!$K312+('11-04'!$J312/90)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'11-04'!$K313+('11-04'!$J313/90)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'11-04'!$K314+('11-04'!$J314/90)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'11-04'!$K315+('11-04'!$J315/90)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'11-04'!$K316+('11-04'!$J316/90)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'11-04'!$K317+('11-04'!$J317/90)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'11-04'!$K318+('11-04'!$J318/90)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'11-04'!$K319+('11-04'!$J319/90)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'11-04'!$K320+('11-04'!$J320/90)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'11-04'!$K321+('11-04'!$J321/90)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'11-04'!$K322+('11-04'!$J322/90)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'11-04'!$K323+('11-04'!$J323/90)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'11-04'!$K324+('11-04'!$J324/90)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'11-04'!$K325+('11-04'!$J325/90)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'11-04'!$K326+('11-04'!$J326/90)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'11-04'!$K327+('11-04'!$J327/90)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'11-04'!$K328+('11-04'!$J328/90)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'11-04'!$K329+('11-04'!$J329/90)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'11-04'!$K330+('11-04'!$J330/90)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'11-04'!$K331+('11-04'!$J331/90)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'11-04'!$K332+('11-04'!$J332/90)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'11-04'!$K333+('11-04'!$J333/90)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'11-04'!$K334+('11-04'!$J334/90)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'11-04'!$K335+('11-04'!$J335/90)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'11-04'!$K336+('11-04'!$J336/90)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'11-04'!$K337+('11-04'!$J337/90)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'11-04'!$K338+('11-04'!$J338/90)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'11-04'!$K339+('11-04'!$J339/90)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'11-04'!$K340+('11-04'!$J340/90)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'11-04'!$K341+('11-04'!$J341/90)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'11-04'!$K342+('11-04'!$J342/90)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'11-04'!$K343+('11-04'!$J343/90)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'11-04'!$K344+('11-04'!$J344/90)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'11-04'!$K345+('11-04'!$J345/90)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'11-04'!$K346+('11-04'!$J346/90)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'11-04'!$K347+('11-04'!$J347/90)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'11-04'!$K348+('11-04'!$J348/90)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'11-04'!$K349+('11-04'!$J349/90)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'11-04'!$K350+('11-04'!$J350/90)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'11-04'!$K351+('11-04'!$J351/90)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'11-04'!$K352+('11-04'!$J352/90)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'11-04'!$K353+('11-04'!$J353/90)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'11-04'!$K354+('11-04'!$J354/90)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'11-04'!$K355+('11-04'!$J355/90)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'11-04'!$K356+('11-04'!$J356/90)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'11-04'!$K357+('11-04'!$J357/90)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'11-04'!$K358+('11-04'!$J358/90)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'11-04'!$K359+('11-04'!$J359/90)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'11-04'!$K360+('11-04'!$J360/90)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'11-04'!$K361+('11-04'!$J361/90)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pageSetUpPr fitToPage="1"/>
  </sheetPr>
  <dimension ref="A1:Z1000"/>
  <sheetViews>
    <sheetView rightToLeft="1" topLeftCell="A112" workbookViewId="0">
      <selection activeCell="J134" sqref="J13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920</v>
      </c>
      <c r="K1" s="3">
        <f t="shared" si="0"/>
        <v>7</v>
      </c>
      <c r="L1" s="3">
        <f t="shared" si="0"/>
        <v>17.222222222222221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/>
      <c r="K3" s="9">
        <v>45</v>
      </c>
      <c r="L3" s="10">
        <f t="shared" ref="L3:L18" si="1">K3+(J3/90)</f>
        <v>45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-45</v>
      </c>
      <c r="L4" s="10">
        <f t="shared" si="1"/>
        <v>-45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402</v>
      </c>
      <c r="J5" s="8"/>
      <c r="K5" s="9">
        <v>7</v>
      </c>
      <c r="L5" s="10">
        <f t="shared" si="1"/>
        <v>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403</v>
      </c>
      <c r="J6" s="8">
        <v>500</v>
      </c>
      <c r="K6" s="9"/>
      <c r="L6" s="10">
        <f t="shared" si="1"/>
        <v>5.5555555555555554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120</v>
      </c>
      <c r="K7" s="9"/>
      <c r="L7" s="10">
        <f t="shared" si="1"/>
        <v>1.3333333333333333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404</v>
      </c>
      <c r="J8" s="8">
        <v>300</v>
      </c>
      <c r="K8" s="9"/>
      <c r="L8" s="10">
        <f t="shared" si="1"/>
        <v>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405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57" t="s">
        <v>7</v>
      </c>
      <c r="B20" s="58"/>
      <c r="C20" s="58"/>
      <c r="D20" s="58"/>
      <c r="E20" s="58"/>
      <c r="F20" s="58"/>
      <c r="G20" s="1"/>
      <c r="H20" s="1"/>
      <c r="I20" s="2" t="s">
        <v>0</v>
      </c>
      <c r="J20" s="3">
        <f>SUM('13-04'!$J$22:$J$361)</f>
        <v>-4090</v>
      </c>
      <c r="K20" s="3">
        <f>SUM('13-04'!$K$22:$K$361)</f>
        <v>-68</v>
      </c>
      <c r="L20" s="3">
        <f>SUM('13-04'!$L$22:$L$361)</f>
        <v>-113.44444444444531</v>
      </c>
      <c r="M20" s="3"/>
      <c r="N20" s="57" t="s">
        <v>8</v>
      </c>
      <c r="O20" s="58"/>
      <c r="P20" s="58"/>
      <c r="Q20" s="58"/>
      <c r="R20" s="58"/>
      <c r="S20" s="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35</v>
      </c>
      <c r="F22" s="16">
        <f t="shared" ref="F22:F26" si="3">D22*E22</f>
        <v>175</v>
      </c>
      <c r="G22" s="7"/>
      <c r="H22" s="7" t="s">
        <v>6</v>
      </c>
      <c r="I22" s="2" t="s">
        <v>383</v>
      </c>
      <c r="J22" s="8"/>
      <c r="K22" s="9">
        <v>10</v>
      </c>
      <c r="L22" s="10">
        <f>'13-04'!$K22+('13-04'!$J22/90)</f>
        <v>10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31</v>
      </c>
      <c r="S22" s="16">
        <f t="shared" ref="S22:S26" si="5">Q22*R22</f>
        <v>155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14</v>
      </c>
      <c r="F23" s="16">
        <f t="shared" si="3"/>
        <v>140</v>
      </c>
      <c r="G23" s="7"/>
      <c r="H23" s="7" t="s">
        <v>6</v>
      </c>
      <c r="I23" s="2" t="s">
        <v>71</v>
      </c>
      <c r="J23" s="8">
        <v>100</v>
      </c>
      <c r="K23" s="9"/>
      <c r="L23" s="10">
        <f>'13-04'!$K23+('13-04'!$J23/90)</f>
        <v>1.1111111111111112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6</v>
      </c>
      <c r="S23" s="16">
        <f t="shared" si="5"/>
        <v>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17</v>
      </c>
      <c r="F24" s="16">
        <f t="shared" si="3"/>
        <v>340</v>
      </c>
      <c r="G24" s="7"/>
      <c r="H24" s="7" t="s">
        <v>6</v>
      </c>
      <c r="I24" s="2"/>
      <c r="J24" s="8">
        <v>-450</v>
      </c>
      <c r="K24" s="9">
        <v>5</v>
      </c>
      <c r="L24" s="10">
        <f>'13-04'!$K24+('13-04'!$J24/90)</f>
        <v>0</v>
      </c>
      <c r="M24" s="3"/>
      <c r="N24" s="13">
        <v>10</v>
      </c>
      <c r="O24" s="1">
        <v>48</v>
      </c>
      <c r="P24" s="14">
        <f t="shared" si="4"/>
        <v>480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34</v>
      </c>
      <c r="C25" s="14">
        <f t="shared" si="2"/>
        <v>680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 t="s">
        <v>406</v>
      </c>
      <c r="J25" s="8"/>
      <c r="K25" s="9">
        <v>8</v>
      </c>
      <c r="L25" s="10">
        <f>'13-04'!$K25+('13-04'!$J25/90)</f>
        <v>8</v>
      </c>
      <c r="M25" s="3"/>
      <c r="N25" s="13">
        <v>20</v>
      </c>
      <c r="O25" s="1">
        <v>32</v>
      </c>
      <c r="P25" s="14">
        <f t="shared" si="4"/>
        <v>640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75</v>
      </c>
      <c r="F26" s="16">
        <f t="shared" si="3"/>
        <v>7500</v>
      </c>
      <c r="G26" s="7"/>
      <c r="H26" s="7" t="s">
        <v>6</v>
      </c>
      <c r="I26" s="11" t="s">
        <v>267</v>
      </c>
      <c r="J26" s="8">
        <v>-180</v>
      </c>
      <c r="K26" s="9">
        <v>65</v>
      </c>
      <c r="L26" s="10">
        <f>'13-04'!$K26+('13-04'!$J26/90)</f>
        <v>63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69</v>
      </c>
      <c r="S26" s="16">
        <f t="shared" si="5"/>
        <v>6900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8205</v>
      </c>
      <c r="G27" s="7"/>
      <c r="H27" s="7" t="s">
        <v>6</v>
      </c>
      <c r="I27" s="2" t="s">
        <v>407</v>
      </c>
      <c r="J27" s="8">
        <v>50</v>
      </c>
      <c r="K27" s="9">
        <v>222</v>
      </c>
      <c r="L27" s="10">
        <f>'13-04'!$K27+('13-04'!$J27/90)</f>
        <v>222.55555555555554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7185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1073</v>
      </c>
      <c r="D28" s="1"/>
      <c r="E28" s="1"/>
      <c r="F28" s="1"/>
      <c r="G28" s="1"/>
      <c r="H28" s="7" t="s">
        <v>6</v>
      </c>
      <c r="I28" s="2" t="s">
        <v>408</v>
      </c>
      <c r="J28" s="8">
        <v>-360</v>
      </c>
      <c r="K28" s="9">
        <v>20</v>
      </c>
      <c r="L28" s="10">
        <f>'13-04'!$K28+('13-04'!$J28/90)</f>
        <v>16</v>
      </c>
      <c r="M28" s="3"/>
      <c r="N28" s="12" t="s">
        <v>11</v>
      </c>
      <c r="O28" s="12"/>
      <c r="P28" s="6">
        <f>SUM(P22:P27)</f>
        <v>2775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59" t="s">
        <v>21</v>
      </c>
      <c r="E29" s="60"/>
      <c r="F29" s="17">
        <f t="array" aca="1" ref="F29" ca="1">INDIRECT("'"&amp;$A$19&amp;"'!J20")+J1</f>
        <v>3255</v>
      </c>
      <c r="G29" s="1"/>
      <c r="H29" s="7" t="s">
        <v>6</v>
      </c>
      <c r="I29" s="2" t="s">
        <v>76</v>
      </c>
      <c r="J29" s="8">
        <v>370</v>
      </c>
      <c r="K29" s="9"/>
      <c r="L29" s="10">
        <f>'13-04'!$K29+('13-04'!$J29/90)</f>
        <v>4.1111111111111107</v>
      </c>
      <c r="M29" s="3"/>
      <c r="N29" s="1"/>
      <c r="O29" s="1"/>
      <c r="P29" s="18"/>
      <c r="Q29" s="59" t="s">
        <v>21</v>
      </c>
      <c r="R29" s="60"/>
      <c r="S29" s="17">
        <f>SUM('13-04'!$J$22:$J$361)</f>
        <v>-4090</v>
      </c>
      <c r="T29" s="1"/>
      <c r="U29" s="1"/>
      <c r="V29" s="1"/>
      <c r="W29" s="1"/>
      <c r="X29" s="1"/>
      <c r="Y29" s="1"/>
      <c r="Z29" s="1"/>
    </row>
    <row r="30" spans="1:26" x14ac:dyDescent="0.3">
      <c r="A30" s="59" t="s">
        <v>23</v>
      </c>
      <c r="B30" s="60"/>
      <c r="C30" s="6">
        <f t="array" aca="1" ref="C30" ca="1">INDIRECT("'"&amp;$A$19&amp;"'!K20")+K1</f>
        <v>-83</v>
      </c>
      <c r="D30" s="1"/>
      <c r="E30" s="1"/>
      <c r="F30" s="8"/>
      <c r="G30" s="1"/>
      <c r="H30" s="7" t="s">
        <v>6</v>
      </c>
      <c r="I30" s="2" t="s">
        <v>284</v>
      </c>
      <c r="J30" s="8">
        <v>-200</v>
      </c>
      <c r="K30" s="9">
        <v>10</v>
      </c>
      <c r="L30" s="10">
        <f>'13-04'!$K30+('13-04'!$J30/90)</f>
        <v>7.7777777777777777</v>
      </c>
      <c r="M30" s="3"/>
      <c r="N30" s="59" t="s">
        <v>23</v>
      </c>
      <c r="O30" s="60"/>
      <c r="P30" s="6">
        <f>SUM('13-04'!$K$22:$K$361)</f>
        <v>-68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129</v>
      </c>
      <c r="J31" s="8">
        <v>135</v>
      </c>
      <c r="K31" s="9">
        <v>10</v>
      </c>
      <c r="L31" s="10">
        <f>'13-04'!$K31+('13-04'!$J31/90)</f>
        <v>11.5</v>
      </c>
      <c r="M31" s="3"/>
      <c r="N31" s="1"/>
      <c r="O31" s="1"/>
      <c r="P31" s="18"/>
      <c r="Q31" s="12" t="s">
        <v>25</v>
      </c>
      <c r="R31" s="12"/>
      <c r="S31" s="17">
        <f>S27-S29-F27</f>
        <v>3070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176</v>
      </c>
      <c r="J32" s="8"/>
      <c r="K32" s="9">
        <v>-30</v>
      </c>
      <c r="L32" s="10">
        <f>'13-04'!$K32+('13-04'!$J32/90)</f>
        <v>-30</v>
      </c>
      <c r="M32" s="3"/>
      <c r="N32" s="12" t="s">
        <v>25</v>
      </c>
      <c r="O32" s="12"/>
      <c r="P32" s="6">
        <f>P28-P30-C28</f>
        <v>1770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/>
      <c r="J33" s="8"/>
      <c r="K33" s="9">
        <v>4</v>
      </c>
      <c r="L33" s="10">
        <f>'13-04'!$K33+('13-04'!$J33/90)</f>
        <v>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>
        <v>300</v>
      </c>
      <c r="K34" s="9"/>
      <c r="L34" s="10">
        <f>'13-04'!$K34+('13-04'!$J34/90)</f>
        <v>3.3333333333333335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-135</v>
      </c>
      <c r="K35" s="9">
        <v>15</v>
      </c>
      <c r="L35" s="10">
        <f>'13-04'!$K35+('13-04'!$J35/90)</f>
        <v>13.5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409</v>
      </c>
      <c r="J36" s="8"/>
      <c r="K36" s="9">
        <v>40</v>
      </c>
      <c r="L36" s="10">
        <f>'13-04'!$K36+('13-04'!$J36/90)</f>
        <v>40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164</v>
      </c>
      <c r="J37" s="8">
        <v>-200</v>
      </c>
      <c r="K37" s="9">
        <v>10</v>
      </c>
      <c r="L37" s="10">
        <f>'13-04'!$K37+('13-04'!$J37/90)</f>
        <v>7.7777777777777777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67</v>
      </c>
      <c r="J38" s="8">
        <v>-270</v>
      </c>
      <c r="K38" s="9">
        <v>5</v>
      </c>
      <c r="L38" s="10">
        <f>'13-04'!$K38+('13-04'!$J38/90)</f>
        <v>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410</v>
      </c>
      <c r="J39" s="8">
        <v>100</v>
      </c>
      <c r="K39" s="9"/>
      <c r="L39" s="10">
        <f>'13-04'!$K39+('13-04'!$J39/90)</f>
        <v>1.1111111111111112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-135</v>
      </c>
      <c r="K40" s="9">
        <v>25</v>
      </c>
      <c r="L40" s="10">
        <f>'13-04'!$K40+('13-04'!$J40/90)</f>
        <v>23.5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411</v>
      </c>
      <c r="J41" s="8">
        <v>-630</v>
      </c>
      <c r="K41" s="9">
        <v>160</v>
      </c>
      <c r="L41" s="10">
        <f>'13-04'!$K41+('13-04'!$J41/90)</f>
        <v>153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412</v>
      </c>
      <c r="J42" s="8">
        <v>350</v>
      </c>
      <c r="K42" s="9"/>
      <c r="L42" s="10">
        <f>'13-04'!$K42+('13-04'!$J42/90)</f>
        <v>3.8888888888888888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-50</v>
      </c>
      <c r="K43" s="9">
        <v>5</v>
      </c>
      <c r="L43" s="10">
        <f>'13-04'!$K43+('13-04'!$J43/90)</f>
        <v>4.4444444444444446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73</v>
      </c>
      <c r="J44" s="8"/>
      <c r="K44" s="9">
        <v>10</v>
      </c>
      <c r="L44" s="10">
        <f>'13-04'!$K44+('13-04'!$J44/90)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274</v>
      </c>
      <c r="J45" s="8"/>
      <c r="K45" s="9">
        <v>163</v>
      </c>
      <c r="L45" s="10">
        <f>'13-04'!$K45+('13-04'!$J45/90)</f>
        <v>163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413</v>
      </c>
      <c r="J46" s="8"/>
      <c r="K46" s="9">
        <v>13</v>
      </c>
      <c r="L46" s="10">
        <f>'13-04'!$K46+('13-04'!$J46/90)</f>
        <v>13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414</v>
      </c>
      <c r="J47" s="8">
        <v>-50</v>
      </c>
      <c r="K47" s="9">
        <v>5</v>
      </c>
      <c r="L47" s="10">
        <f>'13-04'!$K47+('13-04'!$J47/90)</f>
        <v>4.4444444444444446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415</v>
      </c>
      <c r="J48" s="8">
        <v>350</v>
      </c>
      <c r="K48" s="9">
        <v>10</v>
      </c>
      <c r="L48" s="10">
        <f>'13-04'!$K48+('13-04'!$J48/90)</f>
        <v>13.888888888888889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416</v>
      </c>
      <c r="J49" s="8">
        <v>550</v>
      </c>
      <c r="K49" s="9"/>
      <c r="L49" s="10">
        <f>'13-04'!$K49+('13-04'!$J49/90)</f>
        <v>6.1111111111111107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417</v>
      </c>
      <c r="J50" s="8"/>
      <c r="K50" s="9">
        <v>9</v>
      </c>
      <c r="L50" s="10">
        <f>'13-04'!$K50+('13-04'!$J50/90)</f>
        <v>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333</v>
      </c>
      <c r="J51" s="8"/>
      <c r="K51" s="9">
        <v>14</v>
      </c>
      <c r="L51" s="10">
        <f>'13-04'!$K51+('13-04'!$J51/90)</f>
        <v>14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418</v>
      </c>
      <c r="J52" s="8">
        <v>60</v>
      </c>
      <c r="K52" s="9">
        <v>10</v>
      </c>
      <c r="L52" s="10">
        <f>'13-04'!$K52+('13-04'!$J52/90)</f>
        <v>10.666666666666666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338</v>
      </c>
      <c r="J53" s="8">
        <v>-30</v>
      </c>
      <c r="K53" s="9">
        <v>5</v>
      </c>
      <c r="L53" s="10">
        <f>'13-04'!$K53+('13-04'!$J53/90)</f>
        <v>4.666666666666667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4</v>
      </c>
      <c r="L54" s="10">
        <f>'13-04'!$K54+('13-04'!$J54/90)</f>
        <v>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>
        <v>5</v>
      </c>
      <c r="L55" s="10">
        <f>'13-04'!$K55+('13-04'!$J55/90)</f>
        <v>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57</v>
      </c>
      <c r="J56" s="8"/>
      <c r="K56" s="9">
        <v>200</v>
      </c>
      <c r="L56" s="10">
        <f>'13-04'!$K56+('13-04'!$J56/90)</f>
        <v>200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419</v>
      </c>
      <c r="J57" s="8"/>
      <c r="K57" s="9">
        <v>90</v>
      </c>
      <c r="L57" s="10">
        <f>'13-04'!$K57+('13-04'!$J57/90)</f>
        <v>90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46</v>
      </c>
      <c r="J58" s="8">
        <v>90</v>
      </c>
      <c r="K58" s="9">
        <v>11</v>
      </c>
      <c r="L58" s="10">
        <f>'13-04'!$K58+('13-04'!$J58/90)</f>
        <v>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287</v>
      </c>
      <c r="J59" s="8"/>
      <c r="K59" s="9">
        <v>70</v>
      </c>
      <c r="L59" s="10">
        <f>'13-04'!$K59+('13-04'!$J59/90)</f>
        <v>70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18</v>
      </c>
      <c r="L60" s="10">
        <f>'13-04'!$K60+('13-04'!$J60/90)</f>
        <v>18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154</v>
      </c>
      <c r="J61" s="8">
        <v>-400</v>
      </c>
      <c r="K61" s="9">
        <v>5</v>
      </c>
      <c r="L61" s="10">
        <f>'13-04'!$K61+('13-04'!$J61/90)</f>
        <v>0.55555555555555536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229</v>
      </c>
      <c r="J62" s="8">
        <v>-315</v>
      </c>
      <c r="K62" s="9">
        <v>-5</v>
      </c>
      <c r="L62" s="10">
        <f>'13-04'!$K62+('13-04'!$J62/90)</f>
        <v>-8.5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 t="s">
        <v>420</v>
      </c>
      <c r="J63" s="8"/>
      <c r="K63" s="9">
        <v>35</v>
      </c>
      <c r="L63" s="10">
        <f>'13-04'!$K63+('13-04'!$J63/90)</f>
        <v>35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 t="s">
        <v>140</v>
      </c>
      <c r="J64" s="8">
        <v>-180</v>
      </c>
      <c r="K64" s="9">
        <v>5</v>
      </c>
      <c r="L64" s="10">
        <f>'13-04'!$K64+('13-04'!$J64/90)</f>
        <v>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38"/>
      <c r="J65" s="39">
        <v>400</v>
      </c>
      <c r="K65" s="40"/>
      <c r="L65" s="41">
        <f>'13-04'!$K65+('13-04'!$J65/90)</f>
        <v>4.4444444444444446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38"/>
      <c r="J66" s="42">
        <v>20</v>
      </c>
      <c r="K66" s="43">
        <v>1</v>
      </c>
      <c r="L66" s="41">
        <f>'13-04'!$K66+('13-04'!$J66/90)</f>
        <v>1.2222222222222223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38" t="s">
        <v>421</v>
      </c>
      <c r="J67" s="39"/>
      <c r="K67" s="40">
        <v>308</v>
      </c>
      <c r="L67" s="41">
        <f>'13-04'!$K67+('13-04'!$J67/90)</f>
        <v>308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38" t="s">
        <v>422</v>
      </c>
      <c r="J68" s="42"/>
      <c r="K68" s="43">
        <v>65</v>
      </c>
      <c r="L68" s="41">
        <f>'13-04'!$K68+('13-04'!$J68/90)</f>
        <v>65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38" t="s">
        <v>423</v>
      </c>
      <c r="J69" s="39"/>
      <c r="K69" s="40">
        <v>25</v>
      </c>
      <c r="L69" s="41">
        <f>'13-04'!$K69+('13-04'!$J69/90)</f>
        <v>25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38" t="s">
        <v>424</v>
      </c>
      <c r="J70" s="39"/>
      <c r="K70" s="40">
        <v>7</v>
      </c>
      <c r="L70" s="41">
        <f>'13-04'!$K70+('13-04'!$J70/90)</f>
        <v>7</v>
      </c>
      <c r="M70" s="3"/>
      <c r="N70" s="9" t="s">
        <v>425</v>
      </c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426</v>
      </c>
      <c r="J71" s="8"/>
      <c r="K71" s="9">
        <v>8</v>
      </c>
      <c r="L71" s="10">
        <f>'13-04'!$K71+('13-04'!$J71/90)</f>
        <v>8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 t="s">
        <v>427</v>
      </c>
      <c r="J72" s="8">
        <v>-300</v>
      </c>
      <c r="K72" s="9">
        <v>27</v>
      </c>
      <c r="L72" s="10">
        <f>'13-04'!$K72+('13-04'!$J72/90)</f>
        <v>23.666666666666668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 t="s">
        <v>428</v>
      </c>
      <c r="J73" s="8">
        <v>-360</v>
      </c>
      <c r="K73" s="9"/>
      <c r="L73" s="10">
        <f>'13-04'!$K73+('13-04'!$J73/90)</f>
        <v>-4</v>
      </c>
      <c r="M73" s="3"/>
      <c r="N73" s="9" t="s">
        <v>429</v>
      </c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430</v>
      </c>
      <c r="J74" s="8">
        <v>350</v>
      </c>
      <c r="K74" s="9"/>
      <c r="L74" s="10">
        <f>'13-04'!$K74+('13-04'!$J74/90)</f>
        <v>3.8888888888888888</v>
      </c>
      <c r="M74" s="3"/>
      <c r="N74" s="9" t="s">
        <v>118</v>
      </c>
      <c r="O74" s="9"/>
      <c r="P74" s="6">
        <v>2755</v>
      </c>
      <c r="Q74" s="9"/>
      <c r="R74" s="9"/>
      <c r="S74" s="17">
        <v>7185</v>
      </c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 t="s">
        <v>180</v>
      </c>
      <c r="J75" s="8">
        <v>190</v>
      </c>
      <c r="K75" s="9"/>
      <c r="L75" s="10">
        <f>'13-04'!$K75+('13-04'!$J75/90)</f>
        <v>2.1111111111111112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13</v>
      </c>
      <c r="J76" s="8">
        <v>300</v>
      </c>
      <c r="K76" s="9"/>
      <c r="L76" s="10">
        <f>'13-04'!$K76+('13-04'!$J76/90)</f>
        <v>3.3333333333333335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 t="s">
        <v>207</v>
      </c>
      <c r="J77" s="8">
        <v>345</v>
      </c>
      <c r="K77" s="9"/>
      <c r="L77" s="10">
        <f>'13-04'!$K77+('13-04'!$J77/90)</f>
        <v>3.8333333333333335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438</v>
      </c>
      <c r="J78" s="8"/>
      <c r="K78" s="9">
        <v>50</v>
      </c>
      <c r="L78" s="10">
        <f>'13-04'!$K78+('13-04'!$J78/90)</f>
        <v>50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 t="s">
        <v>50</v>
      </c>
      <c r="J79" s="8">
        <v>-200</v>
      </c>
      <c r="K79" s="9">
        <v>75</v>
      </c>
      <c r="L79" s="10">
        <f>'13-04'!$K79+('13-04'!$J79/90)</f>
        <v>72.777777777777771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450</v>
      </c>
      <c r="K80" s="9"/>
      <c r="L80" s="10">
        <f>'13-04'!$K80+('13-04'!$J80/90)</f>
        <v>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439</v>
      </c>
      <c r="J81" s="8">
        <v>-450</v>
      </c>
      <c r="K81" s="9">
        <v>10</v>
      </c>
      <c r="L81" s="10">
        <f>'13-04'!$K81+('13-04'!$J81/90)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440</v>
      </c>
      <c r="J82" s="8">
        <v>-450</v>
      </c>
      <c r="K82" s="9">
        <v>30</v>
      </c>
      <c r="L82" s="10">
        <f>'13-04'!$K82+('13-04'!$J82/90)</f>
        <v>25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441</v>
      </c>
      <c r="J83" s="8"/>
      <c r="K83" s="9">
        <v>40</v>
      </c>
      <c r="L83" s="10">
        <f>'13-04'!$K83+('13-04'!$J83/90)</f>
        <v>40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39</v>
      </c>
      <c r="J84" s="8">
        <v>180</v>
      </c>
      <c r="K84" s="9"/>
      <c r="L84" s="10">
        <f>'13-04'!$K84+('13-04'!$J84/90)</f>
        <v>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442</v>
      </c>
      <c r="J85" s="8"/>
      <c r="K85" s="9">
        <v>-20</v>
      </c>
      <c r="L85" s="10">
        <f>'13-04'!$K85+('13-04'!$J85/90)</f>
        <v>-20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220</v>
      </c>
      <c r="K86" s="9"/>
      <c r="L86" s="10">
        <f>'13-04'!$K86+('13-04'!$J86/90)</f>
        <v>2.4444444444444446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100</v>
      </c>
      <c r="K87" s="9"/>
      <c r="L87" s="10">
        <f>'13-04'!$K87+('13-04'!$J87/90)</f>
        <v>1.1111111111111112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159</v>
      </c>
      <c r="J88" s="8">
        <v>200</v>
      </c>
      <c r="K88" s="9"/>
      <c r="L88" s="10">
        <f>'13-04'!$K88+('13-04'!$J88/90)</f>
        <v>2.2222222222222223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159</v>
      </c>
      <c r="J89" s="8"/>
      <c r="K89" s="9">
        <v>22</v>
      </c>
      <c r="L89" s="10">
        <f>'13-04'!$K89+('13-04'!$J89/90)</f>
        <v>22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140</v>
      </c>
      <c r="J90" s="8">
        <v>200</v>
      </c>
      <c r="K90" s="9">
        <v>10</v>
      </c>
      <c r="L90" s="10">
        <f>'13-04'!$K90+('13-04'!$J90/90)</f>
        <v>12.222222222222221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16</v>
      </c>
      <c r="J91" s="8"/>
      <c r="K91" s="9">
        <v>100</v>
      </c>
      <c r="L91" s="10">
        <f>'13-04'!$K91+('13-04'!$J91/90)</f>
        <v>100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157</v>
      </c>
      <c r="J92" s="8">
        <v>300</v>
      </c>
      <c r="K92" s="9"/>
      <c r="L92" s="10">
        <f>'13-04'!$K92+('13-04'!$J92/90)</f>
        <v>3.3333333333333335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436</v>
      </c>
      <c r="J93" s="8">
        <v>-200</v>
      </c>
      <c r="K93" s="9"/>
      <c r="L93" s="10">
        <f>'13-04'!$K93+('13-04'!$J93/90)</f>
        <v>-2.2222222222222223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443</v>
      </c>
      <c r="J94" s="8">
        <v>-675</v>
      </c>
      <c r="K94" s="9">
        <v>10</v>
      </c>
      <c r="L94" s="10">
        <f>'13-04'!$K94+('13-04'!$J94/90)</f>
        <v>2.5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13</v>
      </c>
      <c r="J95" s="8">
        <v>150</v>
      </c>
      <c r="K95" s="9"/>
      <c r="L95" s="10">
        <f>'13-04'!$K95+('13-04'!$J95/90)</f>
        <v>1.6666666666666667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39</v>
      </c>
      <c r="J96" s="8">
        <v>340</v>
      </c>
      <c r="K96" s="9">
        <v>5</v>
      </c>
      <c r="L96" s="10">
        <f>'13-04'!$K96+('13-04'!$J96/90)</f>
        <v>8.7777777777777786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-50</v>
      </c>
      <c r="K97" s="9">
        <v>1</v>
      </c>
      <c r="L97" s="10">
        <f>'13-04'!$K97+('13-04'!$J97/90)</f>
        <v>0.44444444444444442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444</v>
      </c>
      <c r="J98" s="8"/>
      <c r="K98" s="9">
        <v>38</v>
      </c>
      <c r="L98" s="10">
        <f>'13-04'!$K98+('13-04'!$J98/90)</f>
        <v>38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120</v>
      </c>
      <c r="K99" s="9"/>
      <c r="L99" s="10">
        <f>'13-04'!$K99+('13-04'!$J99/90)</f>
        <v>1.3333333333333333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123</v>
      </c>
      <c r="J100" s="8">
        <v>-50</v>
      </c>
      <c r="K100" s="9">
        <v>5</v>
      </c>
      <c r="L100" s="10">
        <f>'13-04'!$K100+('13-04'!$J100/90)</f>
        <v>4.4444444444444446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445</v>
      </c>
      <c r="J101" s="8"/>
      <c r="K101" s="9">
        <v>105</v>
      </c>
      <c r="L101" s="10">
        <f>'13-04'!$K101+('13-04'!$J101/90)</f>
        <v>105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39</v>
      </c>
      <c r="J102" s="8"/>
      <c r="K102" s="9">
        <v>10</v>
      </c>
      <c r="L102" s="10">
        <f>'13-04'!$K102+('13-04'!$J102/90)</f>
        <v>10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150</v>
      </c>
      <c r="K103" s="9"/>
      <c r="L103" s="10">
        <f>'13-04'!$K103+('13-04'!$J103/90)</f>
        <v>1.6666666666666667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446</v>
      </c>
      <c r="J104" s="8">
        <v>-100</v>
      </c>
      <c r="K104" s="9">
        <v>5</v>
      </c>
      <c r="L104" s="10">
        <f>'13-04'!$K104+('13-04'!$J104/90)</f>
        <v>3.8888888888888888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520</v>
      </c>
      <c r="K105" s="9"/>
      <c r="L105" s="10">
        <f>'13-04'!$K105+('13-04'!$J105/90)</f>
        <v>5.7777777777777777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180</v>
      </c>
      <c r="K106" s="9"/>
      <c r="L106" s="10">
        <f>'13-04'!$K106+('13-04'!$J106/90)</f>
        <v>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447</v>
      </c>
      <c r="J107" s="8">
        <v>320</v>
      </c>
      <c r="K107" s="9"/>
      <c r="L107" s="10">
        <f>'13-04'!$K107+('13-04'!$J107/90)</f>
        <v>3.5555555555555554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448</v>
      </c>
      <c r="J108" s="8">
        <v>-170</v>
      </c>
      <c r="K108" s="9"/>
      <c r="L108" s="10">
        <f>'13-04'!$K108+('13-04'!$J108/90)</f>
        <v>-1.8888888888888888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585</v>
      </c>
      <c r="K109" s="9"/>
      <c r="L109" s="10">
        <f>'13-04'!$K109+('13-04'!$J109/90)</f>
        <v>6.5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/>
      <c r="L110" s="10">
        <f>'13-04'!$K110+('13-04'!$J110/90)</f>
        <v>1.1111111111111112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449</v>
      </c>
      <c r="J111" s="8">
        <v>95</v>
      </c>
      <c r="K111" s="9">
        <v>10</v>
      </c>
      <c r="L111" s="10">
        <f>'13-04'!$K111+('13-04'!$J111/90)</f>
        <v>11.055555555555555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28</v>
      </c>
      <c r="I112" s="2" t="s">
        <v>437</v>
      </c>
      <c r="J112" s="8">
        <v>-300</v>
      </c>
      <c r="K112" s="9"/>
      <c r="L112" s="10">
        <f>'13-04'!$K112+('13-04'!$J112/90)</f>
        <v>-3.3333333333333335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4</v>
      </c>
      <c r="L113" s="10">
        <f>'13-04'!$K113+('13-04'!$J113/90)</f>
        <v>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450</v>
      </c>
      <c r="J114" s="8">
        <v>-50</v>
      </c>
      <c r="K114" s="9">
        <v>8</v>
      </c>
      <c r="L114" s="10">
        <f>'13-04'!$K114+('13-04'!$J114/90)</f>
        <v>7.4444444444444446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90</v>
      </c>
      <c r="J115" s="8">
        <v>-200</v>
      </c>
      <c r="K115" s="9">
        <v>27</v>
      </c>
      <c r="L115" s="10">
        <f>'13-04'!$K115+('13-04'!$J115/90)</f>
        <v>24.777777777777779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1</v>
      </c>
      <c r="L116" s="10">
        <f>'13-04'!$K116+('13-04'!$J116/90)</f>
        <v>1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160</v>
      </c>
      <c r="K117" s="9"/>
      <c r="L117" s="10">
        <f>'13-04'!$K117+('13-04'!$J117/90)</f>
        <v>1.7777777777777777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39</v>
      </c>
      <c r="J118" s="8">
        <v>-100</v>
      </c>
      <c r="K118" s="9">
        <v>10</v>
      </c>
      <c r="L118" s="10">
        <f>'13-04'!$K118+('13-04'!$J118/90)</f>
        <v>8.8888888888888893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451</v>
      </c>
      <c r="J119" s="8"/>
      <c r="K119" s="9">
        <v>-300</v>
      </c>
      <c r="L119" s="10">
        <f>'13-04'!$K119+('13-04'!$J119/90)</f>
        <v>-300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452</v>
      </c>
      <c r="J120" s="8">
        <v>-200</v>
      </c>
      <c r="K120" s="9">
        <v>40</v>
      </c>
      <c r="L120" s="10">
        <f>'13-04'!$K120+('13-04'!$J120/90)</f>
        <v>37.777777777777779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85</v>
      </c>
      <c r="J121" s="8">
        <v>300</v>
      </c>
      <c r="K121" s="9">
        <v>150</v>
      </c>
      <c r="L121" s="10">
        <f>'13-04'!$K121+('13-04'!$J121/90)</f>
        <v>153.33333333333334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130</v>
      </c>
      <c r="K122" s="9"/>
      <c r="L122" s="10">
        <f>'13-04'!$K122+('13-04'!$J122/90)</f>
        <v>1.4444444444444444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2" t="s">
        <v>453</v>
      </c>
      <c r="J123" s="8"/>
      <c r="K123" s="9">
        <v>-141</v>
      </c>
      <c r="L123" s="10">
        <f>'13-04'!$K123+('13-04'!$J123/90)</f>
        <v>-141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454</v>
      </c>
      <c r="J124" s="8">
        <v>-100</v>
      </c>
      <c r="K124" s="9">
        <v>325</v>
      </c>
      <c r="L124" s="10">
        <f>'13-04'!$K124+('13-04'!$J124/90)</f>
        <v>323.88888888888891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-200</v>
      </c>
      <c r="K125" s="9">
        <v>30</v>
      </c>
      <c r="L125" s="10">
        <f>'13-04'!$K125+('13-04'!$J125/90)</f>
        <v>27.777777777777779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418</v>
      </c>
      <c r="J126" s="8">
        <v>-100</v>
      </c>
      <c r="K126" s="9">
        <v>30</v>
      </c>
      <c r="L126" s="10">
        <f>'13-04'!$K126+('13-04'!$J126/90)</f>
        <v>28.888888888888889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2" t="s">
        <v>107</v>
      </c>
      <c r="J127" s="8">
        <v>-5000</v>
      </c>
      <c r="K127" s="9">
        <v>-2500</v>
      </c>
      <c r="L127" s="10">
        <f>'13-04'!$K127+('13-04'!$J127/90)</f>
        <v>-2555.5555555555557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75</v>
      </c>
      <c r="K128" s="9">
        <v>30</v>
      </c>
      <c r="L128" s="10">
        <f>'13-04'!$K128+('13-04'!$J128/90)</f>
        <v>30.833333333333332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-315</v>
      </c>
      <c r="K129" s="9">
        <v>10</v>
      </c>
      <c r="L129" s="10">
        <f>'13-04'!$K129+('13-04'!$J129/90)</f>
        <v>6.5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72</v>
      </c>
      <c r="J130" s="8">
        <v>130</v>
      </c>
      <c r="K130" s="9"/>
      <c r="L130" s="10">
        <f>'13-04'!$K130+('13-04'!$J130/90)</f>
        <v>1.4444444444444444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2" t="s">
        <v>57</v>
      </c>
      <c r="J131" s="8">
        <v>2000</v>
      </c>
      <c r="K131" s="9"/>
      <c r="L131" s="10">
        <f>'13-04'!$K131+('13-04'!$J131/90)</f>
        <v>22.222222222222221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28</v>
      </c>
      <c r="I132" s="2" t="s">
        <v>43</v>
      </c>
      <c r="J132" s="8">
        <v>-2000</v>
      </c>
      <c r="K132" s="9"/>
      <c r="L132" s="10">
        <f>'13-04'!$K132+('13-04'!$J132/90)</f>
        <v>-22.222222222222221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'13-04'!$K133+('13-04'!$J133/90)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'13-04'!$K134+('13-04'!$J134/90)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'13-04'!$K135+('13-04'!$J135/90)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'13-04'!$K136+('13-04'!$J136/90)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'13-04'!$K137+('13-04'!$J137/90)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'13-04'!$K138+('13-04'!$J138/90)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'13-04'!$K139+('13-04'!$J139/90)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'13-04'!$K140+('13-04'!$J140/90)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'13-04'!$K141+('13-04'!$J141/90)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'13-04'!$K142+('13-04'!$J142/90)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'13-04'!$K143+('13-04'!$J143/90)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'13-04'!$K144+('13-04'!$J144/90)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'13-04'!$K145+('13-04'!$J145/90)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'13-04'!$K146+('13-04'!$J146/90)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'13-04'!$K147+('13-04'!$J147/90)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'13-04'!$K148+('13-04'!$J148/90)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'13-04'!$K149+('13-04'!$J149/90)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'13-04'!$K150+('13-04'!$J150/90)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'13-04'!$K151+('13-04'!$J151/90)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'13-04'!$K152+('13-04'!$J152/90)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'13-04'!$K153+('13-04'!$J153/90)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'13-04'!$K154+('13-04'!$J154/90)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'13-04'!$K155+('13-04'!$J155/90)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'13-04'!$K156+('13-04'!$J156/90)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'13-04'!$K157+('13-04'!$J157/90)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'13-04'!$K158+('13-04'!$J158/90)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'13-04'!$K159+('13-04'!$J159/90)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'13-04'!$K160+('13-04'!$J160/90)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'13-04'!$K161+('13-04'!$J161/90)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'13-04'!$K162+('13-04'!$J162/90)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'13-04'!$K163+('13-04'!$J163/90)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'13-04'!$K164+('13-04'!$J164/90)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'13-04'!$K165+('13-04'!$J165/90)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'13-04'!$K166+('13-04'!$J166/90)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'13-04'!$K167+('13-04'!$J167/90)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'13-04'!$K168+('13-04'!$J168/90)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'13-04'!$K169+('13-04'!$J169/90)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'13-04'!$K170+('13-04'!$J170/90)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'13-04'!$K171+('13-04'!$J171/90)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'13-04'!$K172+('13-04'!$J172/90)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'13-04'!$K173+('13-04'!$J173/90)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'13-04'!$K174+('13-04'!$J174/90)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'13-04'!$K175+('13-04'!$J175/90)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'13-04'!$K176+('13-04'!$J176/90)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'13-04'!$K177+('13-04'!$J177/90)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'13-04'!$K178+('13-04'!$J178/90)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'13-04'!$K179+('13-04'!$J179/90)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'13-04'!$K180+('13-04'!$J180/90)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'13-04'!$K181+('13-04'!$J181/90)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'13-04'!$K182+('13-04'!$J182/90)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'13-04'!$K183+('13-04'!$J183/90)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'13-04'!$K184+('13-04'!$J184/90)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'13-04'!$K185+('13-04'!$J185/90)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'13-04'!$K186+('13-04'!$J186/90)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'13-04'!$K187+('13-04'!$J187/90)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'13-04'!$K188+('13-04'!$J188/90)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'13-04'!$K189+('13-04'!$J189/90)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'13-04'!$K190+('13-04'!$J190/90)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'13-04'!$K191+('13-04'!$J191/90)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'13-04'!$K192+('13-04'!$J192/90)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'13-04'!$K193+('13-04'!$J193/90)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'13-04'!$K194+('13-04'!$J194/90)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'13-04'!$K195+('13-04'!$J195/90)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'13-04'!$K196+('13-04'!$J196/90)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'13-04'!$K197+('13-04'!$J197/90)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'13-04'!$K198+('13-04'!$J198/90)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'13-04'!$K199+('13-04'!$J199/90)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'13-04'!$K200+('13-04'!$J200/90)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'13-04'!$K201+('13-04'!$J201/90)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'13-04'!$K202+('13-04'!$J202/90)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'13-04'!$K203+('13-04'!$J203/90)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'13-04'!$K204+('13-04'!$J204/90)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'13-04'!$K205+('13-04'!$J205/90)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'13-04'!$K206+('13-04'!$J206/90)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'13-04'!$K207+('13-04'!$J207/90)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'13-04'!$K208+('13-04'!$J208/90)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'13-04'!$K209+('13-04'!$J209/90)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'13-04'!$K210+('13-04'!$J210/90)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'13-04'!$K211+('13-04'!$J211/90)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'13-04'!$K212+('13-04'!$J212/90)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'13-04'!$K213+('13-04'!$J213/90)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'13-04'!$K214+('13-04'!$J214/90)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'13-04'!$K215+('13-04'!$J215/90)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'13-04'!$K216+('13-04'!$J216/90)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'13-04'!$K217+('13-04'!$J217/90)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'13-04'!$K218+('13-04'!$J218/90)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'13-04'!$K219+('13-04'!$J219/90)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'13-04'!$K220+('13-04'!$J220/90)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'13-04'!$K221+('13-04'!$J221/90)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'13-04'!$K222+('13-04'!$J222/90)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'13-04'!$K223+('13-04'!$J223/90)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'13-04'!$K224+('13-04'!$J224/90)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'13-04'!$K225+('13-04'!$J225/90)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'13-04'!$K226+('13-04'!$J226/90)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'13-04'!$K227+('13-04'!$J227/90)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'13-04'!$K228+('13-04'!$J228/90)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'13-04'!$K229+('13-04'!$J229/90)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'13-04'!$K230+('13-04'!$J230/90)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'13-04'!$K231+('13-04'!$J231/90)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'13-04'!$K232+('13-04'!$J232/90)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'13-04'!$K233+('13-04'!$J233/90)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'13-04'!$K234+('13-04'!$J234/90)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'13-04'!$K235+('13-04'!$J235/90)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'13-04'!$K236+('13-04'!$J236/90)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'13-04'!$K237+('13-04'!$J237/90)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'13-04'!$K238+('13-04'!$J238/90)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'13-04'!$K239+('13-04'!$J239/90)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'13-04'!$K240+('13-04'!$J240/90)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'13-04'!$K241+('13-04'!$J241/90)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'13-04'!$K242+('13-04'!$J242/90)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'13-04'!$K243+('13-04'!$J243/90)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'13-04'!$K244+('13-04'!$J244/90)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'13-04'!$K245+('13-04'!$J245/90)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'13-04'!$K246+('13-04'!$J246/90)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'13-04'!$K247+('13-04'!$J247/90)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'13-04'!$K248+('13-04'!$J248/90)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'13-04'!$K249+('13-04'!$J249/90)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'13-04'!$K250+('13-04'!$J250/90)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'13-04'!$K251+('13-04'!$J251/90)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'13-04'!$K252+('13-04'!$J252/90)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'13-04'!$K253+('13-04'!$J253/90)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'13-04'!$K254+('13-04'!$J254/90)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'13-04'!$K255+('13-04'!$J255/90)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'13-04'!$K256+('13-04'!$J256/90)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'13-04'!$K257+('13-04'!$J257/90)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'13-04'!$K258+('13-04'!$J258/90)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'13-04'!$K259+('13-04'!$J259/90)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'13-04'!$K260+('13-04'!$J260/90)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'13-04'!$K261+('13-04'!$J261/90)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'13-04'!$K262+('13-04'!$J262/90)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'13-04'!$K263+('13-04'!$J263/90)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'13-04'!$K264+('13-04'!$J264/90)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'13-04'!$K265+('13-04'!$J265/90)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'13-04'!$K266+('13-04'!$J266/90)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'13-04'!$K267+('13-04'!$J267/90)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'13-04'!$K268+('13-04'!$J268/90)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'13-04'!$K269+('13-04'!$J269/90)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'13-04'!$K270+('13-04'!$J270/90)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'13-04'!$K271+('13-04'!$J271/90)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'13-04'!$K272+('13-04'!$J272/90)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'13-04'!$K273+('13-04'!$J273/90)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'13-04'!$K274+('13-04'!$J274/90)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'13-04'!$K275+('13-04'!$J275/90)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'13-04'!$K276+('13-04'!$J276/90)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'13-04'!$K277+('13-04'!$J277/90)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'13-04'!$K278+('13-04'!$J278/90)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'13-04'!$K279+('13-04'!$J279/90)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'13-04'!$K280+('13-04'!$J280/90)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'13-04'!$K281+('13-04'!$J281/90)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'13-04'!$K282+('13-04'!$J282/90)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'13-04'!$K283+('13-04'!$J283/90)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'13-04'!$K284+('13-04'!$J284/90)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'13-04'!$K285+('13-04'!$J285/90)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'13-04'!$K286+('13-04'!$J286/90)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'13-04'!$K287+('13-04'!$J287/90)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'13-04'!$K288+('13-04'!$J288/90)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'13-04'!$K289+('13-04'!$J289/90)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'13-04'!$K290+('13-04'!$J290/90)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'13-04'!$K291+('13-04'!$J291/90)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'13-04'!$K292+('13-04'!$J292/90)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'13-04'!$K293+('13-04'!$J293/90)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'13-04'!$K294+('13-04'!$J294/90)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'13-04'!$K295+('13-04'!$J295/90)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'13-04'!$K296+('13-04'!$J296/90)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'13-04'!$K297+('13-04'!$J297/90)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'13-04'!$K298+('13-04'!$J298/90)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'13-04'!$K299+('13-04'!$J299/90)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'13-04'!$K300+('13-04'!$J300/90)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'13-04'!$K301+('13-04'!$J301/90)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'13-04'!$K302+('13-04'!$J302/90)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'13-04'!$K303+('13-04'!$J303/90)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'13-04'!$K304+('13-04'!$J304/90)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'13-04'!$K305+('13-04'!$J305/90)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'13-04'!$K306+('13-04'!$J306/90)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'13-04'!$K307+('13-04'!$J307/90)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'13-04'!$K308+('13-04'!$J308/90)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'13-04'!$K309+('13-04'!$J309/90)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'13-04'!$K310+('13-04'!$J310/90)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'13-04'!$K311+('13-04'!$J311/90)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'13-04'!$K312+('13-04'!$J312/90)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'13-04'!$K313+('13-04'!$J313/90)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'13-04'!$K314+('13-04'!$J314/90)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'13-04'!$K315+('13-04'!$J315/90)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'13-04'!$K316+('13-04'!$J316/90)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'13-04'!$K317+('13-04'!$J317/90)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'13-04'!$K318+('13-04'!$J318/90)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'13-04'!$K319+('13-04'!$J319/90)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'13-04'!$K320+('13-04'!$J320/90)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'13-04'!$K321+('13-04'!$J321/90)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'13-04'!$K322+('13-04'!$J322/90)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'13-04'!$K323+('13-04'!$J323/90)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'13-04'!$K324+('13-04'!$J324/90)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'13-04'!$K325+('13-04'!$J325/90)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'13-04'!$K326+('13-04'!$J326/90)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'13-04'!$K327+('13-04'!$J327/90)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'13-04'!$K328+('13-04'!$J328/90)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'13-04'!$K329+('13-04'!$J329/90)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'13-04'!$K330+('13-04'!$J330/90)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'13-04'!$K331+('13-04'!$J331/90)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'13-04'!$K332+('13-04'!$J332/90)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'13-04'!$K333+('13-04'!$J333/90)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'13-04'!$K334+('13-04'!$J334/90)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'13-04'!$K335+('13-04'!$J335/90)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'13-04'!$K336+('13-04'!$J336/90)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'13-04'!$K337+('13-04'!$J337/90)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'13-04'!$K338+('13-04'!$J338/90)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'13-04'!$K339+('13-04'!$J339/90)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'13-04'!$K340+('13-04'!$J340/90)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'13-04'!$K341+('13-04'!$J341/90)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'13-04'!$K342+('13-04'!$J342/90)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'13-04'!$K343+('13-04'!$J343/90)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'13-04'!$K344+('13-04'!$J344/90)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'13-04'!$K345+('13-04'!$J345/90)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'13-04'!$K346+('13-04'!$J346/90)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'13-04'!$K347+('13-04'!$J347/90)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'13-04'!$K348+('13-04'!$J348/90)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'13-04'!$K349+('13-04'!$J349/90)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'13-04'!$K350+('13-04'!$J350/90)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'13-04'!$K351+('13-04'!$J351/90)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'13-04'!$K352+('13-04'!$J352/90)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'13-04'!$K353+('13-04'!$J353/90)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'13-04'!$K354+('13-04'!$J354/90)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'13-04'!$K355+('13-04'!$J355/90)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'13-04'!$K356+('13-04'!$J356/90)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'13-04'!$K357+('13-04'!$J357/90)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'13-04'!$K358+('13-04'!$J358/90)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'13-04'!$K359+('13-04'!$J359/90)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'13-04'!$K360+('13-04'!$J360/90)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'13-04'!$K361+('13-04'!$J361/90)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4377FF-79C1-48D4-B1C8-5683E4824829}">
  <sheetPr codeName="Sheet13">
    <pageSetUpPr fitToPage="1"/>
  </sheetPr>
  <dimension ref="A1:Z1000"/>
  <sheetViews>
    <sheetView rightToLeft="1" topLeftCell="A30" workbookViewId="0">
      <selection activeCell="I131" sqref="I13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290</v>
      </c>
      <c r="K1" s="3">
        <f t="shared" si="0"/>
        <v>50</v>
      </c>
      <c r="L1" s="3">
        <f t="shared" si="0"/>
        <v>53.222222222222221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456</v>
      </c>
      <c r="J3" s="8">
        <v>-125</v>
      </c>
      <c r="K3" s="9"/>
      <c r="L3" s="10">
        <f t="shared" ref="L3:L18" si="1">K3+(J3/90)</f>
        <v>-1.3888888888888888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76</v>
      </c>
      <c r="J4" s="8">
        <v>350</v>
      </c>
      <c r="K4" s="9"/>
      <c r="L4" s="10">
        <f t="shared" si="1"/>
        <v>3.8888888888888888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453</v>
      </c>
      <c r="J5" s="8">
        <v>-100</v>
      </c>
      <c r="K5" s="9">
        <v>50</v>
      </c>
      <c r="L5" s="10">
        <f t="shared" si="1"/>
        <v>48.888888888888886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404</v>
      </c>
      <c r="J6" s="8">
        <v>210</v>
      </c>
      <c r="K6" s="9"/>
      <c r="L6" s="10">
        <f t="shared" si="1"/>
        <v>2.3333333333333335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56</v>
      </c>
      <c r="J7" s="8">
        <v>-45</v>
      </c>
      <c r="K7" s="9"/>
      <c r="L7" s="10">
        <f t="shared" si="1"/>
        <v>-0.5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455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57" t="s">
        <v>7</v>
      </c>
      <c r="B20" s="58"/>
      <c r="C20" s="58"/>
      <c r="D20" s="58"/>
      <c r="E20" s="58"/>
      <c r="F20" s="58"/>
      <c r="G20" s="1"/>
      <c r="H20" s="1"/>
      <c r="I20" s="2" t="s">
        <v>0</v>
      </c>
      <c r="J20" s="3">
        <f>SUM('14-04'!$J$22:$J$361)</f>
        <v>-240</v>
      </c>
      <c r="K20" s="3">
        <f>SUM('14-04'!$K$22:$K$361)</f>
        <v>185</v>
      </c>
      <c r="L20" s="3">
        <f>SUM('14-04'!$L$22:$L$361)</f>
        <v>182.33333333333394</v>
      </c>
      <c r="M20" s="3"/>
      <c r="N20" s="57" t="s">
        <v>8</v>
      </c>
      <c r="O20" s="58"/>
      <c r="P20" s="58"/>
      <c r="Q20" s="58"/>
      <c r="R20" s="58"/>
      <c r="S20" s="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59</v>
      </c>
      <c r="F22" s="16">
        <f t="shared" ref="F22:F26" si="3">D22*E22</f>
        <v>295</v>
      </c>
      <c r="G22" s="7"/>
      <c r="H22" s="7" t="s">
        <v>6</v>
      </c>
      <c r="I22" s="2" t="s">
        <v>457</v>
      </c>
      <c r="J22" s="8">
        <v>1800</v>
      </c>
      <c r="K22" s="9"/>
      <c r="L22" s="10">
        <f>'14-04'!$K22+('14-04'!$J22/90)</f>
        <v>20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57</v>
      </c>
      <c r="S22" s="16">
        <f t="shared" ref="S22:S26" si="5">Q22*R22</f>
        <v>285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53</v>
      </c>
      <c r="F23" s="16">
        <f t="shared" si="3"/>
        <v>530</v>
      </c>
      <c r="G23" s="7"/>
      <c r="H23" s="7" t="s">
        <v>6</v>
      </c>
      <c r="I23" s="2" t="s">
        <v>64</v>
      </c>
      <c r="J23" s="8"/>
      <c r="K23" s="9">
        <v>110</v>
      </c>
      <c r="L23" s="10">
        <f>'14-04'!$K23+('14-04'!$J23/90)</f>
        <v>110</v>
      </c>
      <c r="M23" s="3"/>
      <c r="N23" s="13">
        <v>5</v>
      </c>
      <c r="O23" s="1">
        <v>9</v>
      </c>
      <c r="P23" s="14">
        <f t="shared" si="4"/>
        <v>45</v>
      </c>
      <c r="Q23" s="15">
        <v>10</v>
      </c>
      <c r="R23" s="1">
        <v>42</v>
      </c>
      <c r="S23" s="16">
        <f t="shared" si="5"/>
        <v>420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46</v>
      </c>
      <c r="C24" s="14">
        <f t="shared" si="2"/>
        <v>460</v>
      </c>
      <c r="D24" s="15">
        <v>20</v>
      </c>
      <c r="E24" s="1">
        <v>39</v>
      </c>
      <c r="F24" s="16">
        <f t="shared" si="3"/>
        <v>780</v>
      </c>
      <c r="G24" s="7"/>
      <c r="H24" s="7" t="s">
        <v>6</v>
      </c>
      <c r="I24" s="2" t="s">
        <v>224</v>
      </c>
      <c r="J24" s="8">
        <v>-180</v>
      </c>
      <c r="K24" s="9">
        <v>65</v>
      </c>
      <c r="L24" s="10">
        <f>'14-04'!$K24+('14-04'!$J24/90)</f>
        <v>63</v>
      </c>
      <c r="M24" s="3"/>
      <c r="N24" s="13">
        <v>10</v>
      </c>
      <c r="O24" s="1">
        <v>47</v>
      </c>
      <c r="P24" s="14">
        <f t="shared" si="4"/>
        <v>470</v>
      </c>
      <c r="Q24" s="15">
        <v>20</v>
      </c>
      <c r="R24" s="1">
        <v>10</v>
      </c>
      <c r="S24" s="16">
        <f t="shared" si="5"/>
        <v>200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4" t="s">
        <v>458</v>
      </c>
      <c r="J25" s="8">
        <v>-675</v>
      </c>
      <c r="K25" s="9">
        <v>10</v>
      </c>
      <c r="L25" s="10">
        <f>'14-04'!$K25+('14-04'!$J25/90)</f>
        <v>2.5</v>
      </c>
      <c r="M25" s="3"/>
      <c r="N25" s="13">
        <v>20</v>
      </c>
      <c r="O25" s="1">
        <v>29</v>
      </c>
      <c r="P25" s="14">
        <f t="shared" si="4"/>
        <v>580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27</v>
      </c>
      <c r="F26" s="16">
        <f t="shared" si="3"/>
        <v>2700</v>
      </c>
      <c r="G26" s="7"/>
      <c r="H26" s="7" t="s">
        <v>6</v>
      </c>
      <c r="I26" s="45" t="s">
        <v>229</v>
      </c>
      <c r="J26" s="8">
        <v>-270</v>
      </c>
      <c r="K26" s="9">
        <v>-10</v>
      </c>
      <c r="L26" s="10">
        <f>'14-04'!$K26+('14-04'!$J26/90)</f>
        <v>-13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87</v>
      </c>
      <c r="S26" s="16">
        <f t="shared" si="5"/>
        <v>8700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4405</v>
      </c>
      <c r="G27" s="7"/>
      <c r="H27" s="7" t="s">
        <v>6</v>
      </c>
      <c r="I27" s="2"/>
      <c r="J27" s="8">
        <v>-810</v>
      </c>
      <c r="K27" s="9">
        <v>10</v>
      </c>
      <c r="L27" s="10">
        <f>'14-04'!$K27+('14-04'!$J27/90)</f>
        <v>1</v>
      </c>
      <c r="M27" s="3"/>
      <c r="N27" s="13">
        <v>100</v>
      </c>
      <c r="O27" s="1">
        <v>12</v>
      </c>
      <c r="P27" s="14">
        <f t="shared" si="4"/>
        <v>1200</v>
      </c>
      <c r="Q27" s="12" t="s">
        <v>11</v>
      </c>
      <c r="R27" s="12"/>
      <c r="S27" s="17">
        <f>SUM(S22:S26)</f>
        <v>9605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1055</v>
      </c>
      <c r="D28" s="1"/>
      <c r="E28" s="1"/>
      <c r="F28" s="1"/>
      <c r="G28" s="1"/>
      <c r="H28" s="7" t="s">
        <v>6</v>
      </c>
      <c r="I28" s="2"/>
      <c r="J28" s="8">
        <v>450</v>
      </c>
      <c r="K28" s="9"/>
      <c r="L28" s="10">
        <f>'14-04'!$K28+('14-04'!$J28/90)</f>
        <v>5</v>
      </c>
      <c r="M28" s="3"/>
      <c r="N28" s="12" t="s">
        <v>11</v>
      </c>
      <c r="O28" s="12"/>
      <c r="P28" s="6">
        <f>SUM(P22:P27)</f>
        <v>2395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59" t="s">
        <v>21</v>
      </c>
      <c r="E29" s="60"/>
      <c r="F29" s="17">
        <f t="array" aca="1" ref="F29" ca="1">INDIRECT("'"&amp;$A$19&amp;"'!J20")+J1</f>
        <v>-3800</v>
      </c>
      <c r="G29" s="1"/>
      <c r="H29" s="7" t="s">
        <v>6</v>
      </c>
      <c r="I29" s="2"/>
      <c r="J29" s="8"/>
      <c r="K29" s="9">
        <v>140</v>
      </c>
      <c r="L29" s="10">
        <f>'14-04'!$K29+('14-04'!$J29/90)</f>
        <v>140</v>
      </c>
      <c r="M29" s="3"/>
      <c r="N29" s="1"/>
      <c r="O29" s="1"/>
      <c r="P29" s="18"/>
      <c r="Q29" s="59" t="s">
        <v>21</v>
      </c>
      <c r="R29" s="60"/>
      <c r="S29" s="17">
        <f>SUM('14-04'!$J$22:$J$361)</f>
        <v>-240</v>
      </c>
      <c r="T29" s="1"/>
      <c r="U29" s="1"/>
      <c r="V29" s="1"/>
      <c r="W29" s="1"/>
      <c r="X29" s="1"/>
      <c r="Y29" s="1"/>
      <c r="Z29" s="1"/>
    </row>
    <row r="30" spans="1:26" x14ac:dyDescent="0.3">
      <c r="A30" s="59" t="s">
        <v>23</v>
      </c>
      <c r="B30" s="60"/>
      <c r="C30" s="6">
        <f t="array" aca="1" ref="C30" ca="1">INDIRECT("'"&amp;$A$19&amp;"'!K20")+K1</f>
        <v>-18</v>
      </c>
      <c r="D30" s="1"/>
      <c r="E30" s="1"/>
      <c r="F30" s="8"/>
      <c r="G30" s="1"/>
      <c r="H30" s="7" t="s">
        <v>6</v>
      </c>
      <c r="I30" s="44" t="s">
        <v>338</v>
      </c>
      <c r="J30" s="8"/>
      <c r="K30" s="9">
        <v>35</v>
      </c>
      <c r="L30" s="10">
        <f>'14-04'!$K30+('14-04'!$J30/90)</f>
        <v>35</v>
      </c>
      <c r="M30" s="3"/>
      <c r="N30" s="59" t="s">
        <v>23</v>
      </c>
      <c r="O30" s="60"/>
      <c r="P30" s="6">
        <f>SUM('14-04'!$K$22:$K$361)</f>
        <v>185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4" t="s">
        <v>459</v>
      </c>
      <c r="J31" s="8">
        <v>400</v>
      </c>
      <c r="K31" s="9"/>
      <c r="L31" s="10">
        <f>'14-04'!$K31+('14-04'!$J31/90)</f>
        <v>4.4444444444444446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5440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4" t="s">
        <v>344</v>
      </c>
      <c r="J32" s="8">
        <v>-100</v>
      </c>
      <c r="K32" s="9">
        <v>130</v>
      </c>
      <c r="L32" s="10">
        <f>'14-04'!$K32+('14-04'!$J32/90)</f>
        <v>128.88888888888889</v>
      </c>
      <c r="M32" s="3"/>
      <c r="N32" s="12" t="s">
        <v>25</v>
      </c>
      <c r="O32" s="12"/>
      <c r="P32" s="6">
        <f>P28-P30-C28</f>
        <v>1155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6" t="s">
        <v>460</v>
      </c>
      <c r="J33" s="8">
        <v>-250</v>
      </c>
      <c r="K33" s="9">
        <v>5</v>
      </c>
      <c r="L33" s="10">
        <f>'14-04'!$K33+('14-04'!$J33/90)</f>
        <v>2.2222222222222223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>
        <v>400</v>
      </c>
      <c r="K34" s="9"/>
      <c r="L34" s="10">
        <f>'14-04'!$K34+('14-04'!$J34/90)</f>
        <v>4.4444444444444446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4" t="s">
        <v>75</v>
      </c>
      <c r="J35" s="8">
        <v>100</v>
      </c>
      <c r="K35" s="9">
        <v>100</v>
      </c>
      <c r="L35" s="10">
        <f>'14-04'!$K35+('14-04'!$J35/90)</f>
        <v>101.11111111111111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>
        <v>-100</v>
      </c>
      <c r="K36" s="9">
        <v>15</v>
      </c>
      <c r="L36" s="10">
        <f>'14-04'!$K36+('14-04'!$J36/90)</f>
        <v>13.888888888888889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6" t="s">
        <v>461</v>
      </c>
      <c r="J37" s="8">
        <v>300</v>
      </c>
      <c r="K37" s="9">
        <v>5</v>
      </c>
      <c r="L37" s="10">
        <f>'14-04'!$K37+('14-04'!$J37/90)</f>
        <v>8.3333333333333339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6" t="s">
        <v>462</v>
      </c>
      <c r="J38" s="8"/>
      <c r="K38" s="9">
        <v>5</v>
      </c>
      <c r="L38" s="10">
        <f>'14-04'!$K38+('14-04'!$J38/90)</f>
        <v>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4" t="s">
        <v>351</v>
      </c>
      <c r="J39" s="8">
        <v>630</v>
      </c>
      <c r="K39" s="9"/>
      <c r="L39" s="10">
        <f>'14-04'!$K39+('14-04'!$J39/90)</f>
        <v>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4" t="s">
        <v>463</v>
      </c>
      <c r="J40" s="8"/>
      <c r="K40" s="9">
        <v>3800</v>
      </c>
      <c r="L40" s="10">
        <f>'14-04'!$K40+('14-04'!$J40/90)</f>
        <v>3800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47" t="s">
        <v>40</v>
      </c>
      <c r="I41" s="44" t="s">
        <v>95</v>
      </c>
      <c r="J41" s="8"/>
      <c r="K41" s="9">
        <v>-3800</v>
      </c>
      <c r="L41" s="10">
        <f>'14-04'!$K41+('14-04'!$J41/90)</f>
        <v>-3800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4" t="s">
        <v>464</v>
      </c>
      <c r="J42" s="8">
        <v>270</v>
      </c>
      <c r="K42" s="9"/>
      <c r="L42" s="10">
        <f>'14-04'!$K42+('14-04'!$J42/90)</f>
        <v>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225</v>
      </c>
      <c r="K43" s="9"/>
      <c r="L43" s="10">
        <f>'14-04'!$K43+('14-04'!$J43/90)</f>
        <v>2.5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4" t="s">
        <v>465</v>
      </c>
      <c r="J44" s="8">
        <v>400</v>
      </c>
      <c r="K44" s="9"/>
      <c r="L44" s="10">
        <f>'14-04'!$K44+('14-04'!$J44/90)</f>
        <v>4.4444444444444446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4" t="s">
        <v>275</v>
      </c>
      <c r="J45" s="8">
        <v>-400</v>
      </c>
      <c r="K45" s="9">
        <v>10</v>
      </c>
      <c r="L45" s="10">
        <f>'14-04'!$K45+('14-04'!$J45/90)</f>
        <v>5.5555555555555554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4" t="s">
        <v>466</v>
      </c>
      <c r="J46" s="8"/>
      <c r="K46" s="9">
        <v>2354</v>
      </c>
      <c r="L46" s="10">
        <f>'14-04'!$K46+('14-04'!$J46/90)</f>
        <v>2354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47" t="s">
        <v>40</v>
      </c>
      <c r="I47" s="44" t="s">
        <v>95</v>
      </c>
      <c r="J47" s="8"/>
      <c r="K47" s="9">
        <v>-2354</v>
      </c>
      <c r="L47" s="10">
        <f>'14-04'!$K47+('14-04'!$J47/90)</f>
        <v>-2354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4" t="s">
        <v>467</v>
      </c>
      <c r="J48" s="8">
        <v>60</v>
      </c>
      <c r="K48" s="9"/>
      <c r="L48" s="10">
        <f>'14-04'!$K48+('14-04'!$J48/90)</f>
        <v>0.66666666666666663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4" t="s">
        <v>404</v>
      </c>
      <c r="J49" s="8">
        <v>220</v>
      </c>
      <c r="K49" s="9"/>
      <c r="L49" s="10">
        <f>'14-04'!$K49+('14-04'!$J49/90)</f>
        <v>2.4444444444444446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4" t="s">
        <v>468</v>
      </c>
      <c r="J50" s="8">
        <v>-360</v>
      </c>
      <c r="K50" s="9">
        <v>-5</v>
      </c>
      <c r="L50" s="10">
        <f>'14-04'!$K50+('14-04'!$J50/90)</f>
        <v>-9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4" t="s">
        <v>316</v>
      </c>
      <c r="J51" s="8">
        <v>700</v>
      </c>
      <c r="K51" s="9"/>
      <c r="L51" s="10">
        <f>'14-04'!$K51+('14-04'!$J51/90)</f>
        <v>7.7777777777777777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4" t="s">
        <v>420</v>
      </c>
      <c r="J52" s="8">
        <v>1350</v>
      </c>
      <c r="K52" s="9">
        <v>10</v>
      </c>
      <c r="L52" s="10">
        <f>'14-04'!$K52+('14-04'!$J52/90)</f>
        <v>25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4" t="s">
        <v>469</v>
      </c>
      <c r="J53" s="8"/>
      <c r="K53" s="9">
        <v>30</v>
      </c>
      <c r="L53" s="10">
        <f>'14-04'!$K53+('14-04'!$J53/90)</f>
        <v>30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4" t="s">
        <v>470</v>
      </c>
      <c r="J54" s="8">
        <v>-270</v>
      </c>
      <c r="K54" s="9">
        <v>5</v>
      </c>
      <c r="L54" s="10">
        <f>'14-04'!$K54+('14-04'!$J54/90)</f>
        <v>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4" t="s">
        <v>178</v>
      </c>
      <c r="J55" s="8">
        <v>-100</v>
      </c>
      <c r="K55" s="9">
        <v>75</v>
      </c>
      <c r="L55" s="10">
        <f>'14-04'!$K55+('14-04'!$J55/90)</f>
        <v>73.888888888888886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-230</v>
      </c>
      <c r="K56" s="9">
        <v>5</v>
      </c>
      <c r="L56" s="10">
        <f>'14-04'!$K56+('14-04'!$J56/90)</f>
        <v>2.4444444444444446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-150</v>
      </c>
      <c r="K57" s="9">
        <v>5</v>
      </c>
      <c r="L57" s="10">
        <f>'14-04'!$K57+('14-04'!$J57/90)</f>
        <v>3.333333333333333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4" t="s">
        <v>471</v>
      </c>
      <c r="J58" s="8"/>
      <c r="K58" s="9">
        <v>10</v>
      </c>
      <c r="L58" s="10">
        <f>'14-04'!$K58+('14-04'!$J58/90)</f>
        <v>10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4" t="s">
        <v>472</v>
      </c>
      <c r="J59" s="8">
        <v>-270</v>
      </c>
      <c r="K59" s="9">
        <v>15</v>
      </c>
      <c r="L59" s="10">
        <f>'14-04'!$K59+('14-04'!$J59/90)</f>
        <v>12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4" t="s">
        <v>156</v>
      </c>
      <c r="J60" s="8">
        <v>370</v>
      </c>
      <c r="K60" s="9">
        <v>50</v>
      </c>
      <c r="L60" s="10">
        <f>'14-04'!$K60+('14-04'!$J60/90)</f>
        <v>54.111111111111114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4" t="s">
        <v>121</v>
      </c>
      <c r="J61" s="8">
        <v>200</v>
      </c>
      <c r="K61" s="9"/>
      <c r="L61" s="10">
        <f>'14-04'!$K61+('14-04'!$J61/90)</f>
        <v>2.2222222222222223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4" t="s">
        <v>420</v>
      </c>
      <c r="J62" s="8">
        <v>2250</v>
      </c>
      <c r="K62" s="9"/>
      <c r="L62" s="10">
        <f>'14-04'!$K62+('14-04'!$J62/90)</f>
        <v>25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4" t="s">
        <v>473</v>
      </c>
      <c r="J63" s="8">
        <v>-360</v>
      </c>
      <c r="K63" s="9">
        <v>10</v>
      </c>
      <c r="L63" s="10">
        <f>'14-04'!$K63+('14-04'!$J63/90)</f>
        <v>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4" t="s">
        <v>474</v>
      </c>
      <c r="J64" s="8">
        <v>-200</v>
      </c>
      <c r="K64" s="9">
        <v>20</v>
      </c>
      <c r="L64" s="10">
        <f>'14-04'!$K64+('14-04'!$J64/90)</f>
        <v>17.777777777777779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8" t="s">
        <v>63</v>
      </c>
      <c r="J65" s="39">
        <v>100</v>
      </c>
      <c r="K65" s="40"/>
      <c r="L65" s="41">
        <f>'14-04'!$K65+('14-04'!$J65/90)</f>
        <v>1.1111111111111112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8" t="s">
        <v>39</v>
      </c>
      <c r="J66" s="42"/>
      <c r="K66" s="43">
        <v>10</v>
      </c>
      <c r="L66" s="41">
        <f>'14-04'!$K66+('14-04'!$J66/90)</f>
        <v>10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8" t="s">
        <v>156</v>
      </c>
      <c r="J67" s="39"/>
      <c r="K67" s="40">
        <v>25</v>
      </c>
      <c r="L67" s="41">
        <f>'14-04'!$K67+('14-04'!$J67/90)</f>
        <v>25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8" t="s">
        <v>475</v>
      </c>
      <c r="J68" s="42">
        <v>250</v>
      </c>
      <c r="K68" s="43"/>
      <c r="L68" s="41">
        <f>'14-04'!$K68+('14-04'!$J68/90)</f>
        <v>2.7777777777777777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8" t="s">
        <v>214</v>
      </c>
      <c r="J69" s="39">
        <v>200</v>
      </c>
      <c r="K69" s="40">
        <v>5</v>
      </c>
      <c r="L69" s="41">
        <f>'14-04'!$K69+('14-04'!$J69/90)</f>
        <v>7.2222222222222223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8" t="s">
        <v>134</v>
      </c>
      <c r="J70" s="39">
        <v>50</v>
      </c>
      <c r="K70" s="40">
        <v>5</v>
      </c>
      <c r="L70" s="41">
        <f>'14-04'!$K70+('14-04'!$J70/90)</f>
        <v>5.5555555555555554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-90</v>
      </c>
      <c r="K71" s="9">
        <v>40</v>
      </c>
      <c r="L71" s="10">
        <f>'14-04'!$K71+('14-04'!$J71/90)</f>
        <v>39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4" t="s">
        <v>476</v>
      </c>
      <c r="J72" s="8">
        <v>-180</v>
      </c>
      <c r="K72" s="9">
        <v>10</v>
      </c>
      <c r="L72" s="10">
        <f>'14-04'!$K72+('14-04'!$J72/90)</f>
        <v>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4" t="s">
        <v>477</v>
      </c>
      <c r="J73" s="8"/>
      <c r="K73" s="9">
        <v>100</v>
      </c>
      <c r="L73" s="10">
        <f>'14-04'!$K73+('14-04'!$J73/90)</f>
        <v>100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-300</v>
      </c>
      <c r="K74" s="9">
        <v>10</v>
      </c>
      <c r="L74" s="10">
        <f>'14-04'!$K74+('14-04'!$J74/90)</f>
        <v>6.6666666666666661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4" t="s">
        <v>232</v>
      </c>
      <c r="J75" s="8">
        <v>-700</v>
      </c>
      <c r="K75" s="9"/>
      <c r="L75" s="10">
        <f>'14-04'!$K75+('14-04'!$J75/90)</f>
        <v>-7.7777777777777777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4" t="s">
        <v>173</v>
      </c>
      <c r="J76" s="8">
        <v>300</v>
      </c>
      <c r="K76" s="9"/>
      <c r="L76" s="10">
        <f>'14-04'!$K76+('14-04'!$J76/90)</f>
        <v>3.3333333333333335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4" t="s">
        <v>478</v>
      </c>
      <c r="J77" s="8">
        <v>-150</v>
      </c>
      <c r="K77" s="9">
        <v>10</v>
      </c>
      <c r="L77" s="10">
        <f>'14-04'!$K77+('14-04'!$J77/90)</f>
        <v>8.3333333333333339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500</v>
      </c>
      <c r="K78" s="9"/>
      <c r="L78" s="10">
        <f>'14-04'!$K78+('14-04'!$J78/90)</f>
        <v>5.5555555555555554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4" t="s">
        <v>16</v>
      </c>
      <c r="J79" s="8">
        <v>-300</v>
      </c>
      <c r="K79" s="9">
        <v>100</v>
      </c>
      <c r="L79" s="10">
        <f>'14-04'!$K79+('14-04'!$J79/90)</f>
        <v>96.666666666666671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120</v>
      </c>
      <c r="K80" s="9"/>
      <c r="L80" s="10">
        <f>'14-04'!$K80+('14-04'!$J80/90)</f>
        <v>1.3333333333333333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479</v>
      </c>
      <c r="J81" s="8"/>
      <c r="K81" s="9">
        <v>200</v>
      </c>
      <c r="L81" s="10">
        <f>'14-04'!$K81+('14-04'!$J81/90)</f>
        <v>200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480</v>
      </c>
      <c r="J82" s="8"/>
      <c r="K82" s="9">
        <v>-35</v>
      </c>
      <c r="L82" s="10">
        <f>'14-04'!$K82+('14-04'!$J82/90)</f>
        <v>-35</v>
      </c>
      <c r="M82" s="3"/>
      <c r="N82" s="9" t="s">
        <v>118</v>
      </c>
      <c r="O82" s="9"/>
      <c r="P82" s="6">
        <v>2395</v>
      </c>
      <c r="Q82" s="9"/>
      <c r="R82" s="9"/>
      <c r="S82" s="17">
        <v>9605</v>
      </c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129</v>
      </c>
      <c r="J83" s="8">
        <v>-180</v>
      </c>
      <c r="K83" s="9">
        <v>20</v>
      </c>
      <c r="L83" s="10">
        <f>'14-04'!$K83+('14-04'!$J83/90)</f>
        <v>18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481</v>
      </c>
      <c r="J84" s="8">
        <v>540</v>
      </c>
      <c r="K84" s="9"/>
      <c r="L84" s="10">
        <f>'14-04'!$K84+('14-04'!$J84/90)</f>
        <v>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482</v>
      </c>
      <c r="J85" s="8">
        <v>40</v>
      </c>
      <c r="K85" s="9"/>
      <c r="L85" s="10">
        <f>'14-04'!$K85+('14-04'!$J85/90)</f>
        <v>0.44444444444444442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2" t="s">
        <v>483</v>
      </c>
      <c r="J86" s="8"/>
      <c r="K86" s="9">
        <v>-10</v>
      </c>
      <c r="L86" s="10">
        <f>'14-04'!$K86+('14-04'!$J86/90)</f>
        <v>-10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421</v>
      </c>
      <c r="J87" s="8"/>
      <c r="K87" s="9">
        <v>65</v>
      </c>
      <c r="L87" s="10">
        <f>'14-04'!$K87+('14-04'!$J87/90)</f>
        <v>65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484</v>
      </c>
      <c r="J88" s="8"/>
      <c r="K88" s="9">
        <v>10</v>
      </c>
      <c r="L88" s="10">
        <f>'14-04'!$K88+('14-04'!$J88/90)</f>
        <v>10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83</v>
      </c>
      <c r="J89" s="8">
        <v>-100</v>
      </c>
      <c r="K89" s="9">
        <v>10</v>
      </c>
      <c r="L89" s="10">
        <f>'14-04'!$K89+('14-04'!$J89/90)</f>
        <v>8.8888888888888893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16</v>
      </c>
      <c r="J90" s="8">
        <v>-200</v>
      </c>
      <c r="K90" s="9">
        <v>40</v>
      </c>
      <c r="L90" s="10">
        <f>'14-04'!$K90+('14-04'!$J90/90)</f>
        <v>37.777777777777779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70</v>
      </c>
      <c r="K91" s="9"/>
      <c r="L91" s="10">
        <f>'14-04'!$K91+('14-04'!$J91/90)</f>
        <v>0.77777777777777779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485</v>
      </c>
      <c r="J92" s="8">
        <v>-200</v>
      </c>
      <c r="K92" s="9">
        <v>35</v>
      </c>
      <c r="L92" s="10">
        <f>'14-04'!$K92+('14-04'!$J92/90)</f>
        <v>32.777777777777779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437</v>
      </c>
      <c r="J93" s="8">
        <v>-300</v>
      </c>
      <c r="K93" s="9"/>
      <c r="L93" s="10">
        <f>'14-04'!$K93+('14-04'!$J93/90)</f>
        <v>-3.3333333333333335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180</v>
      </c>
      <c r="K94" s="9"/>
      <c r="L94" s="10">
        <f>'14-04'!$K94+('14-04'!$J94/90)</f>
        <v>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6</v>
      </c>
      <c r="L95" s="10">
        <f>'14-04'!$K95+('14-04'!$J95/90)</f>
        <v>6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50</v>
      </c>
      <c r="K96" s="9"/>
      <c r="L96" s="10">
        <f>'14-04'!$K96+('14-04'!$J96/90)</f>
        <v>0.55555555555555558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10</v>
      </c>
      <c r="L97" s="10">
        <f>'14-04'!$K97+('14-04'!$J97/90)</f>
        <v>10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119</v>
      </c>
      <c r="J98" s="8"/>
      <c r="K98" s="9">
        <v>500</v>
      </c>
      <c r="L98" s="10">
        <f>'14-04'!$K98+('14-04'!$J98/90)</f>
        <v>500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25</v>
      </c>
      <c r="K99" s="9"/>
      <c r="L99" s="10">
        <f>'14-04'!$K99+('14-04'!$J99/90)</f>
        <v>0.27777777777777779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30</v>
      </c>
      <c r="J100" s="8">
        <v>350</v>
      </c>
      <c r="K100" s="9"/>
      <c r="L100" s="10">
        <f>'14-04'!$K100+('14-04'!$J100/90)</f>
        <v>3.8888888888888888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50</v>
      </c>
      <c r="K101" s="9"/>
      <c r="L101" s="10">
        <f>'14-04'!$K101+('14-04'!$J101/90)</f>
        <v>0.55555555555555558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180</v>
      </c>
      <c r="K102" s="9"/>
      <c r="L102" s="10">
        <f>'14-04'!$K102+('14-04'!$J102/90)</f>
        <v>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486</v>
      </c>
      <c r="J103" s="8">
        <v>-270</v>
      </c>
      <c r="K103" s="9">
        <v>30</v>
      </c>
      <c r="L103" s="10">
        <f>'14-04'!$K103+('14-04'!$J103/90)</f>
        <v>27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75</v>
      </c>
      <c r="L104" s="10">
        <f>'14-04'!$K104+('14-04'!$J104/90)</f>
        <v>75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487</v>
      </c>
      <c r="J105" s="8">
        <v>400</v>
      </c>
      <c r="K105" s="9"/>
      <c r="L105" s="10">
        <f>'14-04'!$K105+('14-04'!$J105/90)</f>
        <v>4.4444444444444446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488</v>
      </c>
      <c r="J106" s="8">
        <v>-50</v>
      </c>
      <c r="K106" s="9">
        <v>10</v>
      </c>
      <c r="L106" s="10">
        <f>'14-04'!$K106+('14-04'!$J106/90)</f>
        <v>9.4444444444444446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489</v>
      </c>
      <c r="J107" s="8">
        <v>-100</v>
      </c>
      <c r="K107" s="9">
        <v>10</v>
      </c>
      <c r="L107" s="10">
        <f>'14-04'!$K107+('14-04'!$J107/90)</f>
        <v>8.8888888888888893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490</v>
      </c>
      <c r="J108" s="8"/>
      <c r="K108" s="9">
        <v>34</v>
      </c>
      <c r="L108" s="10">
        <f>'14-04'!$K108+('14-04'!$J108/90)</f>
        <v>34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491</v>
      </c>
      <c r="J109" s="8">
        <v>-200</v>
      </c>
      <c r="K109" s="9">
        <v>10</v>
      </c>
      <c r="L109" s="10">
        <f>'14-04'!$K109+('14-04'!$J109/90)</f>
        <v>7.7777777777777777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229</v>
      </c>
      <c r="J110" s="8">
        <v>-270</v>
      </c>
      <c r="K110" s="9"/>
      <c r="L110" s="10">
        <f>'14-04'!$K110+('14-04'!$J110/90)</f>
        <v>-3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500</v>
      </c>
      <c r="K111" s="9"/>
      <c r="L111" s="10">
        <f>'14-04'!$K111+('14-04'!$J111/90)</f>
        <v>5.5555555555555554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30</v>
      </c>
      <c r="K112" s="9"/>
      <c r="L112" s="10">
        <f>'14-04'!$K112+('14-04'!$J112/90)</f>
        <v>0.33333333333333331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492</v>
      </c>
      <c r="J113" s="8"/>
      <c r="K113" s="9">
        <v>7</v>
      </c>
      <c r="L113" s="10">
        <f>'14-04'!$K113+('14-04'!$J113/90)</f>
        <v>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414</v>
      </c>
      <c r="J114" s="8"/>
      <c r="K114" s="9">
        <v>5</v>
      </c>
      <c r="L114" s="10">
        <f>'14-04'!$K114+('14-04'!$J114/90)</f>
        <v>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493</v>
      </c>
      <c r="J115" s="8"/>
      <c r="K115" s="9">
        <v>5</v>
      </c>
      <c r="L115" s="10">
        <f>'14-04'!$K115+('14-04'!$J115/90)</f>
        <v>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5</v>
      </c>
      <c r="L116" s="10">
        <f>'14-04'!$K116+('14-04'!$J116/90)</f>
        <v>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494</v>
      </c>
      <c r="J117" s="8">
        <v>-100</v>
      </c>
      <c r="K117" s="9">
        <v>8</v>
      </c>
      <c r="L117" s="10">
        <f>'14-04'!$K117+('14-04'!$J117/90)</f>
        <v>6.8888888888888893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495</v>
      </c>
      <c r="J118" s="8">
        <v>-100</v>
      </c>
      <c r="K118" s="9"/>
      <c r="L118" s="10">
        <f>'14-04'!$K118+('14-04'!$J118/90)</f>
        <v>-1.1111111111111112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496</v>
      </c>
      <c r="J119" s="8"/>
      <c r="K119" s="9">
        <v>5</v>
      </c>
      <c r="L119" s="10">
        <f>'14-04'!$K119+('14-04'!$J119/90)</f>
        <v>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497</v>
      </c>
      <c r="J120" s="8"/>
      <c r="K120" s="9">
        <v>16</v>
      </c>
      <c r="L120" s="10">
        <f>'14-04'!$K120+('14-04'!$J120/90)</f>
        <v>16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498</v>
      </c>
      <c r="J121" s="8">
        <v>-135</v>
      </c>
      <c r="K121" s="9">
        <v>19</v>
      </c>
      <c r="L121" s="10">
        <f>'14-04'!$K121+('14-04'!$J121/90)</f>
        <v>17.5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499</v>
      </c>
      <c r="J122" s="8">
        <v>700</v>
      </c>
      <c r="K122" s="9"/>
      <c r="L122" s="10">
        <f>'14-04'!$K122+('14-04'!$J122/90)</f>
        <v>7.7777777777777777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500</v>
      </c>
      <c r="J123" s="8">
        <v>450</v>
      </c>
      <c r="K123" s="9"/>
      <c r="L123" s="10">
        <f>'14-04'!$K123+('14-04'!$J123/90)</f>
        <v>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501</v>
      </c>
      <c r="J124" s="8">
        <v>30</v>
      </c>
      <c r="K124" s="9"/>
      <c r="L124" s="10">
        <f>'14-04'!$K124+('14-04'!$J124/90)</f>
        <v>0.33333333333333331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-100</v>
      </c>
      <c r="K125" s="9">
        <v>5</v>
      </c>
      <c r="L125" s="10">
        <f>'14-04'!$K125+('14-04'!$J125/90)</f>
        <v>3.8888888888888888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502</v>
      </c>
      <c r="J126" s="8">
        <v>450</v>
      </c>
      <c r="K126" s="9"/>
      <c r="L126" s="10">
        <f>'14-04'!$K126+('14-04'!$J126/90)</f>
        <v>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503</v>
      </c>
      <c r="J127" s="8"/>
      <c r="K127" s="9">
        <v>400</v>
      </c>
      <c r="L127" s="10">
        <f>'14-04'!$K127+('14-04'!$J127/90)</f>
        <v>400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90</v>
      </c>
      <c r="J128" s="8">
        <v>-180</v>
      </c>
      <c r="K128" s="9">
        <v>65</v>
      </c>
      <c r="L128" s="10">
        <f>'14-04'!$K128+('14-04'!$J128/90)</f>
        <v>63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40</v>
      </c>
      <c r="I129" s="2" t="s">
        <v>57</v>
      </c>
      <c r="J129" s="8">
        <v>2000</v>
      </c>
      <c r="K129" s="9"/>
      <c r="L129" s="10">
        <f>'14-04'!$K129+('14-04'!$J129/90)</f>
        <v>22.222222222222221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28</v>
      </c>
      <c r="I130" s="2" t="s">
        <v>43</v>
      </c>
      <c r="J130" s="8">
        <v>-2000</v>
      </c>
      <c r="K130" s="9"/>
      <c r="L130" s="10">
        <f>'14-04'!$K130+('14-04'!$J130/90)</f>
        <v>-22.222222222222221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2" t="s">
        <v>483</v>
      </c>
      <c r="J131" s="8">
        <v>-7000</v>
      </c>
      <c r="K131" s="9">
        <v>-2550</v>
      </c>
      <c r="L131" s="10">
        <f>'14-04'!$K131+('14-04'!$J131/90)</f>
        <v>-2627.7777777777778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'14-04'!$K132+('14-04'!$J132/90)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'14-04'!$K133+('14-04'!$J133/90)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'14-04'!$K134+('14-04'!$J134/90)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'14-04'!$K135+('14-04'!$J135/90)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'14-04'!$K136+('14-04'!$J136/90)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'14-04'!$K137+('14-04'!$J137/90)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'14-04'!$K138+('14-04'!$J138/90)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'14-04'!$K139+('14-04'!$J139/90)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'14-04'!$K140+('14-04'!$J140/90)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'14-04'!$K141+('14-04'!$J141/90)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'14-04'!$K142+('14-04'!$J142/90)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'14-04'!$K143+('14-04'!$J143/90)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'14-04'!$K144+('14-04'!$J144/90)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'14-04'!$K145+('14-04'!$J145/90)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'14-04'!$K146+('14-04'!$J146/90)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'14-04'!$K147+('14-04'!$J147/90)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'14-04'!$K148+('14-04'!$J148/90)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'14-04'!$K149+('14-04'!$J149/90)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'14-04'!$K150+('14-04'!$J150/90)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'14-04'!$K151+('14-04'!$J151/90)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'14-04'!$K152+('14-04'!$J152/90)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'14-04'!$K153+('14-04'!$J153/90)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'14-04'!$K154+('14-04'!$J154/90)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'14-04'!$K155+('14-04'!$J155/90)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'14-04'!$K156+('14-04'!$J156/90)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'14-04'!$K157+('14-04'!$J157/90)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'14-04'!$K158+('14-04'!$J158/90)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'14-04'!$K159+('14-04'!$J159/90)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'14-04'!$K160+('14-04'!$J160/90)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'14-04'!$K161+('14-04'!$J161/90)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'14-04'!$K162+('14-04'!$J162/90)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'14-04'!$K163+('14-04'!$J163/90)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'14-04'!$K164+('14-04'!$J164/90)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'14-04'!$K165+('14-04'!$J165/90)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'14-04'!$K166+('14-04'!$J166/90)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'14-04'!$K167+('14-04'!$J167/90)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'14-04'!$K168+('14-04'!$J168/90)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'14-04'!$K169+('14-04'!$J169/90)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'14-04'!$K170+('14-04'!$J170/90)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'14-04'!$K171+('14-04'!$J171/90)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'14-04'!$K172+('14-04'!$J172/90)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'14-04'!$K173+('14-04'!$J173/90)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'14-04'!$K174+('14-04'!$J174/90)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'14-04'!$K175+('14-04'!$J175/90)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'14-04'!$K176+('14-04'!$J176/90)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'14-04'!$K177+('14-04'!$J177/90)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'14-04'!$K178+('14-04'!$J178/90)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'14-04'!$K179+('14-04'!$J179/90)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'14-04'!$K180+('14-04'!$J180/90)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'14-04'!$K181+('14-04'!$J181/90)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'14-04'!$K182+('14-04'!$J182/90)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'14-04'!$K183+('14-04'!$J183/90)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'14-04'!$K184+('14-04'!$J184/90)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'14-04'!$K185+('14-04'!$J185/90)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'14-04'!$K186+('14-04'!$J186/90)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'14-04'!$K187+('14-04'!$J187/90)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'14-04'!$K188+('14-04'!$J188/90)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'14-04'!$K189+('14-04'!$J189/90)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'14-04'!$K190+('14-04'!$J190/90)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'14-04'!$K191+('14-04'!$J191/90)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'14-04'!$K192+('14-04'!$J192/90)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'14-04'!$K193+('14-04'!$J193/90)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'14-04'!$K194+('14-04'!$J194/90)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'14-04'!$K195+('14-04'!$J195/90)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'14-04'!$K196+('14-04'!$J196/90)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'14-04'!$K197+('14-04'!$J197/90)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'14-04'!$K198+('14-04'!$J198/90)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'14-04'!$K199+('14-04'!$J199/90)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'14-04'!$K200+('14-04'!$J200/90)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'14-04'!$K201+('14-04'!$J201/90)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'14-04'!$K202+('14-04'!$J202/90)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'14-04'!$K203+('14-04'!$J203/90)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'14-04'!$K204+('14-04'!$J204/90)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'14-04'!$K205+('14-04'!$J205/90)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'14-04'!$K206+('14-04'!$J206/90)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'14-04'!$K207+('14-04'!$J207/90)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'14-04'!$K208+('14-04'!$J208/90)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'14-04'!$K209+('14-04'!$J209/90)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'14-04'!$K210+('14-04'!$J210/90)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'14-04'!$K211+('14-04'!$J211/90)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'14-04'!$K212+('14-04'!$J212/90)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'14-04'!$K213+('14-04'!$J213/90)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'14-04'!$K214+('14-04'!$J214/90)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'14-04'!$K215+('14-04'!$J215/90)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'14-04'!$K216+('14-04'!$J216/90)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'14-04'!$K217+('14-04'!$J217/90)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'14-04'!$K218+('14-04'!$J218/90)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'14-04'!$K219+('14-04'!$J219/90)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'14-04'!$K220+('14-04'!$J220/90)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'14-04'!$K221+('14-04'!$J221/90)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'14-04'!$K222+('14-04'!$J222/90)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'14-04'!$K223+('14-04'!$J223/90)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'14-04'!$K224+('14-04'!$J224/90)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'14-04'!$K225+('14-04'!$J225/90)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'14-04'!$K226+('14-04'!$J226/90)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'14-04'!$K227+('14-04'!$J227/90)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'14-04'!$K228+('14-04'!$J228/90)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'14-04'!$K229+('14-04'!$J229/90)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'14-04'!$K230+('14-04'!$J230/90)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'14-04'!$K231+('14-04'!$J231/90)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'14-04'!$K232+('14-04'!$J232/90)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'14-04'!$K233+('14-04'!$J233/90)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'14-04'!$K234+('14-04'!$J234/90)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'14-04'!$K235+('14-04'!$J235/90)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'14-04'!$K236+('14-04'!$J236/90)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'14-04'!$K237+('14-04'!$J237/90)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'14-04'!$K238+('14-04'!$J238/90)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'14-04'!$K239+('14-04'!$J239/90)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'14-04'!$K240+('14-04'!$J240/90)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'14-04'!$K241+('14-04'!$J241/90)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'14-04'!$K242+('14-04'!$J242/90)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'14-04'!$K243+('14-04'!$J243/90)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'14-04'!$K244+('14-04'!$J244/90)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'14-04'!$K245+('14-04'!$J245/90)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'14-04'!$K246+('14-04'!$J246/90)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'14-04'!$K247+('14-04'!$J247/90)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'14-04'!$K248+('14-04'!$J248/90)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'14-04'!$K249+('14-04'!$J249/90)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'14-04'!$K250+('14-04'!$J250/90)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'14-04'!$K251+('14-04'!$J251/90)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'14-04'!$K252+('14-04'!$J252/90)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'14-04'!$K253+('14-04'!$J253/90)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'14-04'!$K254+('14-04'!$J254/90)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'14-04'!$K255+('14-04'!$J255/90)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'14-04'!$K256+('14-04'!$J256/90)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'14-04'!$K257+('14-04'!$J257/90)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'14-04'!$K258+('14-04'!$J258/90)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'14-04'!$K259+('14-04'!$J259/90)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'14-04'!$K260+('14-04'!$J260/90)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'14-04'!$K261+('14-04'!$J261/90)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'14-04'!$K262+('14-04'!$J262/90)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'14-04'!$K263+('14-04'!$J263/90)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'14-04'!$K264+('14-04'!$J264/90)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'14-04'!$K265+('14-04'!$J265/90)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'14-04'!$K266+('14-04'!$J266/90)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'14-04'!$K267+('14-04'!$J267/90)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'14-04'!$K268+('14-04'!$J268/90)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'14-04'!$K269+('14-04'!$J269/90)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'14-04'!$K270+('14-04'!$J270/90)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'14-04'!$K271+('14-04'!$J271/90)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'14-04'!$K272+('14-04'!$J272/90)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'14-04'!$K273+('14-04'!$J273/90)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'14-04'!$K274+('14-04'!$J274/90)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'14-04'!$K275+('14-04'!$J275/90)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'14-04'!$K276+('14-04'!$J276/90)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'14-04'!$K277+('14-04'!$J277/90)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'14-04'!$K278+('14-04'!$J278/90)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'14-04'!$K279+('14-04'!$J279/90)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'14-04'!$K280+('14-04'!$J280/90)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'14-04'!$K281+('14-04'!$J281/90)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'14-04'!$K282+('14-04'!$J282/90)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'14-04'!$K283+('14-04'!$J283/90)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'14-04'!$K284+('14-04'!$J284/90)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'14-04'!$K285+('14-04'!$J285/90)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'14-04'!$K286+('14-04'!$J286/90)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'14-04'!$K287+('14-04'!$J287/90)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'14-04'!$K288+('14-04'!$J288/90)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'14-04'!$K289+('14-04'!$J289/90)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'14-04'!$K290+('14-04'!$J290/90)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'14-04'!$K291+('14-04'!$J291/90)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'14-04'!$K292+('14-04'!$J292/90)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'14-04'!$K293+('14-04'!$J293/90)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'14-04'!$K294+('14-04'!$J294/90)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'14-04'!$K295+('14-04'!$J295/90)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'14-04'!$K296+('14-04'!$J296/90)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'14-04'!$K297+('14-04'!$J297/90)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'14-04'!$K298+('14-04'!$J298/90)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'14-04'!$K299+('14-04'!$J299/90)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'14-04'!$K300+('14-04'!$J300/90)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'14-04'!$K301+('14-04'!$J301/90)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'14-04'!$K302+('14-04'!$J302/90)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'14-04'!$K303+('14-04'!$J303/90)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'14-04'!$K304+('14-04'!$J304/90)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'14-04'!$K305+('14-04'!$J305/90)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'14-04'!$K306+('14-04'!$J306/90)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'14-04'!$K307+('14-04'!$J307/90)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'14-04'!$K308+('14-04'!$J308/90)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'14-04'!$K309+('14-04'!$J309/90)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'14-04'!$K310+('14-04'!$J310/90)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'14-04'!$K311+('14-04'!$J311/90)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'14-04'!$K312+('14-04'!$J312/90)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'14-04'!$K313+('14-04'!$J313/90)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'14-04'!$K314+('14-04'!$J314/90)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'14-04'!$K315+('14-04'!$J315/90)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'14-04'!$K316+('14-04'!$J316/90)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'14-04'!$K317+('14-04'!$J317/90)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'14-04'!$K318+('14-04'!$J318/90)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'14-04'!$K319+('14-04'!$J319/90)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'14-04'!$K320+('14-04'!$J320/90)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'14-04'!$K321+('14-04'!$J321/90)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'14-04'!$K322+('14-04'!$J322/90)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'14-04'!$K323+('14-04'!$J323/90)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'14-04'!$K324+('14-04'!$J324/90)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'14-04'!$K325+('14-04'!$J325/90)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'14-04'!$K326+('14-04'!$J326/90)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'14-04'!$K327+('14-04'!$J327/90)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'14-04'!$K328+('14-04'!$J328/90)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'14-04'!$K329+('14-04'!$J329/90)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'14-04'!$K330+('14-04'!$J330/90)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'14-04'!$K331+('14-04'!$J331/90)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'14-04'!$K332+('14-04'!$J332/90)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'14-04'!$K333+('14-04'!$J333/90)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'14-04'!$K334+('14-04'!$J334/90)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'14-04'!$K335+('14-04'!$J335/90)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'14-04'!$K336+('14-04'!$J336/90)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'14-04'!$K337+('14-04'!$J337/90)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'14-04'!$K338+('14-04'!$J338/90)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'14-04'!$K339+('14-04'!$J339/90)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'14-04'!$K340+('14-04'!$J340/90)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'14-04'!$K341+('14-04'!$J341/90)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'14-04'!$K342+('14-04'!$J342/90)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'14-04'!$K343+('14-04'!$J343/90)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'14-04'!$K344+('14-04'!$J344/90)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'14-04'!$K345+('14-04'!$J345/90)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'14-04'!$K346+('14-04'!$J346/90)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'14-04'!$K347+('14-04'!$J347/90)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'14-04'!$K348+('14-04'!$J348/90)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'14-04'!$K349+('14-04'!$J349/90)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'14-04'!$K350+('14-04'!$J350/90)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'14-04'!$K351+('14-04'!$J351/90)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'14-04'!$K352+('14-04'!$J352/90)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'14-04'!$K353+('14-04'!$J353/90)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'14-04'!$K354+('14-04'!$J354/90)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'14-04'!$K355+('14-04'!$J355/90)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'14-04'!$K356+('14-04'!$J356/90)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'14-04'!$K357+('14-04'!$J357/90)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'14-04'!$K358+('14-04'!$J358/90)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'14-04'!$K359+('14-04'!$J359/90)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'14-04'!$K360+('14-04'!$J360/90)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'14-04'!$K361+('14-04'!$J361/90)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3EF60E-D919-4953-A176-36D4393B70B8}">
  <sheetPr codeName="Sheet14">
    <pageSetUpPr fitToPage="1"/>
  </sheetPr>
  <dimension ref="A1:Z1000"/>
  <sheetViews>
    <sheetView rightToLeft="1" topLeftCell="A27" workbookViewId="0">
      <selection activeCell="I37" sqref="I3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150</v>
      </c>
      <c r="K1" s="3">
        <f t="shared" si="0"/>
        <v>100</v>
      </c>
      <c r="L1" s="3">
        <f t="shared" si="0"/>
        <v>101.66666666666669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154</v>
      </c>
      <c r="J3" s="8">
        <v>200</v>
      </c>
      <c r="K3" s="9"/>
      <c r="L3" s="10">
        <f t="shared" ref="L3:L18" si="1">K3+(J3/90)</f>
        <v>2.2222222222222223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507</v>
      </c>
      <c r="J4" s="8">
        <v>-100</v>
      </c>
      <c r="K4" s="9">
        <v>5</v>
      </c>
      <c r="L4" s="10">
        <f t="shared" si="1"/>
        <v>3.8888888888888888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64</v>
      </c>
      <c r="J5" s="8"/>
      <c r="K5" s="9">
        <v>90</v>
      </c>
      <c r="L5" s="10">
        <f t="shared" si="1"/>
        <v>90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56</v>
      </c>
      <c r="J6" s="8">
        <v>50</v>
      </c>
      <c r="K6" s="9">
        <v>5</v>
      </c>
      <c r="L6" s="10">
        <f t="shared" si="1"/>
        <v>5.5555555555555554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505</v>
      </c>
      <c r="J14" s="8"/>
      <c r="K14" s="9">
        <v>320</v>
      </c>
      <c r="L14" s="10">
        <f t="shared" si="1"/>
        <v>320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40</v>
      </c>
      <c r="I15" s="2" t="s">
        <v>505</v>
      </c>
      <c r="J15" s="8"/>
      <c r="K15" s="9">
        <v>-320</v>
      </c>
      <c r="L15" s="10">
        <f t="shared" si="1"/>
        <v>-320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504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57" t="s">
        <v>7</v>
      </c>
      <c r="B20" s="58"/>
      <c r="C20" s="58"/>
      <c r="D20" s="58"/>
      <c r="E20" s="58"/>
      <c r="F20" s="58"/>
      <c r="G20" s="1"/>
      <c r="H20" s="1"/>
      <c r="I20" s="2" t="s">
        <v>0</v>
      </c>
      <c r="J20" s="3">
        <f>SUM('15-04'!$J$22:$J$361)</f>
        <v>55</v>
      </c>
      <c r="K20" s="3">
        <f>SUM('15-04'!$K$22:$K$361)</f>
        <v>-416</v>
      </c>
      <c r="L20" s="3">
        <f>SUM('15-04'!$L$22:$L$361)</f>
        <v>-415.38888888888869</v>
      </c>
      <c r="M20" s="3"/>
      <c r="N20" s="57" t="s">
        <v>8</v>
      </c>
      <c r="O20" s="58"/>
      <c r="P20" s="58"/>
      <c r="Q20" s="58"/>
      <c r="R20" s="58"/>
      <c r="S20" s="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49</v>
      </c>
      <c r="F22" s="16">
        <f t="shared" ref="F22:F26" si="3">D22*E22</f>
        <v>245</v>
      </c>
      <c r="G22" s="7"/>
      <c r="H22" s="7" t="s">
        <v>6</v>
      </c>
      <c r="I22" s="2" t="s">
        <v>506</v>
      </c>
      <c r="J22" s="8">
        <v>400</v>
      </c>
      <c r="K22" s="9"/>
      <c r="L22" s="10">
        <f>'15-04'!$K22+('15-04'!$J22/90)</f>
        <v>4.4444444444444446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52</v>
      </c>
      <c r="S22" s="16">
        <f t="shared" ref="S22:S26" si="5">Q22*R22</f>
        <v>260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12</v>
      </c>
      <c r="C23" s="14">
        <f t="shared" si="2"/>
        <v>60</v>
      </c>
      <c r="D23" s="15">
        <v>10</v>
      </c>
      <c r="E23" s="1">
        <v>31</v>
      </c>
      <c r="F23" s="16">
        <f t="shared" si="3"/>
        <v>310</v>
      </c>
      <c r="G23" s="7"/>
      <c r="H23" s="7" t="s">
        <v>6</v>
      </c>
      <c r="I23" s="2"/>
      <c r="J23" s="8"/>
      <c r="K23" s="9">
        <v>295</v>
      </c>
      <c r="L23" s="10">
        <f>'15-04'!$K23+('15-04'!$J23/90)</f>
        <v>295</v>
      </c>
      <c r="M23" s="3"/>
      <c r="N23" s="13">
        <v>5</v>
      </c>
      <c r="O23" s="1">
        <v>12</v>
      </c>
      <c r="P23" s="14">
        <f t="shared" si="4"/>
        <v>60</v>
      </c>
      <c r="Q23" s="15">
        <v>10</v>
      </c>
      <c r="R23" s="1">
        <v>26</v>
      </c>
      <c r="S23" s="16">
        <f t="shared" si="5"/>
        <v>260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47</v>
      </c>
      <c r="C24" s="14">
        <f t="shared" si="2"/>
        <v>470</v>
      </c>
      <c r="D24" s="15">
        <v>20</v>
      </c>
      <c r="E24" s="1">
        <v>3</v>
      </c>
      <c r="F24" s="16">
        <f t="shared" si="3"/>
        <v>60</v>
      </c>
      <c r="G24" s="7"/>
      <c r="H24" s="7" t="s">
        <v>40</v>
      </c>
      <c r="I24" s="2" t="s">
        <v>107</v>
      </c>
      <c r="J24" s="8"/>
      <c r="K24" s="9">
        <v>-300</v>
      </c>
      <c r="L24" s="10">
        <f>'15-04'!$K24+('15-04'!$J24/90)</f>
        <v>-300</v>
      </c>
      <c r="M24" s="3"/>
      <c r="N24" s="13">
        <v>10</v>
      </c>
      <c r="O24" s="1">
        <v>52</v>
      </c>
      <c r="P24" s="14">
        <f t="shared" si="4"/>
        <v>520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33</v>
      </c>
      <c r="C25" s="14">
        <f t="shared" si="2"/>
        <v>660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4" t="s">
        <v>508</v>
      </c>
      <c r="J25" s="8">
        <v>500</v>
      </c>
      <c r="K25" s="9"/>
      <c r="L25" s="10">
        <f>'15-04'!$K25+('15-04'!$J25/90)</f>
        <v>5.5555555555555554</v>
      </c>
      <c r="M25" s="3"/>
      <c r="N25" s="13">
        <v>20</v>
      </c>
      <c r="O25" s="1">
        <v>33</v>
      </c>
      <c r="P25" s="14">
        <f t="shared" si="4"/>
        <v>660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36</v>
      </c>
      <c r="F26" s="16">
        <f t="shared" si="3"/>
        <v>3600</v>
      </c>
      <c r="G26" s="7"/>
      <c r="H26" s="7" t="s">
        <v>28</v>
      </c>
      <c r="I26" s="45" t="s">
        <v>29</v>
      </c>
      <c r="J26" s="8">
        <v>-300</v>
      </c>
      <c r="K26" s="9"/>
      <c r="L26" s="10">
        <f>'15-04'!$K26+('15-04'!$J26/90)</f>
        <v>-3.3333333333333335</v>
      </c>
      <c r="M26" s="3"/>
      <c r="N26" s="13">
        <v>50</v>
      </c>
      <c r="O26" s="1">
        <v>10</v>
      </c>
      <c r="P26" s="14">
        <f t="shared" si="4"/>
        <v>500</v>
      </c>
      <c r="Q26" s="15">
        <v>100</v>
      </c>
      <c r="R26" s="1">
        <v>60</v>
      </c>
      <c r="S26" s="16">
        <f t="shared" si="5"/>
        <v>6000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4315</v>
      </c>
      <c r="G27" s="7"/>
      <c r="H27" s="7" t="s">
        <v>6</v>
      </c>
      <c r="I27" s="2" t="s">
        <v>509</v>
      </c>
      <c r="J27" s="8"/>
      <c r="K27" s="9">
        <v>10</v>
      </c>
      <c r="L27" s="10">
        <f>'15-04'!$K27+('15-04'!$J27/90)</f>
        <v>10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6630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1340</v>
      </c>
      <c r="D28" s="1"/>
      <c r="E28" s="1"/>
      <c r="F28" s="1"/>
      <c r="G28" s="1"/>
      <c r="H28" s="7" t="s">
        <v>6</v>
      </c>
      <c r="I28" s="2" t="s">
        <v>229</v>
      </c>
      <c r="J28" s="8">
        <v>-90</v>
      </c>
      <c r="K28" s="9">
        <v>10</v>
      </c>
      <c r="L28" s="10">
        <f>'15-04'!$K28+('15-04'!$J28/90)</f>
        <v>9</v>
      </c>
      <c r="M28" s="3"/>
      <c r="N28" s="12" t="s">
        <v>11</v>
      </c>
      <c r="O28" s="12"/>
      <c r="P28" s="6">
        <f>SUM(P22:P27)</f>
        <v>3941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59" t="s">
        <v>21</v>
      </c>
      <c r="E29" s="60"/>
      <c r="F29" s="17">
        <f t="array" aca="1" ref="F29" ca="1">INDIRECT("'"&amp;$A$19&amp;"'!J20")+J1</f>
        <v>-90</v>
      </c>
      <c r="G29" s="1"/>
      <c r="H29" s="7" t="s">
        <v>6</v>
      </c>
      <c r="I29" s="2" t="s">
        <v>510</v>
      </c>
      <c r="J29" s="8">
        <v>-90</v>
      </c>
      <c r="K29" s="9">
        <v>55</v>
      </c>
      <c r="L29" s="10">
        <f>'15-04'!$K29+('15-04'!$J29/90)</f>
        <v>54</v>
      </c>
      <c r="M29" s="3"/>
      <c r="N29" s="1"/>
      <c r="O29" s="1"/>
      <c r="P29" s="18"/>
      <c r="Q29" s="59" t="s">
        <v>21</v>
      </c>
      <c r="R29" s="60"/>
      <c r="S29" s="17">
        <f>SUM('15-04'!$J$22:$J$361)</f>
        <v>55</v>
      </c>
      <c r="T29" s="1"/>
      <c r="U29" s="1"/>
      <c r="V29" s="1"/>
      <c r="W29" s="1"/>
      <c r="X29" s="1"/>
      <c r="Y29" s="1"/>
      <c r="Z29" s="1"/>
    </row>
    <row r="30" spans="1:26" x14ac:dyDescent="0.3">
      <c r="A30" s="59" t="s">
        <v>23</v>
      </c>
      <c r="B30" s="60"/>
      <c r="C30" s="6">
        <f t="array" aca="1" ref="C30" ca="1">INDIRECT("'"&amp;$A$19&amp;"'!K20")+K1</f>
        <v>285</v>
      </c>
      <c r="D30" s="1"/>
      <c r="E30" s="1"/>
      <c r="F30" s="8"/>
      <c r="G30" s="1"/>
      <c r="H30" s="7" t="s">
        <v>6</v>
      </c>
      <c r="I30" s="44"/>
      <c r="J30" s="8">
        <v>135</v>
      </c>
      <c r="K30" s="9"/>
      <c r="L30" s="10">
        <f>'15-04'!$K30+('15-04'!$J30/90)</f>
        <v>1.5</v>
      </c>
      <c r="M30" s="3"/>
      <c r="N30" s="59" t="s">
        <v>23</v>
      </c>
      <c r="O30" s="60"/>
      <c r="P30" s="6">
        <f>SUM('15-04'!$K$22:$K$361)</f>
        <v>-416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4"/>
      <c r="J31" s="8">
        <v>225</v>
      </c>
      <c r="K31" s="9"/>
      <c r="L31" s="10">
        <f>'15-04'!$K31+('15-04'!$J31/90)</f>
        <v>2.5</v>
      </c>
      <c r="M31" s="3"/>
      <c r="N31" s="1"/>
      <c r="O31" s="1"/>
      <c r="P31" s="18"/>
      <c r="Q31" s="12" t="s">
        <v>25</v>
      </c>
      <c r="R31" s="12"/>
      <c r="S31" s="17">
        <f>S27-S29-F27</f>
        <v>2260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4" t="s">
        <v>511</v>
      </c>
      <c r="J32" s="8"/>
      <c r="K32" s="9">
        <v>30</v>
      </c>
      <c r="L32" s="10">
        <f>'15-04'!$K32+('15-04'!$J32/90)</f>
        <v>30</v>
      </c>
      <c r="M32" s="3"/>
      <c r="N32" s="12" t="s">
        <v>25</v>
      </c>
      <c r="O32" s="12"/>
      <c r="P32" s="6">
        <f>P28-P30-C28</f>
        <v>3017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6" t="s">
        <v>512</v>
      </c>
      <c r="J33" s="8">
        <v>-270</v>
      </c>
      <c r="K33" s="9">
        <v>10</v>
      </c>
      <c r="L33" s="10">
        <f>'15-04'!$K33+('15-04'!$J33/90)</f>
        <v>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139</v>
      </c>
      <c r="J34" s="8">
        <v>300</v>
      </c>
      <c r="K34" s="9">
        <v>30</v>
      </c>
      <c r="L34" s="10">
        <f>'15-04'!$K34+('15-04'!$J34/90)</f>
        <v>33.333333333333336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4" t="s">
        <v>196</v>
      </c>
      <c r="J35" s="8"/>
      <c r="K35" s="9">
        <v>18</v>
      </c>
      <c r="L35" s="10">
        <f>'15-04'!$K35+('15-04'!$J35/90)</f>
        <v>18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513</v>
      </c>
      <c r="J36" s="8">
        <v>120</v>
      </c>
      <c r="K36" s="9"/>
      <c r="L36" s="10">
        <f>'15-04'!$K36+('15-04'!$J36/90)</f>
        <v>1.3333333333333333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6" t="s">
        <v>514</v>
      </c>
      <c r="J37" s="8"/>
      <c r="K37" s="9">
        <v>80</v>
      </c>
      <c r="L37" s="10">
        <f>'15-04'!$K37+('15-04'!$J37/90)</f>
        <v>80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6" t="s">
        <v>515</v>
      </c>
      <c r="J38" s="8"/>
      <c r="K38" s="9">
        <v>10</v>
      </c>
      <c r="L38" s="10">
        <f>'15-04'!$K38+('15-04'!$J38/90)</f>
        <v>10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4" t="s">
        <v>516</v>
      </c>
      <c r="J39" s="8"/>
      <c r="K39" s="9">
        <v>430</v>
      </c>
      <c r="L39" s="10">
        <f>'15-04'!$K39+('15-04'!$J39/90)</f>
        <v>430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4" t="s">
        <v>518</v>
      </c>
      <c r="J40" s="8">
        <v>-200</v>
      </c>
      <c r="K40" s="9">
        <v>10</v>
      </c>
      <c r="L40" s="10">
        <f>'15-04'!$K40+('15-04'!$J40/90)</f>
        <v>7.7777777777777777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44" t="s">
        <v>517</v>
      </c>
      <c r="J41" s="8"/>
      <c r="K41" s="9">
        <v>-10</v>
      </c>
      <c r="L41" s="10">
        <f>'15-04'!$K41+('15-04'!$J41/90)</f>
        <v>-10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4" t="s">
        <v>519</v>
      </c>
      <c r="J42" s="8">
        <v>350</v>
      </c>
      <c r="K42" s="9"/>
      <c r="L42" s="10">
        <f>'15-04'!$K42+('15-04'!$J42/90)</f>
        <v>3.8888888888888888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82</v>
      </c>
      <c r="J43" s="8"/>
      <c r="K43" s="9">
        <v>63</v>
      </c>
      <c r="L43" s="10">
        <f>'15-04'!$K43+('15-04'!$J43/90)</f>
        <v>63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4" t="s">
        <v>76</v>
      </c>
      <c r="J44" s="8">
        <v>90</v>
      </c>
      <c r="K44" s="9">
        <v>1</v>
      </c>
      <c r="L44" s="10">
        <f>'15-04'!$K44+('15-04'!$J44/90)</f>
        <v>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4" t="s">
        <v>520</v>
      </c>
      <c r="J45" s="8"/>
      <c r="K45" s="9">
        <v>7</v>
      </c>
      <c r="L45" s="10">
        <f>'15-04'!$K45+('15-04'!$J45/90)</f>
        <v>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4" t="s">
        <v>521</v>
      </c>
      <c r="J46" s="8">
        <v>-250</v>
      </c>
      <c r="K46" s="9">
        <v>470</v>
      </c>
      <c r="L46" s="10">
        <f>'15-04'!$K46+('15-04'!$J46/90)</f>
        <v>467.22222222222223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4" t="s">
        <v>522</v>
      </c>
      <c r="J47" s="8">
        <v>-100</v>
      </c>
      <c r="K47" s="9">
        <v>5</v>
      </c>
      <c r="L47" s="10">
        <f>'15-04'!$K47+('15-04'!$J47/90)</f>
        <v>3.8888888888888888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4" t="s">
        <v>523</v>
      </c>
      <c r="J48" s="8"/>
      <c r="K48" s="9">
        <v>120</v>
      </c>
      <c r="L48" s="10">
        <f>'15-04'!$K48+('15-04'!$J48/90)</f>
        <v>120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4"/>
      <c r="J49" s="8">
        <v>-790</v>
      </c>
      <c r="K49" s="9">
        <v>10</v>
      </c>
      <c r="L49" s="10">
        <f>'15-04'!$K49+('15-04'!$J49/90)</f>
        <v>1.2222222222222214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4" t="s">
        <v>17</v>
      </c>
      <c r="J50" s="8"/>
      <c r="K50" s="9">
        <v>30</v>
      </c>
      <c r="L50" s="10">
        <f>'15-04'!$K50+('15-04'!$J50/90)</f>
        <v>30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4" t="s">
        <v>524</v>
      </c>
      <c r="J51" s="8">
        <v>200</v>
      </c>
      <c r="K51" s="9"/>
      <c r="L51" s="10">
        <f>'15-04'!$K51+('15-04'!$J51/90)</f>
        <v>2.2222222222222223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4" t="s">
        <v>209</v>
      </c>
      <c r="J52" s="8">
        <v>500</v>
      </c>
      <c r="K52" s="9"/>
      <c r="L52" s="10">
        <f>'15-04'!$K52+('15-04'!$J52/90)</f>
        <v>5.5555555555555554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44" t="s">
        <v>525</v>
      </c>
      <c r="J53" s="8"/>
      <c r="K53" s="9">
        <v>-50</v>
      </c>
      <c r="L53" s="10">
        <f>'15-04'!$K53+('15-04'!$J53/90)</f>
        <v>-50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4" t="s">
        <v>526</v>
      </c>
      <c r="J54" s="8"/>
      <c r="K54" s="9">
        <v>500</v>
      </c>
      <c r="L54" s="10">
        <f>'15-04'!$K54+('15-04'!$J54/90)</f>
        <v>500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4" t="s">
        <v>527</v>
      </c>
      <c r="J55" s="8">
        <v>200</v>
      </c>
      <c r="K55" s="9"/>
      <c r="L55" s="10">
        <f>'15-04'!$K55+('15-04'!$J55/90)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275</v>
      </c>
      <c r="J56" s="8"/>
      <c r="K56" s="9">
        <v>70</v>
      </c>
      <c r="L56" s="10">
        <f>'15-04'!$K56+('15-04'!$J56/90)</f>
        <v>70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528</v>
      </c>
      <c r="J57" s="8">
        <v>90</v>
      </c>
      <c r="K57" s="9">
        <v>21</v>
      </c>
      <c r="L57" s="10">
        <f>'15-04'!$K57+('15-04'!$J57/90)</f>
        <v>22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528</v>
      </c>
      <c r="J58" s="8">
        <v>220</v>
      </c>
      <c r="K58" s="9"/>
      <c r="L58" s="10">
        <f>'15-04'!$K58+('15-04'!$J58/90)</f>
        <v>2.4444444444444446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4" t="s">
        <v>529</v>
      </c>
      <c r="J59" s="8">
        <v>-30</v>
      </c>
      <c r="K59" s="9">
        <v>-25</v>
      </c>
      <c r="L59" s="10">
        <f>'15-04'!$K59+('15-04'!$J59/90)</f>
        <v>-25.333333333333332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28</v>
      </c>
      <c r="I60" s="44" t="s">
        <v>335</v>
      </c>
      <c r="J60" s="8">
        <v>-50</v>
      </c>
      <c r="K60" s="9"/>
      <c r="L60" s="10">
        <f>'15-04'!$K60+('15-04'!$J60/90)</f>
        <v>-0.55555555555555558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4"/>
      <c r="J61" s="8">
        <v>200</v>
      </c>
      <c r="K61" s="9"/>
      <c r="L61" s="10">
        <f>'15-04'!$K61+('15-04'!$J61/90)</f>
        <v>2.2222222222222223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4" t="s">
        <v>530</v>
      </c>
      <c r="J62" s="8">
        <v>585</v>
      </c>
      <c r="K62" s="9"/>
      <c r="L62" s="10">
        <f>'15-04'!$K62+('15-04'!$J62/90)</f>
        <v>6.5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4" t="s">
        <v>316</v>
      </c>
      <c r="J63" s="8"/>
      <c r="K63" s="9">
        <v>210</v>
      </c>
      <c r="L63" s="10">
        <f>'15-04'!$K63+('15-04'!$J63/90)</f>
        <v>210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4" t="s">
        <v>316</v>
      </c>
      <c r="J64" s="8">
        <v>-200</v>
      </c>
      <c r="K64" s="9">
        <v>5</v>
      </c>
      <c r="L64" s="10">
        <f>'15-04'!$K64+('15-04'!$J64/90)</f>
        <v>2.7777777777777777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8" t="s">
        <v>531</v>
      </c>
      <c r="J65" s="39">
        <v>180</v>
      </c>
      <c r="K65" s="40">
        <v>30</v>
      </c>
      <c r="L65" s="41">
        <f>'15-04'!$K65+('15-04'!$J65/90)</f>
        <v>32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8" t="s">
        <v>532</v>
      </c>
      <c r="J66" s="42"/>
      <c r="K66" s="43">
        <v>-500</v>
      </c>
      <c r="L66" s="41">
        <f>'15-04'!$K66+('15-04'!$J66/90)</f>
        <v>-500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8" t="s">
        <v>533</v>
      </c>
      <c r="J67" s="39"/>
      <c r="K67" s="40">
        <v>600</v>
      </c>
      <c r="L67" s="41">
        <f>'15-04'!$K67+('15-04'!$J67/90)</f>
        <v>600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8" t="s">
        <v>534</v>
      </c>
      <c r="J68" s="42"/>
      <c r="K68" s="43">
        <v>40</v>
      </c>
      <c r="L68" s="41">
        <f>'15-04'!$K68+('15-04'!$J68/90)</f>
        <v>40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8" t="s">
        <v>517</v>
      </c>
      <c r="J69" s="39">
        <v>270</v>
      </c>
      <c r="K69" s="40"/>
      <c r="L69" s="41">
        <f>'15-04'!$K69+('15-04'!$J69/90)</f>
        <v>3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8" t="s">
        <v>30</v>
      </c>
      <c r="J70" s="39"/>
      <c r="K70" s="40">
        <v>9</v>
      </c>
      <c r="L70" s="41">
        <f>'15-04'!$K70+('15-04'!$J70/90)</f>
        <v>9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56</v>
      </c>
      <c r="J71" s="8">
        <v>-400</v>
      </c>
      <c r="K71" s="9">
        <v>-18</v>
      </c>
      <c r="L71" s="10">
        <f>'15-04'!$K71+('15-04'!$J71/90)</f>
        <v>-22.444444444444443</v>
      </c>
      <c r="M71" s="3"/>
      <c r="N71" s="9" t="s">
        <v>118</v>
      </c>
      <c r="O71" s="9"/>
      <c r="P71" s="6">
        <v>3616</v>
      </c>
      <c r="Q71" s="9"/>
      <c r="R71" s="9"/>
      <c r="S71" s="17">
        <v>6110</v>
      </c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4" t="s">
        <v>492</v>
      </c>
      <c r="J72" s="8"/>
      <c r="K72" s="9">
        <v>10</v>
      </c>
      <c r="L72" s="10">
        <f>'15-04'!$K72+('15-04'!$J72/90)</f>
        <v>10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4"/>
      <c r="J73" s="8">
        <v>120</v>
      </c>
      <c r="K73" s="9"/>
      <c r="L73" s="10">
        <f>'15-04'!$K73+('15-04'!$J73/90)</f>
        <v>1.3333333333333333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100</v>
      </c>
      <c r="K74" s="9"/>
      <c r="L74" s="10">
        <f>'15-04'!$K74+('15-04'!$J74/90)</f>
        <v>1.1111111111111112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4" t="s">
        <v>535</v>
      </c>
      <c r="J75" s="8"/>
      <c r="K75" s="9">
        <v>115</v>
      </c>
      <c r="L75" s="10">
        <f>'15-04'!$K75+('15-04'!$J75/90)</f>
        <v>115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4" t="s">
        <v>153</v>
      </c>
      <c r="J76" s="8"/>
      <c r="K76" s="9">
        <v>200</v>
      </c>
      <c r="L76" s="10">
        <f>'15-04'!$K76+('15-04'!$J76/90)</f>
        <v>200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4" t="s">
        <v>536</v>
      </c>
      <c r="J77" s="8">
        <v>300</v>
      </c>
      <c r="K77" s="9"/>
      <c r="L77" s="10">
        <f>'15-04'!$K77+('15-04'!$J77/90)</f>
        <v>3.3333333333333335</v>
      </c>
      <c r="M77" s="3"/>
      <c r="N77" s="9" t="s">
        <v>118</v>
      </c>
      <c r="O77" s="9"/>
      <c r="P77" s="6">
        <v>3941</v>
      </c>
      <c r="Q77" s="9"/>
      <c r="R77" s="9"/>
      <c r="S77" s="17">
        <v>6630</v>
      </c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538</v>
      </c>
      <c r="J78" s="8">
        <v>-100</v>
      </c>
      <c r="K78" s="9">
        <v>9</v>
      </c>
      <c r="L78" s="10">
        <f>'15-04'!$K78+('15-04'!$J78/90)</f>
        <v>7.8888888888888893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4" t="s">
        <v>539</v>
      </c>
      <c r="J79" s="8"/>
      <c r="K79" s="9">
        <v>220</v>
      </c>
      <c r="L79" s="10">
        <f>'15-04'!$K79+('15-04'!$J79/90)</f>
        <v>220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404</v>
      </c>
      <c r="J80" s="8">
        <v>500</v>
      </c>
      <c r="K80" s="9"/>
      <c r="L80" s="10">
        <f>'15-04'!$K80+('15-04'!$J80/90)</f>
        <v>5.5555555555555554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540</v>
      </c>
      <c r="J81" s="8">
        <v>300</v>
      </c>
      <c r="K81" s="9"/>
      <c r="L81" s="10">
        <f>'15-04'!$K81+('15-04'!$J81/90)</f>
        <v>3.3333333333333335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541</v>
      </c>
      <c r="J82" s="8"/>
      <c r="K82" s="9">
        <v>1000</v>
      </c>
      <c r="L82" s="10">
        <f>'15-04'!$K82+('15-04'!$J82/90)</f>
        <v>1000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542</v>
      </c>
      <c r="J83" s="8">
        <v>-200</v>
      </c>
      <c r="K83" s="9">
        <v>10</v>
      </c>
      <c r="L83" s="10">
        <f>'15-04'!$K83+('15-04'!$J83/90)</f>
        <v>7.7777777777777777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543</v>
      </c>
      <c r="J84" s="8"/>
      <c r="K84" s="9">
        <v>30</v>
      </c>
      <c r="L84" s="10">
        <f>'15-04'!$K84+('15-04'!$J84/90)</f>
        <v>30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544</v>
      </c>
      <c r="J85" s="8"/>
      <c r="K85" s="9">
        <v>5</v>
      </c>
      <c r="L85" s="10">
        <f>'15-04'!$K85+('15-04'!$J85/90)</f>
        <v>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350</v>
      </c>
      <c r="K86" s="9"/>
      <c r="L86" s="10">
        <f>'15-04'!$K86+('15-04'!$J86/90)</f>
        <v>3.8888888888888888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300</v>
      </c>
      <c r="K87" s="9"/>
      <c r="L87" s="10">
        <f>'15-04'!$K87+('15-04'!$J87/90)</f>
        <v>3.3333333333333335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28</v>
      </c>
      <c r="I88" s="2" t="s">
        <v>537</v>
      </c>
      <c r="J88" s="8">
        <v>-300</v>
      </c>
      <c r="K88" s="9"/>
      <c r="L88" s="10">
        <f>'15-04'!$K88+('15-04'!$J88/90)</f>
        <v>-3.3333333333333335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545</v>
      </c>
      <c r="J89" s="8"/>
      <c r="K89" s="9">
        <v>-30</v>
      </c>
      <c r="L89" s="10">
        <f>'15-04'!$K89+('15-04'!$J89/90)</f>
        <v>-30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400</v>
      </c>
      <c r="K90" s="9"/>
      <c r="L90" s="10">
        <f>'15-04'!$K90+('15-04'!$J90/90)</f>
        <v>4.4444444444444446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-100</v>
      </c>
      <c r="K91" s="9">
        <v>25</v>
      </c>
      <c r="L91" s="10">
        <f>'15-04'!$K91+('15-04'!$J91/90)</f>
        <v>23.888888888888889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546</v>
      </c>
      <c r="J92" s="8"/>
      <c r="K92" s="9">
        <v>60</v>
      </c>
      <c r="L92" s="10">
        <f>'15-04'!$K92+('15-04'!$J92/90)</f>
        <v>60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161</v>
      </c>
      <c r="J93" s="8"/>
      <c r="K93" s="9">
        <v>13</v>
      </c>
      <c r="L93" s="10">
        <f>'15-04'!$K93+('15-04'!$J93/90)</f>
        <v>13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547</v>
      </c>
      <c r="J94" s="8">
        <v>-20</v>
      </c>
      <c r="K94" s="9">
        <v>10</v>
      </c>
      <c r="L94" s="10">
        <f>'15-04'!$K94+('15-04'!$J94/90)</f>
        <v>9.7777777777777786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548</v>
      </c>
      <c r="J95" s="8">
        <v>150</v>
      </c>
      <c r="K95" s="9"/>
      <c r="L95" s="10">
        <f>'15-04'!$K95+('15-04'!$J95/90)</f>
        <v>1.6666666666666667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229</v>
      </c>
      <c r="J96" s="8">
        <v>-760</v>
      </c>
      <c r="K96" s="9"/>
      <c r="L96" s="10">
        <f>'15-04'!$K96+('15-04'!$J96/90)</f>
        <v>-8.4444444444444446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549</v>
      </c>
      <c r="J97" s="8"/>
      <c r="K97" s="9">
        <v>-20</v>
      </c>
      <c r="L97" s="10">
        <f>'15-04'!$K97+('15-04'!$J97/90)</f>
        <v>-20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39</v>
      </c>
      <c r="J98" s="8">
        <v>700</v>
      </c>
      <c r="K98" s="9"/>
      <c r="L98" s="10">
        <f>'15-04'!$K98+('15-04'!$J98/90)</f>
        <v>7.7777777777777777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550</v>
      </c>
      <c r="J99" s="8">
        <v>350</v>
      </c>
      <c r="K99" s="9"/>
      <c r="L99" s="10">
        <f>'15-04'!$K99+('15-04'!$J99/90)</f>
        <v>3.8888888888888888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229</v>
      </c>
      <c r="J100" s="8"/>
      <c r="K100" s="9">
        <v>-1</v>
      </c>
      <c r="L100" s="10">
        <f>'15-04'!$K100+('15-04'!$J100/90)</f>
        <v>-1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551</v>
      </c>
      <c r="J101" s="8"/>
      <c r="K101" s="9">
        <v>73</v>
      </c>
      <c r="L101" s="10">
        <f>'15-04'!$K101+('15-04'!$J101/90)</f>
        <v>73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58</v>
      </c>
      <c r="J102" s="8">
        <v>100</v>
      </c>
      <c r="K102" s="9">
        <v>10</v>
      </c>
      <c r="L102" s="10">
        <f>'15-04'!$K102+('15-04'!$J102/90)</f>
        <v>11.111111111111111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552</v>
      </c>
      <c r="J103" s="8"/>
      <c r="K103" s="9">
        <v>5</v>
      </c>
      <c r="L103" s="10">
        <f>'15-04'!$K103+('15-04'!$J103/90)</f>
        <v>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553</v>
      </c>
      <c r="J104" s="8"/>
      <c r="K104" s="9">
        <v>135</v>
      </c>
      <c r="L104" s="10">
        <f>'15-04'!$K104+('15-04'!$J104/90)</f>
        <v>135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554</v>
      </c>
      <c r="J105" s="8">
        <v>500</v>
      </c>
      <c r="K105" s="9">
        <v>10</v>
      </c>
      <c r="L105" s="10">
        <f>'15-04'!$K105+('15-04'!$J105/90)</f>
        <v>15.555555555555555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90</v>
      </c>
      <c r="J106" s="8">
        <v>-100</v>
      </c>
      <c r="K106" s="9">
        <v>5</v>
      </c>
      <c r="L106" s="10">
        <f>'15-04'!$K106+('15-04'!$J106/90)</f>
        <v>3.8888888888888888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555</v>
      </c>
      <c r="J107" s="8">
        <v>-400</v>
      </c>
      <c r="K107" s="9"/>
      <c r="L107" s="10">
        <f>'15-04'!$K107+('15-04'!$J107/90)</f>
        <v>-4.4444444444444446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556</v>
      </c>
      <c r="J108" s="8">
        <v>70</v>
      </c>
      <c r="K108" s="9"/>
      <c r="L108" s="10">
        <f>'15-04'!$K108+('15-04'!$J108/90)</f>
        <v>0.77777777777777779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557</v>
      </c>
      <c r="J109" s="8"/>
      <c r="K109" s="9">
        <v>14</v>
      </c>
      <c r="L109" s="10">
        <f>'15-04'!$K109+('15-04'!$J109/90)</f>
        <v>14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150</v>
      </c>
      <c r="K110" s="9"/>
      <c r="L110" s="10">
        <f>'15-04'!$K110+('15-04'!$J110/90)</f>
        <v>1.6666666666666667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209</v>
      </c>
      <c r="J111" s="8">
        <v>150</v>
      </c>
      <c r="K111" s="9"/>
      <c r="L111" s="10">
        <f>'15-04'!$K111+('15-04'!$J111/90)</f>
        <v>1.6666666666666667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559</v>
      </c>
      <c r="J112" s="8"/>
      <c r="K112" s="9">
        <v>20</v>
      </c>
      <c r="L112" s="10">
        <f>'15-04'!$K112+('15-04'!$J112/90)</f>
        <v>20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28</v>
      </c>
      <c r="I113" s="2" t="s">
        <v>43</v>
      </c>
      <c r="J113" s="8"/>
      <c r="K113" s="9">
        <v>-20</v>
      </c>
      <c r="L113" s="10">
        <f>'15-04'!$K113+('15-04'!$J113/90)</f>
        <v>-20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560</v>
      </c>
      <c r="J114" s="8">
        <v>700</v>
      </c>
      <c r="K114" s="9"/>
      <c r="L114" s="10">
        <f>'15-04'!$K114+('15-04'!$J114/90)</f>
        <v>7.7777777777777777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561</v>
      </c>
      <c r="J115" s="8"/>
      <c r="K115" s="9">
        <v>1400</v>
      </c>
      <c r="L115" s="10">
        <f>'15-04'!$K115+('15-04'!$J115/90)</f>
        <v>1400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95</v>
      </c>
      <c r="J116" s="8">
        <v>-5000</v>
      </c>
      <c r="K116" s="9">
        <v>-6000</v>
      </c>
      <c r="L116" s="10">
        <f>'15-04'!$K116+('15-04'!$J116/90)</f>
        <v>-6055.5555555555557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57</v>
      </c>
      <c r="J117" s="8">
        <v>2000</v>
      </c>
      <c r="K117" s="9"/>
      <c r="L117" s="10">
        <f>'15-04'!$K117+('15-04'!$J117/90)</f>
        <v>22.222222222222221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563</v>
      </c>
      <c r="J118" s="8">
        <v>-2000</v>
      </c>
      <c r="K118" s="9"/>
      <c r="L118" s="10">
        <f>'15-04'!$K118+('15-04'!$J118/90)</f>
        <v>-22.222222222222221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'15-04'!$K119+('15-04'!$J119/90)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'15-04'!$K120+('15-04'!$J120/90)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'15-04'!$K121+('15-04'!$J121/90)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'15-04'!$K122+('15-04'!$J122/90)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'15-04'!$K123+('15-04'!$J123/90)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'15-04'!$K124+('15-04'!$J124/90)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'15-04'!$K125+('15-04'!$J125/90)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'15-04'!$K126+('15-04'!$J126/90)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'15-04'!$K127+('15-04'!$J127/90)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'15-04'!$K128+('15-04'!$J128/90)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'15-04'!$K129+('15-04'!$J129/90)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'15-04'!$K130+('15-04'!$J130/90)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'15-04'!$K131+('15-04'!$J131/90)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'15-04'!$K132+('15-04'!$J132/90)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'15-04'!$K133+('15-04'!$J133/90)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'15-04'!$K134+('15-04'!$J134/90)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'15-04'!$K135+('15-04'!$J135/90)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'15-04'!$K136+('15-04'!$J136/90)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'15-04'!$K137+('15-04'!$J137/90)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'15-04'!$K138+('15-04'!$J138/90)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'15-04'!$K139+('15-04'!$J139/90)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'15-04'!$K140+('15-04'!$J140/90)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'15-04'!$K141+('15-04'!$J141/90)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'15-04'!$K142+('15-04'!$J142/90)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'15-04'!$K143+('15-04'!$J143/90)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'15-04'!$K144+('15-04'!$J144/90)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'15-04'!$K145+('15-04'!$J145/90)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'15-04'!$K146+('15-04'!$J146/90)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'15-04'!$K147+('15-04'!$J147/90)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'15-04'!$K148+('15-04'!$J148/90)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'15-04'!$K149+('15-04'!$J149/90)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'15-04'!$K150+('15-04'!$J150/90)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'15-04'!$K151+('15-04'!$J151/90)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'15-04'!$K152+('15-04'!$J152/90)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'15-04'!$K153+('15-04'!$J153/90)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'15-04'!$K154+('15-04'!$J154/90)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'15-04'!$K155+('15-04'!$J155/90)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'15-04'!$K156+('15-04'!$J156/90)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'15-04'!$K157+('15-04'!$J157/90)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'15-04'!$K158+('15-04'!$J158/90)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'15-04'!$K159+('15-04'!$J159/90)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'15-04'!$K160+('15-04'!$J160/90)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'15-04'!$K161+('15-04'!$J161/90)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'15-04'!$K162+('15-04'!$J162/90)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'15-04'!$K163+('15-04'!$J163/90)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'15-04'!$K164+('15-04'!$J164/90)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'15-04'!$K165+('15-04'!$J165/90)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'15-04'!$K166+('15-04'!$J166/90)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'15-04'!$K167+('15-04'!$J167/90)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'15-04'!$K168+('15-04'!$J168/90)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'15-04'!$K169+('15-04'!$J169/90)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'15-04'!$K170+('15-04'!$J170/90)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'15-04'!$K171+('15-04'!$J171/90)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'15-04'!$K172+('15-04'!$J172/90)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'15-04'!$K173+('15-04'!$J173/90)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'15-04'!$K174+('15-04'!$J174/90)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'15-04'!$K175+('15-04'!$J175/90)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'15-04'!$K176+('15-04'!$J176/90)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'15-04'!$K177+('15-04'!$J177/90)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'15-04'!$K178+('15-04'!$J178/90)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'15-04'!$K179+('15-04'!$J179/90)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'15-04'!$K180+('15-04'!$J180/90)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'15-04'!$K181+('15-04'!$J181/90)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'15-04'!$K182+('15-04'!$J182/90)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'15-04'!$K183+('15-04'!$J183/90)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'15-04'!$K184+('15-04'!$J184/90)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'15-04'!$K185+('15-04'!$J185/90)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'15-04'!$K186+('15-04'!$J186/90)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'15-04'!$K187+('15-04'!$J187/90)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'15-04'!$K188+('15-04'!$J188/90)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'15-04'!$K189+('15-04'!$J189/90)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'15-04'!$K190+('15-04'!$J190/90)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'15-04'!$K191+('15-04'!$J191/90)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'15-04'!$K192+('15-04'!$J192/90)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'15-04'!$K193+('15-04'!$J193/90)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'15-04'!$K194+('15-04'!$J194/90)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'15-04'!$K195+('15-04'!$J195/90)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'15-04'!$K196+('15-04'!$J196/90)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'15-04'!$K197+('15-04'!$J197/90)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'15-04'!$K198+('15-04'!$J198/90)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'15-04'!$K199+('15-04'!$J199/90)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'15-04'!$K200+('15-04'!$J200/90)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'15-04'!$K201+('15-04'!$J201/90)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'15-04'!$K202+('15-04'!$J202/90)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'15-04'!$K203+('15-04'!$J203/90)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'15-04'!$K204+('15-04'!$J204/90)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'15-04'!$K205+('15-04'!$J205/90)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'15-04'!$K206+('15-04'!$J206/90)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'15-04'!$K207+('15-04'!$J207/90)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'15-04'!$K208+('15-04'!$J208/90)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'15-04'!$K209+('15-04'!$J209/90)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'15-04'!$K210+('15-04'!$J210/90)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'15-04'!$K211+('15-04'!$J211/90)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'15-04'!$K212+('15-04'!$J212/90)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'15-04'!$K213+('15-04'!$J213/90)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'15-04'!$K214+('15-04'!$J214/90)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'15-04'!$K215+('15-04'!$J215/90)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'15-04'!$K216+('15-04'!$J216/90)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'15-04'!$K217+('15-04'!$J217/90)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'15-04'!$K218+('15-04'!$J218/90)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'15-04'!$K219+('15-04'!$J219/90)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'15-04'!$K220+('15-04'!$J220/90)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'15-04'!$K221+('15-04'!$J221/90)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'15-04'!$K222+('15-04'!$J222/90)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'15-04'!$K223+('15-04'!$J223/90)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'15-04'!$K224+('15-04'!$J224/90)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'15-04'!$K225+('15-04'!$J225/90)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'15-04'!$K226+('15-04'!$J226/90)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'15-04'!$K227+('15-04'!$J227/90)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'15-04'!$K228+('15-04'!$J228/90)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'15-04'!$K229+('15-04'!$J229/90)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'15-04'!$K230+('15-04'!$J230/90)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'15-04'!$K231+('15-04'!$J231/90)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'15-04'!$K232+('15-04'!$J232/90)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'15-04'!$K233+('15-04'!$J233/90)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'15-04'!$K234+('15-04'!$J234/90)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'15-04'!$K235+('15-04'!$J235/90)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'15-04'!$K236+('15-04'!$J236/90)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'15-04'!$K237+('15-04'!$J237/90)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'15-04'!$K238+('15-04'!$J238/90)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'15-04'!$K239+('15-04'!$J239/90)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'15-04'!$K240+('15-04'!$J240/90)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'15-04'!$K241+('15-04'!$J241/90)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'15-04'!$K242+('15-04'!$J242/90)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'15-04'!$K243+('15-04'!$J243/90)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'15-04'!$K244+('15-04'!$J244/90)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'15-04'!$K245+('15-04'!$J245/90)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'15-04'!$K246+('15-04'!$J246/90)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'15-04'!$K247+('15-04'!$J247/90)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'15-04'!$K248+('15-04'!$J248/90)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'15-04'!$K249+('15-04'!$J249/90)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'15-04'!$K250+('15-04'!$J250/90)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'15-04'!$K251+('15-04'!$J251/90)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'15-04'!$K252+('15-04'!$J252/90)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'15-04'!$K253+('15-04'!$J253/90)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'15-04'!$K254+('15-04'!$J254/90)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'15-04'!$K255+('15-04'!$J255/90)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'15-04'!$K256+('15-04'!$J256/90)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'15-04'!$K257+('15-04'!$J257/90)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'15-04'!$K258+('15-04'!$J258/90)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'15-04'!$K259+('15-04'!$J259/90)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'15-04'!$K260+('15-04'!$J260/90)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'15-04'!$K261+('15-04'!$J261/90)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'15-04'!$K262+('15-04'!$J262/90)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'15-04'!$K263+('15-04'!$J263/90)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'15-04'!$K264+('15-04'!$J264/90)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'15-04'!$K265+('15-04'!$J265/90)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'15-04'!$K266+('15-04'!$J266/90)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'15-04'!$K267+('15-04'!$J267/90)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'15-04'!$K268+('15-04'!$J268/90)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'15-04'!$K269+('15-04'!$J269/90)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'15-04'!$K270+('15-04'!$J270/90)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'15-04'!$K271+('15-04'!$J271/90)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'15-04'!$K272+('15-04'!$J272/90)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'15-04'!$K273+('15-04'!$J273/90)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'15-04'!$K274+('15-04'!$J274/90)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'15-04'!$K275+('15-04'!$J275/90)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'15-04'!$K276+('15-04'!$J276/90)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'15-04'!$K277+('15-04'!$J277/90)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'15-04'!$K278+('15-04'!$J278/90)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'15-04'!$K279+('15-04'!$J279/90)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'15-04'!$K280+('15-04'!$J280/90)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'15-04'!$K281+('15-04'!$J281/90)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'15-04'!$K282+('15-04'!$J282/90)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'15-04'!$K283+('15-04'!$J283/90)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'15-04'!$K284+('15-04'!$J284/90)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'15-04'!$K285+('15-04'!$J285/90)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'15-04'!$K286+('15-04'!$J286/90)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'15-04'!$K287+('15-04'!$J287/90)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'15-04'!$K288+('15-04'!$J288/90)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'15-04'!$K289+('15-04'!$J289/90)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'15-04'!$K290+('15-04'!$J290/90)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'15-04'!$K291+('15-04'!$J291/90)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'15-04'!$K292+('15-04'!$J292/90)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'15-04'!$K293+('15-04'!$J293/90)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'15-04'!$K294+('15-04'!$J294/90)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'15-04'!$K295+('15-04'!$J295/90)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'15-04'!$K296+('15-04'!$J296/90)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'15-04'!$K297+('15-04'!$J297/90)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'15-04'!$K298+('15-04'!$J298/90)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'15-04'!$K299+('15-04'!$J299/90)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'15-04'!$K300+('15-04'!$J300/90)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'15-04'!$K301+('15-04'!$J301/90)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'15-04'!$K302+('15-04'!$J302/90)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'15-04'!$K303+('15-04'!$J303/90)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'15-04'!$K304+('15-04'!$J304/90)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'15-04'!$K305+('15-04'!$J305/90)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'15-04'!$K306+('15-04'!$J306/90)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'15-04'!$K307+('15-04'!$J307/90)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'15-04'!$K308+('15-04'!$J308/90)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'15-04'!$K309+('15-04'!$J309/90)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'15-04'!$K310+('15-04'!$J310/90)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'15-04'!$K311+('15-04'!$J311/90)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'15-04'!$K312+('15-04'!$J312/90)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'15-04'!$K313+('15-04'!$J313/90)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'15-04'!$K314+('15-04'!$J314/90)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'15-04'!$K315+('15-04'!$J315/90)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'15-04'!$K316+('15-04'!$J316/90)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'15-04'!$K317+('15-04'!$J317/90)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'15-04'!$K318+('15-04'!$J318/90)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'15-04'!$K319+('15-04'!$J319/90)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'15-04'!$K320+('15-04'!$J320/90)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'15-04'!$K321+('15-04'!$J321/90)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'15-04'!$K322+('15-04'!$J322/90)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'15-04'!$K323+('15-04'!$J323/90)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'15-04'!$K324+('15-04'!$J324/90)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'15-04'!$K325+('15-04'!$J325/90)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'15-04'!$K326+('15-04'!$J326/90)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'15-04'!$K327+('15-04'!$J327/90)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'15-04'!$K328+('15-04'!$J328/90)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'15-04'!$K329+('15-04'!$J329/90)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'15-04'!$K330+('15-04'!$J330/90)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'15-04'!$K331+('15-04'!$J331/90)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'15-04'!$K332+('15-04'!$J332/90)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'15-04'!$K333+('15-04'!$J333/90)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'15-04'!$K334+('15-04'!$J334/90)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'15-04'!$K335+('15-04'!$J335/90)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'15-04'!$K336+('15-04'!$J336/90)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'15-04'!$K337+('15-04'!$J337/90)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'15-04'!$K338+('15-04'!$J338/90)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'15-04'!$K339+('15-04'!$J339/90)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'15-04'!$K340+('15-04'!$J340/90)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'15-04'!$K341+('15-04'!$J341/90)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'15-04'!$K342+('15-04'!$J342/90)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'15-04'!$K343+('15-04'!$J343/90)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'15-04'!$K344+('15-04'!$J344/90)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'15-04'!$K345+('15-04'!$J345/90)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'15-04'!$K346+('15-04'!$J346/90)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'15-04'!$K347+('15-04'!$J347/90)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'15-04'!$K348+('15-04'!$J348/90)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'15-04'!$K349+('15-04'!$J349/90)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'15-04'!$K350+('15-04'!$J350/90)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'15-04'!$K351+('15-04'!$J351/90)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'15-04'!$K352+('15-04'!$J352/90)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'15-04'!$K353+('15-04'!$J353/90)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'15-04'!$K354+('15-04'!$J354/90)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'15-04'!$K355+('15-04'!$J355/90)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'15-04'!$K356+('15-04'!$J356/90)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'15-04'!$K357+('15-04'!$J357/90)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'15-04'!$K358+('15-04'!$J358/90)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'15-04'!$K359+('15-04'!$J359/90)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'15-04'!$K360+('15-04'!$J360/90)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'15-04'!$K361+('15-04'!$J361/90)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357657-2D16-4F28-9063-396F1EF7523F}">
  <sheetPr codeName="Sheet15">
    <pageSetUpPr fitToPage="1"/>
  </sheetPr>
  <dimension ref="A1:Z1000"/>
  <sheetViews>
    <sheetView rightToLeft="1" topLeftCell="A27" workbookViewId="0">
      <selection activeCell="I40" sqref="I4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150</v>
      </c>
      <c r="K1" s="3">
        <f t="shared" si="0"/>
        <v>287</v>
      </c>
      <c r="L1" s="3">
        <f t="shared" si="0"/>
        <v>288.66666666666669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150</v>
      </c>
      <c r="K3" s="9"/>
      <c r="L3" s="10">
        <f t="shared" ref="L3:L18" si="1">K3+(J3/90)</f>
        <v>1.6666666666666667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562</v>
      </c>
      <c r="J4" s="8"/>
      <c r="K4" s="9">
        <v>20</v>
      </c>
      <c r="L4" s="10">
        <f t="shared" si="1"/>
        <v>20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250</v>
      </c>
      <c r="L5" s="10">
        <f t="shared" si="1"/>
        <v>250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17</v>
      </c>
      <c r="L6" s="10">
        <f t="shared" si="1"/>
        <v>17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558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57" t="s">
        <v>7</v>
      </c>
      <c r="B20" s="58"/>
      <c r="C20" s="58"/>
      <c r="D20" s="58"/>
      <c r="E20" s="58"/>
      <c r="F20" s="58"/>
      <c r="G20" s="1"/>
      <c r="H20" s="1"/>
      <c r="I20" s="2" t="s">
        <v>0</v>
      </c>
      <c r="J20" s="3">
        <f>SUM('16-04'!$J$22:$J$361)</f>
        <v>-90</v>
      </c>
      <c r="K20" s="3">
        <f>SUM('16-04'!$K$22:$K$361)</f>
        <v>-296</v>
      </c>
      <c r="L20" s="3">
        <f>SUM('16-04'!$L$22:$L$361)</f>
        <v>-297.00000000000034</v>
      </c>
      <c r="M20" s="3"/>
      <c r="N20" s="57" t="s">
        <v>8</v>
      </c>
      <c r="O20" s="58"/>
      <c r="P20" s="58"/>
      <c r="Q20" s="58"/>
      <c r="R20" s="58"/>
      <c r="S20" s="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52</v>
      </c>
      <c r="F22" s="16">
        <f t="shared" ref="F22:F26" si="3">D22*E22</f>
        <v>260</v>
      </c>
      <c r="G22" s="7"/>
      <c r="H22" s="7" t="s">
        <v>6</v>
      </c>
      <c r="I22" s="2" t="s">
        <v>564</v>
      </c>
      <c r="J22" s="8">
        <v>-180</v>
      </c>
      <c r="K22" s="9">
        <v>10</v>
      </c>
      <c r="L22" s="10">
        <f>'16-04'!$K22+('16-04'!$J22/90)</f>
        <v>8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40</v>
      </c>
      <c r="S22" s="16">
        <f t="shared" ref="S22:S26" si="5">Q22*R22</f>
        <v>200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27</v>
      </c>
      <c r="F23" s="16">
        <f t="shared" si="3"/>
        <v>270</v>
      </c>
      <c r="G23" s="7"/>
      <c r="H23" s="7" t="s">
        <v>40</v>
      </c>
      <c r="I23" s="2" t="s">
        <v>565</v>
      </c>
      <c r="J23" s="8"/>
      <c r="K23" s="9">
        <v>-15</v>
      </c>
      <c r="L23" s="10">
        <f>'16-04'!$K23+('16-04'!$J23/90)</f>
        <v>-15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12</v>
      </c>
      <c r="S23" s="16">
        <f t="shared" si="5"/>
        <v>120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42</v>
      </c>
      <c r="C24" s="14">
        <f t="shared" si="2"/>
        <v>420</v>
      </c>
      <c r="D24" s="15">
        <v>20</v>
      </c>
      <c r="E24" s="1">
        <v>2</v>
      </c>
      <c r="F24" s="16">
        <f t="shared" si="3"/>
        <v>40</v>
      </c>
      <c r="G24" s="7"/>
      <c r="H24" s="7" t="s">
        <v>6</v>
      </c>
      <c r="I24" s="2" t="s">
        <v>566</v>
      </c>
      <c r="J24" s="8"/>
      <c r="K24" s="9">
        <v>-10</v>
      </c>
      <c r="L24" s="10">
        <f>'16-04'!$K24+('16-04'!$J24/90)</f>
        <v>-10</v>
      </c>
      <c r="M24" s="3"/>
      <c r="N24" s="13">
        <v>10</v>
      </c>
      <c r="O24" s="1">
        <v>38</v>
      </c>
      <c r="P24" s="14">
        <f t="shared" si="4"/>
        <v>380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33</v>
      </c>
      <c r="C25" s="14">
        <f t="shared" si="2"/>
        <v>660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4" t="s">
        <v>567</v>
      </c>
      <c r="J25" s="8"/>
      <c r="K25" s="9">
        <v>4</v>
      </c>
      <c r="L25" s="10">
        <f>'16-04'!$K25+('16-04'!$J25/90)</f>
        <v>4</v>
      </c>
      <c r="M25" s="3"/>
      <c r="N25" s="13">
        <v>20</v>
      </c>
      <c r="O25" s="1">
        <v>23</v>
      </c>
      <c r="P25" s="14">
        <f t="shared" si="4"/>
        <v>460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39</v>
      </c>
      <c r="F26" s="16">
        <f t="shared" si="3"/>
        <v>3900</v>
      </c>
      <c r="G26" s="7"/>
      <c r="H26" s="7" t="s">
        <v>6</v>
      </c>
      <c r="I26" s="45" t="s">
        <v>341</v>
      </c>
      <c r="J26" s="8">
        <v>-450</v>
      </c>
      <c r="K26" s="9">
        <v>20</v>
      </c>
      <c r="L26" s="10">
        <f>'16-04'!$K26+('16-04'!$J26/90)</f>
        <v>15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25</v>
      </c>
      <c r="S26" s="16">
        <f t="shared" si="5"/>
        <v>2500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4520</v>
      </c>
      <c r="G27" s="7"/>
      <c r="H27" s="7" t="s">
        <v>6</v>
      </c>
      <c r="I27" s="2" t="s">
        <v>568</v>
      </c>
      <c r="J27" s="8">
        <v>400</v>
      </c>
      <c r="K27" s="9"/>
      <c r="L27" s="10">
        <f>'16-04'!$K27+('16-04'!$J27/90)</f>
        <v>4.4444444444444446</v>
      </c>
      <c r="M27" s="3"/>
      <c r="N27" s="13">
        <v>100</v>
      </c>
      <c r="O27" s="1">
        <v>12</v>
      </c>
      <c r="P27" s="14">
        <f t="shared" si="4"/>
        <v>1200</v>
      </c>
      <c r="Q27" s="12" t="s">
        <v>11</v>
      </c>
      <c r="R27" s="12"/>
      <c r="S27" s="17">
        <f>SUM(S22:S26)</f>
        <v>2820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1211</v>
      </c>
      <c r="D28" s="1"/>
      <c r="E28" s="1"/>
      <c r="F28" s="1"/>
      <c r="G28" s="1"/>
      <c r="H28" s="7" t="s">
        <v>6</v>
      </c>
      <c r="I28" s="2" t="s">
        <v>90</v>
      </c>
      <c r="J28" s="8"/>
      <c r="K28" s="9">
        <v>-10</v>
      </c>
      <c r="L28" s="10">
        <f>'16-04'!$K28+('16-04'!$J28/90)</f>
        <v>-10</v>
      </c>
      <c r="M28" s="3"/>
      <c r="N28" s="12" t="s">
        <v>11</v>
      </c>
      <c r="O28" s="12"/>
      <c r="P28" s="6">
        <f>SUM(P22:P27)</f>
        <v>2395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59" t="s">
        <v>21</v>
      </c>
      <c r="E29" s="60"/>
      <c r="F29" s="17">
        <f t="array" aca="1" ref="F29" ca="1">INDIRECT("'"&amp;$A$19&amp;"'!J20")+J1</f>
        <v>205</v>
      </c>
      <c r="G29" s="1"/>
      <c r="H29" s="7" t="s">
        <v>28</v>
      </c>
      <c r="I29" s="2" t="s">
        <v>569</v>
      </c>
      <c r="J29" s="8"/>
      <c r="K29" s="9">
        <v>-25</v>
      </c>
      <c r="L29" s="10">
        <f>'16-04'!$K29+('16-04'!$J29/90)</f>
        <v>-25</v>
      </c>
      <c r="M29" s="3"/>
      <c r="N29" s="1"/>
      <c r="O29" s="1"/>
      <c r="P29" s="18"/>
      <c r="Q29" s="59" t="s">
        <v>21</v>
      </c>
      <c r="R29" s="60"/>
      <c r="S29" s="17">
        <f>SUM('16-04'!$J$22:$J$361)</f>
        <v>-90</v>
      </c>
      <c r="T29" s="1"/>
      <c r="U29" s="1"/>
      <c r="V29" s="1"/>
      <c r="W29" s="1"/>
      <c r="X29" s="1"/>
      <c r="Y29" s="1"/>
      <c r="Z29" s="1"/>
    </row>
    <row r="30" spans="1:26" x14ac:dyDescent="0.3">
      <c r="A30" s="59" t="s">
        <v>23</v>
      </c>
      <c r="B30" s="60"/>
      <c r="C30" s="6">
        <f t="array" aca="1" ref="C30" ca="1">INDIRECT("'"&amp;$A$19&amp;"'!K20")+K1</f>
        <v>-129</v>
      </c>
      <c r="D30" s="1"/>
      <c r="E30" s="1"/>
      <c r="F30" s="8"/>
      <c r="G30" s="1"/>
      <c r="H30" s="7" t="s">
        <v>40</v>
      </c>
      <c r="I30" s="44" t="s">
        <v>112</v>
      </c>
      <c r="J30" s="8"/>
      <c r="K30" s="9">
        <v>-60</v>
      </c>
      <c r="L30" s="10">
        <f>'16-04'!$K30+('16-04'!$J30/90)</f>
        <v>-60</v>
      </c>
      <c r="M30" s="3"/>
      <c r="N30" s="59" t="s">
        <v>23</v>
      </c>
      <c r="O30" s="60"/>
      <c r="P30" s="6">
        <f>SUM('16-04'!$K$22:$K$361)</f>
        <v>-296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4" t="s">
        <v>570</v>
      </c>
      <c r="J31" s="8"/>
      <c r="K31" s="9">
        <v>-25</v>
      </c>
      <c r="L31" s="10">
        <f>'16-04'!$K31+('16-04'!$J31/90)</f>
        <v>-25</v>
      </c>
      <c r="M31" s="3"/>
      <c r="N31" s="1"/>
      <c r="O31" s="1"/>
      <c r="P31" s="18"/>
      <c r="Q31" s="12" t="s">
        <v>25</v>
      </c>
      <c r="R31" s="12"/>
      <c r="S31" s="17">
        <f>S27-S29-F27</f>
        <v>-1610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4"/>
      <c r="J32" s="8"/>
      <c r="K32" s="9">
        <v>-8</v>
      </c>
      <c r="L32" s="10">
        <f>'16-04'!$K32+('16-04'!$J32/90)</f>
        <v>-8</v>
      </c>
      <c r="M32" s="3"/>
      <c r="N32" s="12" t="s">
        <v>25</v>
      </c>
      <c r="O32" s="12"/>
      <c r="P32" s="6">
        <f>P28-P30-C28</f>
        <v>1480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6" t="s">
        <v>26</v>
      </c>
      <c r="J33" s="8">
        <v>400</v>
      </c>
      <c r="K33" s="9"/>
      <c r="L33" s="10">
        <f>'16-04'!$K33+('16-04'!$J33/90)</f>
        <v>4.4444444444444446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28</v>
      </c>
      <c r="I34" s="19" t="s">
        <v>29</v>
      </c>
      <c r="J34" s="8">
        <v>-300</v>
      </c>
      <c r="K34" s="9"/>
      <c r="L34" s="10">
        <f>'16-04'!$K34+('16-04'!$J34/90)</f>
        <v>-3.3333333333333335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4" t="s">
        <v>571</v>
      </c>
      <c r="J35" s="8">
        <v>500</v>
      </c>
      <c r="K35" s="9"/>
      <c r="L35" s="10">
        <f>'16-04'!$K35+('16-04'!$J35/90)</f>
        <v>5.5555555555555554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572</v>
      </c>
      <c r="J36" s="8">
        <v>-360</v>
      </c>
      <c r="K36" s="9">
        <v>10</v>
      </c>
      <c r="L36" s="10">
        <f>'16-04'!$K36+('16-04'!$J36/90)</f>
        <v>6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6" t="s">
        <v>107</v>
      </c>
      <c r="J37" s="8"/>
      <c r="K37" s="9">
        <v>-25</v>
      </c>
      <c r="L37" s="10">
        <f>'16-04'!$K37+('16-04'!$J37/90)</f>
        <v>-25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6" t="s">
        <v>553</v>
      </c>
      <c r="J38" s="8"/>
      <c r="K38" s="9">
        <v>37</v>
      </c>
      <c r="L38" s="10">
        <f>'16-04'!$K38+('16-04'!$J38/90)</f>
        <v>37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4" t="s">
        <v>171</v>
      </c>
      <c r="J39" s="8"/>
      <c r="K39" s="9">
        <v>28</v>
      </c>
      <c r="L39" s="10">
        <f>'16-04'!$K39+('16-04'!$J39/90)</f>
        <v>28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4" t="s">
        <v>573</v>
      </c>
      <c r="J40" s="8"/>
      <c r="K40" s="9">
        <v>74</v>
      </c>
      <c r="L40" s="10">
        <f>'16-04'!$K40+('16-04'!$J40/90)</f>
        <v>74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4" t="s">
        <v>574</v>
      </c>
      <c r="J41" s="8"/>
      <c r="K41" s="9">
        <v>5</v>
      </c>
      <c r="L41" s="10">
        <f>'16-04'!$K41+('16-04'!$J41/90)</f>
        <v>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4" t="s">
        <v>553</v>
      </c>
      <c r="J42" s="8">
        <v>50</v>
      </c>
      <c r="K42" s="9"/>
      <c r="L42" s="10">
        <f>'16-04'!$K42+('16-04'!$J42/90)</f>
        <v>0.55555555555555558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73</v>
      </c>
      <c r="J43" s="8">
        <v>-540</v>
      </c>
      <c r="K43" s="9">
        <v>10</v>
      </c>
      <c r="L43" s="10">
        <f>'16-04'!$K43+('16-04'!$J43/90)</f>
        <v>4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4" t="s">
        <v>95</v>
      </c>
      <c r="J44" s="8"/>
      <c r="K44" s="9">
        <v>275</v>
      </c>
      <c r="L44" s="10">
        <f>'16-04'!$K44+('16-04'!$J44/90)</f>
        <v>275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44" t="s">
        <v>95</v>
      </c>
      <c r="J45" s="8"/>
      <c r="K45" s="9">
        <v>-275</v>
      </c>
      <c r="L45" s="10">
        <f>'16-04'!$K45+('16-04'!$J45/90)</f>
        <v>-275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4" t="s">
        <v>575</v>
      </c>
      <c r="J46" s="8"/>
      <c r="K46" s="9">
        <v>-100</v>
      </c>
      <c r="L46" s="10">
        <f>'16-04'!$K46+('16-04'!$J46/90)</f>
        <v>-100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4" t="s">
        <v>147</v>
      </c>
      <c r="J47" s="8">
        <v>-225</v>
      </c>
      <c r="K47" s="9">
        <v>5</v>
      </c>
      <c r="L47" s="10">
        <f>'16-04'!$K47+('16-04'!$J47/90)</f>
        <v>2.5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4" t="s">
        <v>30</v>
      </c>
      <c r="J48" s="8">
        <v>150</v>
      </c>
      <c r="K48" s="9"/>
      <c r="L48" s="10">
        <f>'16-04'!$K48+('16-04'!$J48/90)</f>
        <v>1.6666666666666667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4"/>
      <c r="J49" s="8">
        <v>-100</v>
      </c>
      <c r="K49" s="9">
        <v>-1</v>
      </c>
      <c r="L49" s="10">
        <f>'16-04'!$K49+('16-04'!$J49/90)</f>
        <v>-2.1111111111111112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4" t="s">
        <v>412</v>
      </c>
      <c r="J50" s="8">
        <v>-270</v>
      </c>
      <c r="K50" s="9">
        <v>20</v>
      </c>
      <c r="L50" s="10">
        <f>'16-04'!$K50+('16-04'!$J50/90)</f>
        <v>17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4" t="s">
        <v>275</v>
      </c>
      <c r="J51" s="8"/>
      <c r="K51" s="9">
        <v>55</v>
      </c>
      <c r="L51" s="10">
        <f>'16-04'!$K51+('16-04'!$J51/90)</f>
        <v>55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4" t="s">
        <v>576</v>
      </c>
      <c r="J52" s="8"/>
      <c r="K52" s="9">
        <v>110</v>
      </c>
      <c r="L52" s="10">
        <f>'16-04'!$K52+('16-04'!$J52/90)</f>
        <v>110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4" t="s">
        <v>231</v>
      </c>
      <c r="J53" s="8">
        <v>-130</v>
      </c>
      <c r="K53" s="9">
        <v>70</v>
      </c>
      <c r="L53" s="10">
        <f>'16-04'!$K53+('16-04'!$J53/90)</f>
        <v>68.555555555555557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4" t="s">
        <v>577</v>
      </c>
      <c r="J54" s="8">
        <v>200</v>
      </c>
      <c r="K54" s="9"/>
      <c r="L54" s="10">
        <f>'16-04'!$K54+('16-04'!$J54/90)</f>
        <v>2.2222222222222223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4" t="s">
        <v>360</v>
      </c>
      <c r="J55" s="8">
        <v>350</v>
      </c>
      <c r="K55" s="9"/>
      <c r="L55" s="10">
        <f>'16-04'!$K55+('16-04'!$J55/90)</f>
        <v>3.8888888888888888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155</v>
      </c>
      <c r="J56" s="8">
        <v>-135</v>
      </c>
      <c r="K56" s="9">
        <v>10</v>
      </c>
      <c r="L56" s="10">
        <f>'16-04'!$K56+('16-04'!$J56/90)</f>
        <v>8.5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-450</v>
      </c>
      <c r="K57" s="9">
        <v>5</v>
      </c>
      <c r="L57" s="10">
        <f>'16-04'!$K57+('16-04'!$J57/90)</f>
        <v>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578</v>
      </c>
      <c r="J58" s="8">
        <v>-300</v>
      </c>
      <c r="K58" s="9">
        <v>10</v>
      </c>
      <c r="L58" s="10">
        <f>'16-04'!$K58+('16-04'!$J58/90)</f>
        <v>6.6666666666666661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4" t="s">
        <v>579</v>
      </c>
      <c r="J59" s="8">
        <v>140</v>
      </c>
      <c r="K59" s="9"/>
      <c r="L59" s="10">
        <f>'16-04'!$K59+('16-04'!$J59/90)</f>
        <v>1.5555555555555556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4" t="s">
        <v>580</v>
      </c>
      <c r="J60" s="8">
        <v>270</v>
      </c>
      <c r="K60" s="9">
        <v>-10</v>
      </c>
      <c r="L60" s="10">
        <f>'16-04'!$K60+('16-04'!$J60/90)</f>
        <v>-7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4" t="s">
        <v>581</v>
      </c>
      <c r="J61" s="8">
        <v>70</v>
      </c>
      <c r="K61" s="9"/>
      <c r="L61" s="10">
        <f>'16-04'!$K61+('16-04'!$J61/90)</f>
        <v>0.77777777777777779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4" t="s">
        <v>582</v>
      </c>
      <c r="J62" s="8">
        <v>360</v>
      </c>
      <c r="K62" s="9"/>
      <c r="L62" s="10">
        <f>'16-04'!$K62+('16-04'!$J62/90)</f>
        <v>4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4" t="s">
        <v>207</v>
      </c>
      <c r="J63" s="8">
        <v>-90</v>
      </c>
      <c r="K63" s="9">
        <v>5</v>
      </c>
      <c r="L63" s="10">
        <f>'16-04'!$K63+('16-04'!$J63/90)</f>
        <v>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4" t="s">
        <v>583</v>
      </c>
      <c r="J64" s="8"/>
      <c r="K64" s="9">
        <v>6</v>
      </c>
      <c r="L64" s="10">
        <f>'16-04'!$K64+('16-04'!$J64/90)</f>
        <v>6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8" t="s">
        <v>298</v>
      </c>
      <c r="J65" s="39">
        <v>-315</v>
      </c>
      <c r="K65" s="40">
        <v>5</v>
      </c>
      <c r="L65" s="41">
        <f>'16-04'!$K65+('16-04'!$J65/90)</f>
        <v>1.5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8" t="s">
        <v>584</v>
      </c>
      <c r="J66" s="42">
        <v>-50</v>
      </c>
      <c r="K66" s="43">
        <v>5</v>
      </c>
      <c r="L66" s="41">
        <f>'16-04'!$K66+('16-04'!$J66/90)</f>
        <v>4.4444444444444446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8" t="s">
        <v>586</v>
      </c>
      <c r="J67" s="39"/>
      <c r="K67" s="40">
        <v>115</v>
      </c>
      <c r="L67" s="41">
        <f>'16-04'!$K67+('16-04'!$J67/90)</f>
        <v>115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8" t="s">
        <v>587</v>
      </c>
      <c r="J68" s="42">
        <v>-180</v>
      </c>
      <c r="K68" s="43">
        <v>5</v>
      </c>
      <c r="L68" s="41">
        <f>'16-04'!$K68+('16-04'!$J68/90)</f>
        <v>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8" t="s">
        <v>180</v>
      </c>
      <c r="J69" s="39">
        <v>180</v>
      </c>
      <c r="K69" s="40"/>
      <c r="L69" s="41">
        <f>'16-04'!$K69+('16-04'!$J69/90)</f>
        <v>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8" t="s">
        <v>588</v>
      </c>
      <c r="J70" s="39">
        <v>-300</v>
      </c>
      <c r="K70" s="40">
        <v>5</v>
      </c>
      <c r="L70" s="41">
        <f>'16-04'!$K70+('16-04'!$J70/90)</f>
        <v>1.6666666666666665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589</v>
      </c>
      <c r="J71" s="8">
        <v>100</v>
      </c>
      <c r="K71" s="9"/>
      <c r="L71" s="10">
        <f>'16-04'!$K71+('16-04'!$J71/90)</f>
        <v>1.1111111111111112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4" t="s">
        <v>590</v>
      </c>
      <c r="J72" s="8">
        <v>270</v>
      </c>
      <c r="K72" s="9"/>
      <c r="L72" s="10">
        <f>'16-04'!$K72+('16-04'!$J72/90)</f>
        <v>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4" t="s">
        <v>591</v>
      </c>
      <c r="J73" s="8">
        <v>200</v>
      </c>
      <c r="K73" s="9"/>
      <c r="L73" s="10">
        <f>'16-04'!$K73+('16-04'!$J73/90)</f>
        <v>2.2222222222222223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592</v>
      </c>
      <c r="J74" s="8">
        <v>-135</v>
      </c>
      <c r="K74" s="9">
        <v>360</v>
      </c>
      <c r="L74" s="10">
        <f>'16-04'!$K74+('16-04'!$J74/90)</f>
        <v>358.5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4" t="s">
        <v>153</v>
      </c>
      <c r="J75" s="8"/>
      <c r="K75" s="9">
        <v>99</v>
      </c>
      <c r="L75" s="10">
        <f>'16-04'!$K75+('16-04'!$J75/90)</f>
        <v>99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4" t="s">
        <v>593</v>
      </c>
      <c r="J76" s="8"/>
      <c r="K76" s="9">
        <v>5</v>
      </c>
      <c r="L76" s="10">
        <f>'16-04'!$K76+('16-04'!$J76/90)</f>
        <v>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4" t="s">
        <v>154</v>
      </c>
      <c r="J77" s="8">
        <v>50</v>
      </c>
      <c r="K77" s="9"/>
      <c r="L77" s="10">
        <f>'16-04'!$K77+('16-04'!$J77/90)</f>
        <v>0.55555555555555558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553</v>
      </c>
      <c r="J78" s="8">
        <v>-90</v>
      </c>
      <c r="K78" s="9">
        <v>10</v>
      </c>
      <c r="L78" s="10">
        <f>'16-04'!$K78+('16-04'!$J78/90)</f>
        <v>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4" t="s">
        <v>250</v>
      </c>
      <c r="J79" s="8">
        <v>-400</v>
      </c>
      <c r="K79" s="9">
        <v>20</v>
      </c>
      <c r="L79" s="10">
        <f>'16-04'!$K79+('16-04'!$J79/90)</f>
        <v>15.555555555555555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594</v>
      </c>
      <c r="J80" s="8"/>
      <c r="K80" s="9">
        <v>190</v>
      </c>
      <c r="L80" s="10">
        <f>'16-04'!$K80+('16-04'!$J80/90)</f>
        <v>190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595</v>
      </c>
      <c r="J81" s="8"/>
      <c r="K81" s="9">
        <v>10</v>
      </c>
      <c r="L81" s="10">
        <f>'16-04'!$K81+('16-04'!$J81/90)</f>
        <v>10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363</v>
      </c>
      <c r="J82" s="8"/>
      <c r="K82" s="9">
        <v>150</v>
      </c>
      <c r="L82" s="10">
        <f>'16-04'!$K82+('16-04'!$J82/90)</f>
        <v>150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56</v>
      </c>
      <c r="J83" s="8">
        <v>-390</v>
      </c>
      <c r="K83" s="9"/>
      <c r="L83" s="10">
        <f>'16-04'!$K83+('16-04'!$J83/90)</f>
        <v>-4.333333333333333</v>
      </c>
      <c r="M83" s="3"/>
      <c r="N83" s="9" t="s">
        <v>118</v>
      </c>
      <c r="O83" s="9"/>
      <c r="P83" s="6">
        <v>2395</v>
      </c>
      <c r="Q83" s="9"/>
      <c r="R83" s="9"/>
      <c r="S83" s="17">
        <v>2820</v>
      </c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602</v>
      </c>
      <c r="J84" s="8"/>
      <c r="K84" s="9">
        <v>70</v>
      </c>
      <c r="L84" s="10">
        <f>'16-04'!$K84+('16-04'!$J84/90)</f>
        <v>70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50</v>
      </c>
      <c r="K85" s="9"/>
      <c r="L85" s="10">
        <f>'16-04'!$K85+('16-04'!$J85/90)</f>
        <v>0.55555555555555558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603</v>
      </c>
      <c r="J86" s="8">
        <v>-200</v>
      </c>
      <c r="K86" s="9">
        <v>10</v>
      </c>
      <c r="L86" s="10">
        <f>'16-04'!$K86+('16-04'!$J86/90)</f>
        <v>7.7777777777777777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-225</v>
      </c>
      <c r="K87" s="9">
        <v>10</v>
      </c>
      <c r="L87" s="10">
        <f>'16-04'!$K87+('16-04'!$J87/90)</f>
        <v>7.5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604</v>
      </c>
      <c r="J88" s="8"/>
      <c r="K88" s="9">
        <v>10</v>
      </c>
      <c r="L88" s="10">
        <f>'16-04'!$K88+('16-04'!$J88/90)</f>
        <v>10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37</v>
      </c>
      <c r="J89" s="8">
        <v>90</v>
      </c>
      <c r="K89" s="9"/>
      <c r="L89" s="10">
        <f>'16-04'!$K89+('16-04'!$J89/90)</f>
        <v>1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581</v>
      </c>
      <c r="J90" s="8">
        <v>40</v>
      </c>
      <c r="K90" s="9"/>
      <c r="L90" s="10">
        <f>'16-04'!$K90+('16-04'!$J90/90)</f>
        <v>0.44444444444444442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28</v>
      </c>
      <c r="I91" s="2" t="s">
        <v>605</v>
      </c>
      <c r="J91" s="8"/>
      <c r="K91" s="9">
        <v>-10</v>
      </c>
      <c r="L91" s="10">
        <f>'16-04'!$K91+('16-04'!$J91/90)</f>
        <v>-10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10</v>
      </c>
      <c r="L92" s="10">
        <f>'16-04'!$K92+('16-04'!$J92/90)</f>
        <v>10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527</v>
      </c>
      <c r="J93" s="8">
        <v>100</v>
      </c>
      <c r="K93" s="9"/>
      <c r="L93" s="10">
        <f>'16-04'!$K93+('16-04'!$J93/90)</f>
        <v>1.1111111111111112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161</v>
      </c>
      <c r="J94" s="8">
        <v>-540</v>
      </c>
      <c r="K94" s="9">
        <v>40</v>
      </c>
      <c r="L94" s="10">
        <f>'16-04'!$K94+('16-04'!$J94/90)</f>
        <v>34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134</v>
      </c>
      <c r="J95" s="8"/>
      <c r="K95" s="9">
        <v>5</v>
      </c>
      <c r="L95" s="10">
        <f>'16-04'!$K95+('16-04'!$J95/90)</f>
        <v>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237</v>
      </c>
      <c r="J96" s="8">
        <v>30</v>
      </c>
      <c r="K96" s="9"/>
      <c r="L96" s="10">
        <f>'16-04'!$K96+('16-04'!$J96/90)</f>
        <v>0.33333333333333331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625</v>
      </c>
      <c r="K97" s="9"/>
      <c r="L97" s="10">
        <f>'16-04'!$K97+('16-04'!$J97/90)</f>
        <v>6.9444444444444446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607</v>
      </c>
      <c r="J98" s="8">
        <v>250</v>
      </c>
      <c r="K98" s="9"/>
      <c r="L98" s="10">
        <f>'16-04'!$K98+('16-04'!$J98/90)</f>
        <v>2.7777777777777777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608</v>
      </c>
      <c r="J99" s="8"/>
      <c r="K99" s="9">
        <v>5</v>
      </c>
      <c r="L99" s="10">
        <f>'16-04'!$K99+('16-04'!$J99/90)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608</v>
      </c>
      <c r="J100" s="8">
        <v>-230</v>
      </c>
      <c r="K100" s="9"/>
      <c r="L100" s="10">
        <f>'16-04'!$K100+('16-04'!$J100/90)</f>
        <v>-2.5555555555555554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609</v>
      </c>
      <c r="J101" s="8">
        <v>200</v>
      </c>
      <c r="K101" s="9"/>
      <c r="L101" s="10">
        <f>'16-04'!$K101+('16-04'!$J101/90)</f>
        <v>2.2222222222222223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414</v>
      </c>
      <c r="J102" s="8">
        <v>400</v>
      </c>
      <c r="K102" s="9"/>
      <c r="L102" s="10">
        <f>'16-04'!$K102+('16-04'!$J102/90)</f>
        <v>4.4444444444444446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90</v>
      </c>
      <c r="J103" s="8">
        <v>-450</v>
      </c>
      <c r="K103" s="9">
        <v>10</v>
      </c>
      <c r="L103" s="10">
        <f>'16-04'!$K103+('16-04'!$J103/90)</f>
        <v>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228</v>
      </c>
      <c r="J104" s="8"/>
      <c r="K104" s="9">
        <v>3000</v>
      </c>
      <c r="L104" s="10">
        <f>'16-04'!$K104+('16-04'!$J104/90)</f>
        <v>3000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275</v>
      </c>
      <c r="J105" s="8">
        <v>-300</v>
      </c>
      <c r="K105" s="9">
        <v>5</v>
      </c>
      <c r="L105" s="10">
        <f>'16-04'!$K105+('16-04'!$J105/90)</f>
        <v>1.6666666666666665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610</v>
      </c>
      <c r="J106" s="8">
        <v>310</v>
      </c>
      <c r="K106" s="9"/>
      <c r="L106" s="10">
        <f>'16-04'!$K106+('16-04'!$J106/90)</f>
        <v>3.4444444444444446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611</v>
      </c>
      <c r="J107" s="8">
        <v>-150</v>
      </c>
      <c r="K107" s="9">
        <v>5</v>
      </c>
      <c r="L107" s="10">
        <f>'16-04'!$K107+('16-04'!$J107/90)</f>
        <v>3.333333333333333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116</v>
      </c>
      <c r="J108" s="8"/>
      <c r="K108" s="9">
        <v>10</v>
      </c>
      <c r="L108" s="10">
        <f>'16-04'!$K108+('16-04'!$J108/90)</f>
        <v>10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56</v>
      </c>
      <c r="J109" s="8"/>
      <c r="K109" s="9">
        <v>-5</v>
      </c>
      <c r="L109" s="10">
        <f>'16-04'!$K109+('16-04'!$J109/90)</f>
        <v>-5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204</v>
      </c>
      <c r="J110" s="8">
        <v>200</v>
      </c>
      <c r="K110" s="9">
        <v>35</v>
      </c>
      <c r="L110" s="10">
        <f>'16-04'!$K110+('16-04'!$J110/90)</f>
        <v>37.222222222222221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612</v>
      </c>
      <c r="J111" s="8"/>
      <c r="K111" s="9">
        <v>300</v>
      </c>
      <c r="L111" s="10">
        <f>'16-04'!$K111+('16-04'!$J111/90)</f>
        <v>300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613</v>
      </c>
      <c r="J112" s="8">
        <v>200</v>
      </c>
      <c r="K112" s="9"/>
      <c r="L112" s="10">
        <f>'16-04'!$K112+('16-04'!$J112/90)</f>
        <v>2.2222222222222223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180</v>
      </c>
      <c r="J113" s="8">
        <v>700</v>
      </c>
      <c r="K113" s="9"/>
      <c r="L113" s="10">
        <f>'16-04'!$K113+('16-04'!$J113/90)</f>
        <v>7.7777777777777777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614</v>
      </c>
      <c r="J114" s="8"/>
      <c r="K114" s="9">
        <v>10</v>
      </c>
      <c r="L114" s="10">
        <f>'16-04'!$K114+('16-04'!$J114/90)</f>
        <v>10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76</v>
      </c>
      <c r="J115" s="8">
        <v>180</v>
      </c>
      <c r="K115" s="9"/>
      <c r="L115" s="10">
        <f>'16-04'!$K115+('16-04'!$J115/90)</f>
        <v>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107</v>
      </c>
      <c r="J116" s="8"/>
      <c r="K116" s="9">
        <v>-5000</v>
      </c>
      <c r="L116" s="10">
        <f>'16-04'!$K116+('16-04'!$J116/90)</f>
        <v>-5000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121</v>
      </c>
      <c r="J117" s="8">
        <v>100</v>
      </c>
      <c r="K117" s="9"/>
      <c r="L117" s="10">
        <f>'16-04'!$K117+('16-04'!$J117/90)</f>
        <v>1.1111111111111112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230</v>
      </c>
      <c r="K118" s="9"/>
      <c r="L118" s="10">
        <f>'16-04'!$K118+('16-04'!$J118/90)</f>
        <v>2.5555555555555554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'16-04'!$K119+('16-04'!$J119/90)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'16-04'!$K120+('16-04'!$J120/90)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'16-04'!$K121+('16-04'!$J121/90)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'16-04'!$K122+('16-04'!$J122/90)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'16-04'!$K123+('16-04'!$J123/90)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'16-04'!$K124+('16-04'!$J124/90)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'16-04'!$K125+('16-04'!$J125/90)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'16-04'!$K126+('16-04'!$J126/90)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'16-04'!$K127+('16-04'!$J127/90)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'16-04'!$K128+('16-04'!$J128/90)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'16-04'!$K129+('16-04'!$J129/90)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'16-04'!$K130+('16-04'!$J130/90)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'16-04'!$K131+('16-04'!$J131/90)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'16-04'!$K132+('16-04'!$J132/90)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'16-04'!$K133+('16-04'!$J133/90)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'16-04'!$K134+('16-04'!$J134/90)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'16-04'!$K135+('16-04'!$J135/90)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'16-04'!$K136+('16-04'!$J136/90)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'16-04'!$K137+('16-04'!$J137/90)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'16-04'!$K138+('16-04'!$J138/90)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'16-04'!$K139+('16-04'!$J139/90)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'16-04'!$K140+('16-04'!$J140/90)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'16-04'!$K141+('16-04'!$J141/90)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'16-04'!$K142+('16-04'!$J142/90)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'16-04'!$K143+('16-04'!$J143/90)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'16-04'!$K144+('16-04'!$J144/90)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'16-04'!$K145+('16-04'!$J145/90)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'16-04'!$K146+('16-04'!$J146/90)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'16-04'!$K147+('16-04'!$J147/90)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'16-04'!$K148+('16-04'!$J148/90)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'16-04'!$K149+('16-04'!$J149/90)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'16-04'!$K150+('16-04'!$J150/90)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'16-04'!$K151+('16-04'!$J151/90)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'16-04'!$K152+('16-04'!$J152/90)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'16-04'!$K153+('16-04'!$J153/90)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'16-04'!$K154+('16-04'!$J154/90)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'16-04'!$K155+('16-04'!$J155/90)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'16-04'!$K156+('16-04'!$J156/90)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'16-04'!$K157+('16-04'!$J157/90)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'16-04'!$K158+('16-04'!$J158/90)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'16-04'!$K159+('16-04'!$J159/90)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'16-04'!$K160+('16-04'!$J160/90)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'16-04'!$K161+('16-04'!$J161/90)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'16-04'!$K162+('16-04'!$J162/90)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'16-04'!$K163+('16-04'!$J163/90)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'16-04'!$K164+('16-04'!$J164/90)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'16-04'!$K165+('16-04'!$J165/90)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'16-04'!$K166+('16-04'!$J166/90)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'16-04'!$K167+('16-04'!$J167/90)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'16-04'!$K168+('16-04'!$J168/90)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'16-04'!$K169+('16-04'!$J169/90)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'16-04'!$K170+('16-04'!$J170/90)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'16-04'!$K171+('16-04'!$J171/90)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'16-04'!$K172+('16-04'!$J172/90)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'16-04'!$K173+('16-04'!$J173/90)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'16-04'!$K174+('16-04'!$J174/90)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'16-04'!$K175+('16-04'!$J175/90)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'16-04'!$K176+('16-04'!$J176/90)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'16-04'!$K177+('16-04'!$J177/90)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'16-04'!$K178+('16-04'!$J178/90)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'16-04'!$K179+('16-04'!$J179/90)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'16-04'!$K180+('16-04'!$J180/90)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'16-04'!$K181+('16-04'!$J181/90)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'16-04'!$K182+('16-04'!$J182/90)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'16-04'!$K183+('16-04'!$J183/90)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'16-04'!$K184+('16-04'!$J184/90)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'16-04'!$K185+('16-04'!$J185/90)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'16-04'!$K186+('16-04'!$J186/90)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'16-04'!$K187+('16-04'!$J187/90)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'16-04'!$K188+('16-04'!$J188/90)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'16-04'!$K189+('16-04'!$J189/90)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'16-04'!$K190+('16-04'!$J190/90)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'16-04'!$K191+('16-04'!$J191/90)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'16-04'!$K192+('16-04'!$J192/90)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'16-04'!$K193+('16-04'!$J193/90)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'16-04'!$K194+('16-04'!$J194/90)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'16-04'!$K195+('16-04'!$J195/90)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'16-04'!$K196+('16-04'!$J196/90)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'16-04'!$K197+('16-04'!$J197/90)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'16-04'!$K198+('16-04'!$J198/90)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'16-04'!$K199+('16-04'!$J199/90)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'16-04'!$K200+('16-04'!$J200/90)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'16-04'!$K201+('16-04'!$J201/90)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'16-04'!$K202+('16-04'!$J202/90)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'16-04'!$K203+('16-04'!$J203/90)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'16-04'!$K204+('16-04'!$J204/90)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'16-04'!$K205+('16-04'!$J205/90)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'16-04'!$K206+('16-04'!$J206/90)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'16-04'!$K207+('16-04'!$J207/90)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'16-04'!$K208+('16-04'!$J208/90)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'16-04'!$K209+('16-04'!$J209/90)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'16-04'!$K210+('16-04'!$J210/90)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'16-04'!$K211+('16-04'!$J211/90)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'16-04'!$K212+('16-04'!$J212/90)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'16-04'!$K213+('16-04'!$J213/90)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'16-04'!$K214+('16-04'!$J214/90)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'16-04'!$K215+('16-04'!$J215/90)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'16-04'!$K216+('16-04'!$J216/90)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'16-04'!$K217+('16-04'!$J217/90)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'16-04'!$K218+('16-04'!$J218/90)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'16-04'!$K219+('16-04'!$J219/90)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'16-04'!$K220+('16-04'!$J220/90)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'16-04'!$K221+('16-04'!$J221/90)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'16-04'!$K222+('16-04'!$J222/90)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'16-04'!$K223+('16-04'!$J223/90)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'16-04'!$K224+('16-04'!$J224/90)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'16-04'!$K225+('16-04'!$J225/90)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'16-04'!$K226+('16-04'!$J226/90)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'16-04'!$K227+('16-04'!$J227/90)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'16-04'!$K228+('16-04'!$J228/90)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'16-04'!$K229+('16-04'!$J229/90)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'16-04'!$K230+('16-04'!$J230/90)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'16-04'!$K231+('16-04'!$J231/90)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'16-04'!$K232+('16-04'!$J232/90)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'16-04'!$K233+('16-04'!$J233/90)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'16-04'!$K234+('16-04'!$J234/90)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'16-04'!$K235+('16-04'!$J235/90)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'16-04'!$K236+('16-04'!$J236/90)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'16-04'!$K237+('16-04'!$J237/90)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'16-04'!$K238+('16-04'!$J238/90)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'16-04'!$K239+('16-04'!$J239/90)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'16-04'!$K240+('16-04'!$J240/90)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'16-04'!$K241+('16-04'!$J241/90)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'16-04'!$K242+('16-04'!$J242/90)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'16-04'!$K243+('16-04'!$J243/90)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'16-04'!$K244+('16-04'!$J244/90)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'16-04'!$K245+('16-04'!$J245/90)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'16-04'!$K246+('16-04'!$J246/90)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'16-04'!$K247+('16-04'!$J247/90)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'16-04'!$K248+('16-04'!$J248/90)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'16-04'!$K249+('16-04'!$J249/90)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'16-04'!$K250+('16-04'!$J250/90)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'16-04'!$K251+('16-04'!$J251/90)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'16-04'!$K252+('16-04'!$J252/90)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'16-04'!$K253+('16-04'!$J253/90)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'16-04'!$K254+('16-04'!$J254/90)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'16-04'!$K255+('16-04'!$J255/90)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'16-04'!$K256+('16-04'!$J256/90)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'16-04'!$K257+('16-04'!$J257/90)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'16-04'!$K258+('16-04'!$J258/90)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'16-04'!$K259+('16-04'!$J259/90)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'16-04'!$K260+('16-04'!$J260/90)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'16-04'!$K261+('16-04'!$J261/90)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'16-04'!$K262+('16-04'!$J262/90)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'16-04'!$K263+('16-04'!$J263/90)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'16-04'!$K264+('16-04'!$J264/90)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'16-04'!$K265+('16-04'!$J265/90)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'16-04'!$K266+('16-04'!$J266/90)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'16-04'!$K267+('16-04'!$J267/90)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'16-04'!$K268+('16-04'!$J268/90)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'16-04'!$K269+('16-04'!$J269/90)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'16-04'!$K270+('16-04'!$J270/90)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'16-04'!$K271+('16-04'!$J271/90)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'16-04'!$K272+('16-04'!$J272/90)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'16-04'!$K273+('16-04'!$J273/90)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'16-04'!$K274+('16-04'!$J274/90)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'16-04'!$K275+('16-04'!$J275/90)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'16-04'!$K276+('16-04'!$J276/90)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'16-04'!$K277+('16-04'!$J277/90)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'16-04'!$K278+('16-04'!$J278/90)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'16-04'!$K279+('16-04'!$J279/90)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'16-04'!$K280+('16-04'!$J280/90)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'16-04'!$K281+('16-04'!$J281/90)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'16-04'!$K282+('16-04'!$J282/90)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'16-04'!$K283+('16-04'!$J283/90)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'16-04'!$K284+('16-04'!$J284/90)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'16-04'!$K285+('16-04'!$J285/90)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'16-04'!$K286+('16-04'!$J286/90)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'16-04'!$K287+('16-04'!$J287/90)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'16-04'!$K288+('16-04'!$J288/90)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'16-04'!$K289+('16-04'!$J289/90)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'16-04'!$K290+('16-04'!$J290/90)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'16-04'!$K291+('16-04'!$J291/90)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'16-04'!$K292+('16-04'!$J292/90)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'16-04'!$K293+('16-04'!$J293/90)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'16-04'!$K294+('16-04'!$J294/90)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'16-04'!$K295+('16-04'!$J295/90)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'16-04'!$K296+('16-04'!$J296/90)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'16-04'!$K297+('16-04'!$J297/90)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'16-04'!$K298+('16-04'!$J298/90)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'16-04'!$K299+('16-04'!$J299/90)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'16-04'!$K300+('16-04'!$J300/90)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'16-04'!$K301+('16-04'!$J301/90)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'16-04'!$K302+('16-04'!$J302/90)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'16-04'!$K303+('16-04'!$J303/90)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'16-04'!$K304+('16-04'!$J304/90)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'16-04'!$K305+('16-04'!$J305/90)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'16-04'!$K306+('16-04'!$J306/90)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'16-04'!$K307+('16-04'!$J307/90)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'16-04'!$K308+('16-04'!$J308/90)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'16-04'!$K309+('16-04'!$J309/90)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'16-04'!$K310+('16-04'!$J310/90)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'16-04'!$K311+('16-04'!$J311/90)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'16-04'!$K312+('16-04'!$J312/90)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'16-04'!$K313+('16-04'!$J313/90)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'16-04'!$K314+('16-04'!$J314/90)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'16-04'!$K315+('16-04'!$J315/90)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'16-04'!$K316+('16-04'!$J316/90)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'16-04'!$K317+('16-04'!$J317/90)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'16-04'!$K318+('16-04'!$J318/90)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'16-04'!$K319+('16-04'!$J319/90)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'16-04'!$K320+('16-04'!$J320/90)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'16-04'!$K321+('16-04'!$J321/90)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'16-04'!$K322+('16-04'!$J322/90)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'16-04'!$K323+('16-04'!$J323/90)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'16-04'!$K324+('16-04'!$J324/90)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'16-04'!$K325+('16-04'!$J325/90)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'16-04'!$K326+('16-04'!$J326/90)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'16-04'!$K327+('16-04'!$J327/90)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'16-04'!$K328+('16-04'!$J328/90)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'16-04'!$K329+('16-04'!$J329/90)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'16-04'!$K330+('16-04'!$J330/90)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'16-04'!$K331+('16-04'!$J331/90)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'16-04'!$K332+('16-04'!$J332/90)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'16-04'!$K333+('16-04'!$J333/90)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'16-04'!$K334+('16-04'!$J334/90)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'16-04'!$K335+('16-04'!$J335/90)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'16-04'!$K336+('16-04'!$J336/90)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'16-04'!$K337+('16-04'!$J337/90)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'16-04'!$K338+('16-04'!$J338/90)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'16-04'!$K339+('16-04'!$J339/90)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'16-04'!$K340+('16-04'!$J340/90)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'16-04'!$K341+('16-04'!$J341/90)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'16-04'!$K342+('16-04'!$J342/90)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'16-04'!$K343+('16-04'!$J343/90)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'16-04'!$K344+('16-04'!$J344/90)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'16-04'!$K345+('16-04'!$J345/90)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'16-04'!$K346+('16-04'!$J346/90)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'16-04'!$K347+('16-04'!$J347/90)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'16-04'!$K348+('16-04'!$J348/90)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'16-04'!$K349+('16-04'!$J349/90)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'16-04'!$K350+('16-04'!$J350/90)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'16-04'!$K351+('16-04'!$J351/90)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'16-04'!$K352+('16-04'!$J352/90)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'16-04'!$K353+('16-04'!$J353/90)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'16-04'!$K354+('16-04'!$J354/90)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'16-04'!$K355+('16-04'!$J355/90)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'16-04'!$K356+('16-04'!$J356/90)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'16-04'!$K357+('16-04'!$J357/90)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'16-04'!$K358+('16-04'!$J358/90)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'16-04'!$K359+('16-04'!$J359/90)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'16-04'!$K360+('16-04'!$J360/90)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'16-04'!$K361+('16-04'!$J361/90)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8A6C6-CDBC-4EC0-9F4D-EF76498E251B}">
  <sheetPr codeName="Sheet16">
    <pageSetUpPr fitToPage="1"/>
  </sheetPr>
  <dimension ref="A1:Z1000"/>
  <sheetViews>
    <sheetView rightToLeft="1" topLeftCell="A29" workbookViewId="0">
      <selection activeCell="I53" sqref="I5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-2185</v>
      </c>
      <c r="K1" s="3">
        <f t="shared" si="0"/>
        <v>519</v>
      </c>
      <c r="L1" s="3">
        <f t="shared" si="0"/>
        <v>494.72222222222217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601</v>
      </c>
      <c r="J3" s="8"/>
      <c r="K3" s="9">
        <v>185</v>
      </c>
      <c r="L3" s="10">
        <f t="shared" ref="L3:L18" si="1">K3+(J3/90)</f>
        <v>185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29</v>
      </c>
      <c r="J4" s="8">
        <v>-300</v>
      </c>
      <c r="K4" s="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600</v>
      </c>
      <c r="J5" s="8"/>
      <c r="K5" s="9">
        <v>300</v>
      </c>
      <c r="L5" s="10">
        <f t="shared" si="1"/>
        <v>300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599</v>
      </c>
      <c r="J6" s="8"/>
      <c r="K6" s="9">
        <v>16</v>
      </c>
      <c r="L6" s="10">
        <f t="shared" si="1"/>
        <v>16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598</v>
      </c>
      <c r="J7" s="8"/>
      <c r="K7" s="9">
        <v>15</v>
      </c>
      <c r="L7" s="10">
        <f t="shared" si="1"/>
        <v>15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598</v>
      </c>
      <c r="J8" s="8">
        <v>-150</v>
      </c>
      <c r="K8" s="9"/>
      <c r="L8" s="10">
        <f t="shared" si="1"/>
        <v>-1.6666666666666667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28</v>
      </c>
      <c r="I9" s="2" t="s">
        <v>43</v>
      </c>
      <c r="J9" s="8">
        <v>-2000</v>
      </c>
      <c r="K9" s="9"/>
      <c r="L9" s="10">
        <f t="shared" si="1"/>
        <v>-22.222222222222221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11" t="s">
        <v>597</v>
      </c>
      <c r="J10" s="8"/>
      <c r="K10" s="9">
        <v>3</v>
      </c>
      <c r="L10" s="10">
        <f t="shared" si="1"/>
        <v>3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597</v>
      </c>
      <c r="J11" s="8">
        <v>150</v>
      </c>
      <c r="K11" s="9"/>
      <c r="L11" s="10">
        <f t="shared" si="1"/>
        <v>1.6666666666666667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115</v>
      </c>
      <c r="K12" s="9"/>
      <c r="L12" s="10">
        <f t="shared" si="1"/>
        <v>1.2777777777777777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585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57" t="s">
        <v>7</v>
      </c>
      <c r="B20" s="58"/>
      <c r="C20" s="58"/>
      <c r="D20" s="58"/>
      <c r="E20" s="58"/>
      <c r="F20" s="58"/>
      <c r="G20" s="1"/>
      <c r="H20" s="1"/>
      <c r="I20" s="2" t="s">
        <v>0</v>
      </c>
      <c r="J20" s="3">
        <f>SUM('17-04'!$J$22:$J$361)</f>
        <v>4880</v>
      </c>
      <c r="K20" s="3">
        <f>SUM('17-04'!$K$22:$K$361)</f>
        <v>1342</v>
      </c>
      <c r="L20" s="3">
        <f>SUM('17-04'!$L$22:$L$361)</f>
        <v>1396.2222222222224</v>
      </c>
      <c r="M20" s="3"/>
      <c r="N20" s="57" t="s">
        <v>8</v>
      </c>
      <c r="O20" s="58"/>
      <c r="P20" s="58"/>
      <c r="Q20" s="58"/>
      <c r="R20" s="58"/>
      <c r="S20" s="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4</v>
      </c>
      <c r="C22" s="14">
        <f t="shared" ref="C22:C27" si="2">A22*B22</f>
        <v>4</v>
      </c>
      <c r="D22" s="15">
        <v>5</v>
      </c>
      <c r="E22" s="1">
        <v>29</v>
      </c>
      <c r="F22" s="16">
        <f t="shared" ref="F22:F26" si="3">D22*E22</f>
        <v>145</v>
      </c>
      <c r="G22" s="7"/>
      <c r="H22" s="7" t="s">
        <v>6</v>
      </c>
      <c r="I22" s="2" t="s">
        <v>606</v>
      </c>
      <c r="J22" s="8">
        <v>300</v>
      </c>
      <c r="K22" s="9"/>
      <c r="L22" s="10">
        <f>'17-04'!$K22+('17-04'!$J22/90)</f>
        <v>3.3333333333333335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32</v>
      </c>
      <c r="S22" s="16">
        <f t="shared" ref="S22:S26" si="5">Q22*R22</f>
        <v>160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45</v>
      </c>
      <c r="F23" s="16">
        <f t="shared" si="3"/>
        <v>450</v>
      </c>
      <c r="G23" s="7"/>
      <c r="H23" s="7" t="s">
        <v>6</v>
      </c>
      <c r="I23" s="2" t="s">
        <v>64</v>
      </c>
      <c r="J23" s="8"/>
      <c r="K23" s="9">
        <v>220</v>
      </c>
      <c r="L23" s="10">
        <f>'17-04'!$K23+('17-04'!$J23/90)</f>
        <v>220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45</v>
      </c>
      <c r="S23" s="16">
        <f t="shared" si="5"/>
        <v>450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10</v>
      </c>
      <c r="F24" s="16">
        <f t="shared" si="3"/>
        <v>200</v>
      </c>
      <c r="G24" s="7"/>
      <c r="H24" s="7" t="s">
        <v>6</v>
      </c>
      <c r="I24" s="2" t="s">
        <v>615</v>
      </c>
      <c r="J24" s="8">
        <v>50</v>
      </c>
      <c r="K24" s="9"/>
      <c r="L24" s="10">
        <f>'17-04'!$K24+('17-04'!$J24/90)</f>
        <v>0.55555555555555558</v>
      </c>
      <c r="M24" s="3"/>
      <c r="N24" s="13">
        <v>10</v>
      </c>
      <c r="O24" s="1">
        <v>46</v>
      </c>
      <c r="P24" s="14">
        <f t="shared" si="4"/>
        <v>460</v>
      </c>
      <c r="Q24" s="15">
        <v>20</v>
      </c>
      <c r="R24" s="1">
        <v>6</v>
      </c>
      <c r="S24" s="16">
        <f t="shared" si="5"/>
        <v>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4" t="s">
        <v>616</v>
      </c>
      <c r="J25" s="8">
        <v>-630</v>
      </c>
      <c r="K25" s="9">
        <v>50</v>
      </c>
      <c r="L25" s="10">
        <f>'17-04'!$K25+('17-04'!$J25/90)</f>
        <v>43</v>
      </c>
      <c r="M25" s="3"/>
      <c r="N25" s="13">
        <v>20</v>
      </c>
      <c r="O25" s="1">
        <v>20</v>
      </c>
      <c r="P25" s="14">
        <f t="shared" si="4"/>
        <v>400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14</v>
      </c>
      <c r="F26" s="16">
        <f t="shared" si="3"/>
        <v>1400</v>
      </c>
      <c r="G26" s="7"/>
      <c r="H26" s="7" t="s">
        <v>6</v>
      </c>
      <c r="I26" s="45" t="s">
        <v>147</v>
      </c>
      <c r="J26" s="8">
        <v>225</v>
      </c>
      <c r="K26" s="9"/>
      <c r="L26" s="10">
        <f>'17-04'!$K26+('17-04'!$J26/90)</f>
        <v>2.5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55</v>
      </c>
      <c r="S26" s="16">
        <f t="shared" si="5"/>
        <v>5500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</v>
      </c>
      <c r="C27" s="14">
        <f t="shared" si="2"/>
        <v>600</v>
      </c>
      <c r="D27" s="12" t="s">
        <v>11</v>
      </c>
      <c r="E27" s="12"/>
      <c r="F27" s="17">
        <f>SUM(F22:F26)</f>
        <v>2245</v>
      </c>
      <c r="G27" s="7"/>
      <c r="H27" s="7" t="s">
        <v>6</v>
      </c>
      <c r="I27" s="2" t="s">
        <v>617</v>
      </c>
      <c r="J27" s="8">
        <v>-270</v>
      </c>
      <c r="K27" s="9">
        <v>40</v>
      </c>
      <c r="L27" s="10">
        <f>'17-04'!$K27+('17-04'!$J27/90)</f>
        <v>37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6230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1434</v>
      </c>
      <c r="D28" s="1"/>
      <c r="E28" s="1"/>
      <c r="F28" s="1"/>
      <c r="G28" s="1"/>
      <c r="H28" s="7" t="s">
        <v>6</v>
      </c>
      <c r="I28" s="2" t="s">
        <v>121</v>
      </c>
      <c r="J28" s="8">
        <v>-180</v>
      </c>
      <c r="K28" s="9">
        <v>10</v>
      </c>
      <c r="L28" s="10">
        <f>'17-04'!$K28+('17-04'!$J28/90)</f>
        <v>8</v>
      </c>
      <c r="M28" s="3"/>
      <c r="N28" s="12" t="s">
        <v>11</v>
      </c>
      <c r="O28" s="12"/>
      <c r="P28" s="6">
        <f>SUM(P22:P27)</f>
        <v>2286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59" t="s">
        <v>21</v>
      </c>
      <c r="E29" s="60"/>
      <c r="F29" s="17">
        <f t="array" aca="1" ref="F29" ca="1">INDIRECT("'"&amp;$A$19&amp;"'!J20")+J1</f>
        <v>-2275</v>
      </c>
      <c r="G29" s="1"/>
      <c r="H29" s="7" t="s">
        <v>40</v>
      </c>
      <c r="I29" s="2" t="s">
        <v>57</v>
      </c>
      <c r="J29" s="8">
        <v>2000</v>
      </c>
      <c r="K29" s="9"/>
      <c r="L29" s="10">
        <f>'17-04'!$K29+('17-04'!$J29/90)</f>
        <v>22.222222222222221</v>
      </c>
      <c r="M29" s="3"/>
      <c r="N29" s="1"/>
      <c r="O29" s="1"/>
      <c r="P29" s="18"/>
      <c r="Q29" s="59" t="s">
        <v>21</v>
      </c>
      <c r="R29" s="60"/>
      <c r="S29" s="17">
        <f>SUM('17-04'!$J$22:$J$361)</f>
        <v>4880</v>
      </c>
      <c r="T29" s="1"/>
      <c r="U29" s="1"/>
      <c r="V29" s="1"/>
      <c r="W29" s="1"/>
      <c r="X29" s="1"/>
      <c r="Y29" s="1"/>
      <c r="Z29" s="1"/>
    </row>
    <row r="30" spans="1:26" x14ac:dyDescent="0.3">
      <c r="A30" s="59" t="s">
        <v>23</v>
      </c>
      <c r="B30" s="60"/>
      <c r="C30" s="6">
        <f t="array" aca="1" ref="C30" ca="1">INDIRECT("'"&amp;$A$19&amp;"'!K20")+K1</f>
        <v>223</v>
      </c>
      <c r="D30" s="1"/>
      <c r="E30" s="1"/>
      <c r="F30" s="8"/>
      <c r="G30" s="1"/>
      <c r="H30" s="7" t="s">
        <v>6</v>
      </c>
      <c r="I30" s="44" t="s">
        <v>619</v>
      </c>
      <c r="J30" s="8">
        <v>-100</v>
      </c>
      <c r="K30" s="9">
        <v>10</v>
      </c>
      <c r="L30" s="10">
        <f>'17-04'!$K30+('17-04'!$J30/90)</f>
        <v>8.8888888888888893</v>
      </c>
      <c r="M30" s="3"/>
      <c r="N30" s="59" t="s">
        <v>23</v>
      </c>
      <c r="O30" s="60"/>
      <c r="P30" s="6">
        <f>SUM('17-04'!$K$22:$K$361)</f>
        <v>1342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4" t="s">
        <v>618</v>
      </c>
      <c r="J31" s="8">
        <v>200</v>
      </c>
      <c r="K31" s="9">
        <v>-40</v>
      </c>
      <c r="L31" s="10">
        <f>'17-04'!$K31+('17-04'!$J31/90)</f>
        <v>-37.777777777777779</v>
      </c>
      <c r="M31" s="3"/>
      <c r="N31" s="1"/>
      <c r="O31" s="1"/>
      <c r="P31" s="18"/>
      <c r="Q31" s="12" t="s">
        <v>25</v>
      </c>
      <c r="R31" s="12"/>
      <c r="S31" s="17">
        <f>S27-S29-F27</f>
        <v>-895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4" t="s">
        <v>121</v>
      </c>
      <c r="J32" s="8">
        <v>-100</v>
      </c>
      <c r="K32" s="9">
        <v>5</v>
      </c>
      <c r="L32" s="10">
        <f>'17-04'!$K32+('17-04'!$J32/90)</f>
        <v>3.8888888888888888</v>
      </c>
      <c r="M32" s="3"/>
      <c r="N32" s="12" t="s">
        <v>25</v>
      </c>
      <c r="O32" s="12"/>
      <c r="P32" s="6">
        <f>P28-P30-C28</f>
        <v>-490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6" t="s">
        <v>33</v>
      </c>
      <c r="J33" s="8">
        <v>30</v>
      </c>
      <c r="K33" s="9"/>
      <c r="L33" s="10">
        <f>'17-04'!$K33+('17-04'!$J33/90)</f>
        <v>0.33333333333333331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620</v>
      </c>
      <c r="J34" s="8">
        <v>135</v>
      </c>
      <c r="K34" s="9"/>
      <c r="L34" s="10">
        <f>'17-04'!$K34+('17-04'!$J34/90)</f>
        <v>1.5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4" t="s">
        <v>617</v>
      </c>
      <c r="J35" s="8">
        <v>-100</v>
      </c>
      <c r="K35" s="9">
        <v>5</v>
      </c>
      <c r="L35" s="10">
        <f>'17-04'!$K35+('17-04'!$J35/90)</f>
        <v>3.8888888888888888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621</v>
      </c>
      <c r="J36" s="8">
        <v>-200</v>
      </c>
      <c r="K36" s="9">
        <v>10</v>
      </c>
      <c r="L36" s="10">
        <f>'17-04'!$K36+('17-04'!$J36/90)</f>
        <v>7.7777777777777777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6" t="s">
        <v>209</v>
      </c>
      <c r="J37" s="8">
        <v>100</v>
      </c>
      <c r="K37" s="9"/>
      <c r="L37" s="10">
        <f>'17-04'!$K37+('17-04'!$J37/90)</f>
        <v>1.1111111111111112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6" t="s">
        <v>207</v>
      </c>
      <c r="J38" s="8">
        <v>-300</v>
      </c>
      <c r="K38" s="9">
        <v>20</v>
      </c>
      <c r="L38" s="10">
        <f>'17-04'!$K38+('17-04'!$J38/90)</f>
        <v>16.666666666666668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4"/>
      <c r="J39" s="8"/>
      <c r="K39" s="9"/>
      <c r="L39" s="10">
        <f>'17-04'!$K39+('17-04'!$J39/90)</f>
        <v>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4" t="s">
        <v>622</v>
      </c>
      <c r="J40" s="8">
        <v>180</v>
      </c>
      <c r="K40" s="9">
        <v>5</v>
      </c>
      <c r="L40" s="10">
        <f>'17-04'!$K40+('17-04'!$J40/90)</f>
        <v>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4" t="s">
        <v>623</v>
      </c>
      <c r="J41" s="8">
        <v>200</v>
      </c>
      <c r="K41" s="9"/>
      <c r="L41" s="10">
        <f>'17-04'!$K41+('17-04'!$J41/90)</f>
        <v>2.2222222222222223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4" t="s">
        <v>624</v>
      </c>
      <c r="J42" s="8">
        <v>500</v>
      </c>
      <c r="K42" s="9"/>
      <c r="L42" s="10">
        <f>'17-04'!$K42+('17-04'!$J42/90)</f>
        <v>5.5555555555555554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625</v>
      </c>
      <c r="J43" s="8">
        <v>100</v>
      </c>
      <c r="K43" s="9"/>
      <c r="L43" s="10">
        <f>'17-04'!$K43+('17-04'!$J43/90)</f>
        <v>1.1111111111111112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28</v>
      </c>
      <c r="I44" s="44" t="s">
        <v>626</v>
      </c>
      <c r="J44" s="8"/>
      <c r="K44" s="9">
        <v>-39</v>
      </c>
      <c r="L44" s="10">
        <f>'17-04'!$K44+('17-04'!$J44/90)</f>
        <v>-39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4" t="s">
        <v>627</v>
      </c>
      <c r="J45" s="8">
        <v>-100</v>
      </c>
      <c r="K45" s="9">
        <v>19</v>
      </c>
      <c r="L45" s="10">
        <f>'17-04'!$K45+('17-04'!$J45/90)</f>
        <v>17.888888888888889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4" t="s">
        <v>16</v>
      </c>
      <c r="J46" s="8">
        <v>340</v>
      </c>
      <c r="K46" s="9"/>
      <c r="L46" s="10">
        <f>'17-04'!$K46+('17-04'!$J46/90)</f>
        <v>3.7777777777777777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4" t="s">
        <v>628</v>
      </c>
      <c r="J47" s="8"/>
      <c r="K47" s="9">
        <v>16</v>
      </c>
      <c r="L47" s="10">
        <f>'17-04'!$K47+('17-04'!$J47/90)</f>
        <v>16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4" t="s">
        <v>629</v>
      </c>
      <c r="J48" s="8">
        <v>50</v>
      </c>
      <c r="K48" s="9">
        <v>21</v>
      </c>
      <c r="L48" s="10">
        <f>'17-04'!$K48+('17-04'!$J48/90)</f>
        <v>21.555555555555557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4" t="s">
        <v>95</v>
      </c>
      <c r="J49" s="8"/>
      <c r="K49" s="9">
        <v>140</v>
      </c>
      <c r="L49" s="10">
        <f>'17-04'!$K49+('17-04'!$J49/90)</f>
        <v>140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4" t="s">
        <v>95</v>
      </c>
      <c r="J50" s="8"/>
      <c r="K50" s="9">
        <v>75</v>
      </c>
      <c r="L50" s="10">
        <f>'17-04'!$K50+('17-04'!$J50/90)</f>
        <v>75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4" t="s">
        <v>95</v>
      </c>
      <c r="J51" s="8"/>
      <c r="K51" s="9">
        <v>39</v>
      </c>
      <c r="L51" s="10">
        <f>'17-04'!$K51+('17-04'!$J51/90)</f>
        <v>39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4" t="s">
        <v>95</v>
      </c>
      <c r="J52" s="8"/>
      <c r="K52" s="9">
        <v>-254</v>
      </c>
      <c r="L52" s="10">
        <f>'17-04'!$K52+('17-04'!$J52/90)</f>
        <v>-254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4" t="s">
        <v>630</v>
      </c>
      <c r="J53" s="8"/>
      <c r="K53" s="9">
        <v>14</v>
      </c>
      <c r="L53" s="10">
        <f>'17-04'!$K53+('17-04'!$J53/90)</f>
        <v>14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4" t="s">
        <v>631</v>
      </c>
      <c r="J54" s="8">
        <v>270</v>
      </c>
      <c r="K54" s="9">
        <v>5</v>
      </c>
      <c r="L54" s="10">
        <f>'17-04'!$K54+('17-04'!$J54/90)</f>
        <v>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4" t="s">
        <v>632</v>
      </c>
      <c r="J55" s="8">
        <v>180</v>
      </c>
      <c r="K55" s="9">
        <v>70</v>
      </c>
      <c r="L55" s="10">
        <f>'17-04'!$K55+('17-04'!$J55/90)</f>
        <v>72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633</v>
      </c>
      <c r="J56" s="8"/>
      <c r="K56" s="9">
        <v>110</v>
      </c>
      <c r="L56" s="10">
        <f>'17-04'!$K56+('17-04'!$J56/90)</f>
        <v>110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634</v>
      </c>
      <c r="J57" s="8">
        <v>180</v>
      </c>
      <c r="K57" s="9">
        <v>10</v>
      </c>
      <c r="L57" s="10">
        <f>'17-04'!$K57+('17-04'!$J57/90)</f>
        <v>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180</v>
      </c>
      <c r="J58" s="8">
        <v>180</v>
      </c>
      <c r="K58" s="9"/>
      <c r="L58" s="10">
        <f>'17-04'!$K58+('17-04'!$J58/90)</f>
        <v>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4" t="s">
        <v>635</v>
      </c>
      <c r="J59" s="8">
        <v>270</v>
      </c>
      <c r="K59" s="9">
        <v>10</v>
      </c>
      <c r="L59" s="10">
        <f>'17-04'!$K59+('17-04'!$J59/90)</f>
        <v>13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4" t="s">
        <v>636</v>
      </c>
      <c r="J60" s="8"/>
      <c r="K60" s="9">
        <v>5</v>
      </c>
      <c r="L60" s="10">
        <f>'17-04'!$K60+('17-04'!$J60/90)</f>
        <v>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4" t="s">
        <v>95</v>
      </c>
      <c r="J61" s="8"/>
      <c r="K61" s="9">
        <v>67</v>
      </c>
      <c r="L61" s="10">
        <f>'17-04'!$K61+('17-04'!$J61/90)</f>
        <v>67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4"/>
      <c r="J62" s="8">
        <v>120</v>
      </c>
      <c r="K62" s="9">
        <v>1</v>
      </c>
      <c r="L62" s="10">
        <f>'17-04'!$K62+('17-04'!$J62/90)</f>
        <v>2.333333333333333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4" t="s">
        <v>95</v>
      </c>
      <c r="J63" s="8"/>
      <c r="K63" s="9">
        <v>-67</v>
      </c>
      <c r="L63" s="10">
        <f>'17-04'!$K63+('17-04'!$J63/90)</f>
        <v>-67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4" t="s">
        <v>637</v>
      </c>
      <c r="J64" s="8"/>
      <c r="K64" s="9">
        <v>585</v>
      </c>
      <c r="L64" s="10">
        <f>'17-04'!$K64+('17-04'!$J64/90)</f>
        <v>585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8" t="s">
        <v>95</v>
      </c>
      <c r="J65" s="39"/>
      <c r="K65" s="40">
        <v>-585</v>
      </c>
      <c r="L65" s="41">
        <f>'17-04'!$K65+('17-04'!$J65/90)</f>
        <v>-585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8" t="s">
        <v>267</v>
      </c>
      <c r="J66" s="42"/>
      <c r="K66" s="43">
        <v>34</v>
      </c>
      <c r="L66" s="41">
        <f>'17-04'!$K66+('17-04'!$J66/90)</f>
        <v>34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8" t="s">
        <v>638</v>
      </c>
      <c r="J67" s="39"/>
      <c r="K67" s="40">
        <v>-17</v>
      </c>
      <c r="L67" s="41">
        <f>'17-04'!$K67+('17-04'!$J67/90)</f>
        <v>-17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8" t="s">
        <v>46</v>
      </c>
      <c r="J68" s="42"/>
      <c r="K68" s="43">
        <v>10</v>
      </c>
      <c r="L68" s="41">
        <f>'17-04'!$K68+('17-04'!$J68/90)</f>
        <v>10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8" t="s">
        <v>621</v>
      </c>
      <c r="J69" s="39"/>
      <c r="K69" s="40">
        <v>8</v>
      </c>
      <c r="L69" s="41">
        <f>'17-04'!$K69+('17-04'!$J69/90)</f>
        <v>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8" t="s">
        <v>639</v>
      </c>
      <c r="J70" s="39"/>
      <c r="K70" s="40">
        <v>24</v>
      </c>
      <c r="L70" s="41">
        <f>'17-04'!$K70+('17-04'!$J70/90)</f>
        <v>24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132</v>
      </c>
      <c r="J71" s="8">
        <v>-180</v>
      </c>
      <c r="K71" s="9">
        <v>15</v>
      </c>
      <c r="L71" s="10">
        <f>'17-04'!$K71+('17-04'!$J71/90)</f>
        <v>13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4" t="s">
        <v>640</v>
      </c>
      <c r="J72" s="8">
        <v>50</v>
      </c>
      <c r="K72" s="9"/>
      <c r="L72" s="10">
        <f>'17-04'!$K72+('17-04'!$J72/90)</f>
        <v>0.55555555555555558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4" t="s">
        <v>641</v>
      </c>
      <c r="J73" s="8">
        <v>-110</v>
      </c>
      <c r="K73" s="9">
        <v>5</v>
      </c>
      <c r="L73" s="10">
        <f>'17-04'!$K73+('17-04'!$J73/90)</f>
        <v>3.7777777777777777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642</v>
      </c>
      <c r="J74" s="8">
        <v>-300</v>
      </c>
      <c r="K74" s="9">
        <v>5</v>
      </c>
      <c r="L74" s="10">
        <f>'17-04'!$K74+('17-04'!$J74/90)</f>
        <v>1.6666666666666665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4" t="s">
        <v>465</v>
      </c>
      <c r="J75" s="8">
        <v>-50</v>
      </c>
      <c r="K75" s="9">
        <v>5</v>
      </c>
      <c r="L75" s="10">
        <f>'17-04'!$K75+('17-04'!$J75/90)</f>
        <v>4.4444444444444446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4" t="s">
        <v>643</v>
      </c>
      <c r="J76" s="8"/>
      <c r="K76" s="9">
        <v>25</v>
      </c>
      <c r="L76" s="10">
        <f>'17-04'!$K76+('17-04'!$J76/90)</f>
        <v>25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4" t="s">
        <v>644</v>
      </c>
      <c r="J77" s="8">
        <v>600</v>
      </c>
      <c r="K77" s="9"/>
      <c r="L77" s="10">
        <f>'17-04'!$K77+('17-04'!$J77/90)</f>
        <v>6.666666666666667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645</v>
      </c>
      <c r="J78" s="8">
        <v>195</v>
      </c>
      <c r="K78" s="9"/>
      <c r="L78" s="10">
        <f>'17-04'!$K78+('17-04'!$J78/90)</f>
        <v>2.1666666666666665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4" t="s">
        <v>507</v>
      </c>
      <c r="J79" s="8">
        <v>350</v>
      </c>
      <c r="K79" s="9"/>
      <c r="L79" s="10">
        <f>'17-04'!$K79+('17-04'!$J79/90)</f>
        <v>3.8888888888888888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157</v>
      </c>
      <c r="J80" s="8">
        <v>70</v>
      </c>
      <c r="K80" s="9"/>
      <c r="L80" s="10">
        <f>'17-04'!$K80+('17-04'!$J80/90)</f>
        <v>0.77777777777777779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646</v>
      </c>
      <c r="J81" s="8"/>
      <c r="K81" s="9">
        <v>5</v>
      </c>
      <c r="L81" s="10">
        <f>'17-04'!$K81+('17-04'!$J81/90)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647</v>
      </c>
      <c r="J82" s="8">
        <v>-270</v>
      </c>
      <c r="K82" s="9">
        <v>110</v>
      </c>
      <c r="L82" s="10">
        <f>'17-04'!$K82+('17-04'!$J82/90)</f>
        <v>107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56</v>
      </c>
      <c r="J83" s="8"/>
      <c r="K83" s="9">
        <v>46</v>
      </c>
      <c r="L83" s="10">
        <f>'17-04'!$K83+('17-04'!$J83/90)</f>
        <v>46</v>
      </c>
      <c r="M83" s="3"/>
      <c r="N83" s="9" t="s">
        <v>118</v>
      </c>
      <c r="O83" s="9"/>
      <c r="P83" s="6">
        <v>2286</v>
      </c>
      <c r="Q83" s="9"/>
      <c r="R83" s="9"/>
      <c r="S83" s="17">
        <v>6230</v>
      </c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57</v>
      </c>
      <c r="J84" s="8">
        <v>2000</v>
      </c>
      <c r="K84" s="9"/>
      <c r="L84" s="10">
        <f>'17-04'!$K84+('17-04'!$J84/90)</f>
        <v>22.222222222222221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28</v>
      </c>
      <c r="I85" s="2" t="s">
        <v>648</v>
      </c>
      <c r="J85" s="8">
        <v>-2000</v>
      </c>
      <c r="K85" s="9"/>
      <c r="L85" s="10">
        <f>'17-04'!$K85+('17-04'!$J85/90)</f>
        <v>-22.222222222222221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653</v>
      </c>
      <c r="J86" s="8">
        <v>600</v>
      </c>
      <c r="K86" s="9"/>
      <c r="L86" s="10">
        <f>'17-04'!$K86+('17-04'!$J86/90)</f>
        <v>6.666666666666667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654</v>
      </c>
      <c r="J87" s="8">
        <v>440</v>
      </c>
      <c r="K87" s="9">
        <v>10</v>
      </c>
      <c r="L87" s="10">
        <f>'17-04'!$K87+('17-04'!$J87/90)</f>
        <v>14.888888888888889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180</v>
      </c>
      <c r="J88" s="8">
        <v>-100</v>
      </c>
      <c r="K88" s="9">
        <v>15</v>
      </c>
      <c r="L88" s="10">
        <f>'17-04'!$K88+('17-04'!$J88/90)</f>
        <v>13.888888888888889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200</v>
      </c>
      <c r="K89" s="9"/>
      <c r="L89" s="10">
        <f>'17-04'!$K89+('17-04'!$J89/90)</f>
        <v>2.2222222222222223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161</v>
      </c>
      <c r="J90" s="8"/>
      <c r="K90" s="9">
        <v>45</v>
      </c>
      <c r="L90" s="10">
        <f>'17-04'!$K90+('17-04'!$J90/90)</f>
        <v>45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46</v>
      </c>
      <c r="J91" s="8"/>
      <c r="K91" s="9">
        <v>8</v>
      </c>
      <c r="L91" s="10">
        <f>'17-04'!$K91+('17-04'!$J91/90)</f>
        <v>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655</v>
      </c>
      <c r="J92" s="8">
        <v>-300</v>
      </c>
      <c r="K92" s="9">
        <v>10</v>
      </c>
      <c r="L92" s="10">
        <f>'17-04'!$K92+('17-04'!$J92/90)</f>
        <v>6.6666666666666661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35</v>
      </c>
      <c r="J93" s="8">
        <v>-300</v>
      </c>
      <c r="K93" s="9"/>
      <c r="L93" s="10">
        <f>'17-04'!$K93+('17-04'!$J93/90)</f>
        <v>-3.3333333333333335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656</v>
      </c>
      <c r="J94" s="8">
        <v>-50</v>
      </c>
      <c r="K94" s="9"/>
      <c r="L94" s="10">
        <f>'17-04'!$K94+('17-04'!$J94/90)</f>
        <v>-0.55555555555555558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37</v>
      </c>
      <c r="J95" s="8">
        <v>70</v>
      </c>
      <c r="K95" s="9"/>
      <c r="L95" s="10">
        <f>'17-04'!$K95+('17-04'!$J95/90)</f>
        <v>0.77777777777777779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657</v>
      </c>
      <c r="J96" s="8"/>
      <c r="K96" s="9">
        <v>10</v>
      </c>
      <c r="L96" s="10">
        <f>'17-04'!$K96+('17-04'!$J96/90)</f>
        <v>10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2" t="s">
        <v>649</v>
      </c>
      <c r="J97" s="8"/>
      <c r="K97" s="9">
        <v>-100</v>
      </c>
      <c r="L97" s="10">
        <f>'17-04'!$K97+('17-04'!$J97/90)</f>
        <v>-100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658</v>
      </c>
      <c r="J98" s="8">
        <v>440</v>
      </c>
      <c r="K98" s="9"/>
      <c r="L98" s="10">
        <f>'17-04'!$K98+('17-04'!$J98/90)</f>
        <v>4.8888888888888893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658</v>
      </c>
      <c r="J99" s="8">
        <v>300</v>
      </c>
      <c r="K99" s="9"/>
      <c r="L99" s="10">
        <f>'17-04'!$K99+('17-04'!$J99/90)</f>
        <v>3.3333333333333335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81</v>
      </c>
      <c r="J100" s="8">
        <v>20</v>
      </c>
      <c r="K100" s="9"/>
      <c r="L100" s="10">
        <f>'17-04'!$K100+('17-04'!$J100/90)</f>
        <v>0.22222222222222221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659</v>
      </c>
      <c r="J101" s="8"/>
      <c r="K101" s="9">
        <v>8</v>
      </c>
      <c r="L101" s="10">
        <f>'17-04'!$K101+('17-04'!$J101/90)</f>
        <v>8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660</v>
      </c>
      <c r="J102" s="8"/>
      <c r="K102" s="9">
        <v>54</v>
      </c>
      <c r="L102" s="10">
        <f>'17-04'!$K102+('17-04'!$J102/90)</f>
        <v>54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661</v>
      </c>
      <c r="J103" s="8">
        <v>180</v>
      </c>
      <c r="K103" s="9">
        <v>60</v>
      </c>
      <c r="L103" s="10">
        <f>'17-04'!$K103+('17-04'!$J103/90)</f>
        <v>62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662</v>
      </c>
      <c r="J104" s="8"/>
      <c r="K104" s="9">
        <v>70</v>
      </c>
      <c r="L104" s="10">
        <f>'17-04'!$K104+('17-04'!$J104/90)</f>
        <v>70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28</v>
      </c>
      <c r="I105" s="2" t="s">
        <v>663</v>
      </c>
      <c r="J105" s="8">
        <v>-300</v>
      </c>
      <c r="K105" s="9"/>
      <c r="L105" s="10">
        <f>'17-04'!$K105+('17-04'!$J105/90)</f>
        <v>-3.3333333333333335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664</v>
      </c>
      <c r="J106" s="8">
        <v>10</v>
      </c>
      <c r="K106" s="9">
        <v>1</v>
      </c>
      <c r="L106" s="10">
        <f>'17-04'!$K106+('17-04'!$J106/90)</f>
        <v>1.1111111111111112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114</v>
      </c>
      <c r="J107" s="8">
        <v>300</v>
      </c>
      <c r="K107" s="9"/>
      <c r="L107" s="10">
        <f>'17-04'!$K107+('17-04'!$J107/90)</f>
        <v>3.3333333333333335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665</v>
      </c>
      <c r="J108" s="8"/>
      <c r="K108" s="9">
        <v>-80</v>
      </c>
      <c r="L108" s="10">
        <f>'17-04'!$K108+('17-04'!$J108/90)</f>
        <v>-80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666</v>
      </c>
      <c r="J109" s="8">
        <v>450</v>
      </c>
      <c r="K109" s="9"/>
      <c r="L109" s="10">
        <f>'17-04'!$K109+('17-04'!$J109/90)</f>
        <v>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667</v>
      </c>
      <c r="J110" s="8">
        <v>-570</v>
      </c>
      <c r="K110" s="9">
        <v>10</v>
      </c>
      <c r="L110" s="10">
        <f>'17-04'!$K110+('17-04'!$J110/90)</f>
        <v>3.666666666666667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116</v>
      </c>
      <c r="J111" s="8"/>
      <c r="K111" s="9">
        <v>10</v>
      </c>
      <c r="L111" s="10">
        <f>'17-04'!$K111+('17-04'!$J111/90)</f>
        <v>10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647</v>
      </c>
      <c r="J112" s="8">
        <v>-50</v>
      </c>
      <c r="K112" s="9">
        <v>-5</v>
      </c>
      <c r="L112" s="10">
        <f>'17-04'!$K112+('17-04'!$J112/90)</f>
        <v>-5.5555555555555554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527</v>
      </c>
      <c r="J113" s="8">
        <v>220</v>
      </c>
      <c r="K113" s="9"/>
      <c r="L113" s="10">
        <f>'17-04'!$K113+('17-04'!$J113/90)</f>
        <v>2.4444444444444446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668</v>
      </c>
      <c r="J114" s="8">
        <v>-150</v>
      </c>
      <c r="K114" s="9">
        <v>15</v>
      </c>
      <c r="L114" s="10">
        <f>'17-04'!$K114+('17-04'!$J114/90)</f>
        <v>13.333333333333334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669</v>
      </c>
      <c r="J115" s="8"/>
      <c r="K115" s="9">
        <v>22</v>
      </c>
      <c r="L115" s="10">
        <f>'17-04'!$K115+('17-04'!$J115/90)</f>
        <v>22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493</v>
      </c>
      <c r="J116" s="8">
        <v>-315</v>
      </c>
      <c r="K116" s="9">
        <v>10</v>
      </c>
      <c r="L116" s="10">
        <f>'17-04'!$K116+('17-04'!$J116/90)</f>
        <v>6.5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-300</v>
      </c>
      <c r="K117" s="9">
        <v>5</v>
      </c>
      <c r="L117" s="10">
        <f>'17-04'!$K117+('17-04'!$J117/90)</f>
        <v>1.6666666666666665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671</v>
      </c>
      <c r="J118" s="8">
        <v>100</v>
      </c>
      <c r="K118" s="9"/>
      <c r="L118" s="10">
        <f>'17-04'!$K118+('17-04'!$J118/90)</f>
        <v>1.1111111111111112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580</v>
      </c>
      <c r="J119" s="8">
        <v>-130</v>
      </c>
      <c r="K119" s="9"/>
      <c r="L119" s="10">
        <f>'17-04'!$K119+('17-04'!$J119/90)</f>
        <v>-1.4444444444444444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103</v>
      </c>
      <c r="J120" s="8"/>
      <c r="K120" s="9">
        <v>18</v>
      </c>
      <c r="L120" s="10">
        <f>'17-04'!$K120+('17-04'!$J120/90)</f>
        <v>18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647</v>
      </c>
      <c r="J121" s="8"/>
      <c r="K121" s="9">
        <v>100</v>
      </c>
      <c r="L121" s="10">
        <f>'17-04'!$K121+('17-04'!$J121/90)</f>
        <v>100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672</v>
      </c>
      <c r="J122" s="8"/>
      <c r="K122" s="9">
        <v>17</v>
      </c>
      <c r="L122" s="10">
        <f>'17-04'!$K122+('17-04'!$J122/90)</f>
        <v>17</v>
      </c>
      <c r="M122" s="3"/>
      <c r="N122" s="9" t="s">
        <v>650</v>
      </c>
      <c r="O122" s="9"/>
      <c r="P122" s="6">
        <v>2599</v>
      </c>
      <c r="Q122" s="9"/>
      <c r="R122" s="9"/>
      <c r="S122" s="17">
        <v>6995</v>
      </c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652</v>
      </c>
      <c r="J123" s="8"/>
      <c r="K123" s="9">
        <v>2</v>
      </c>
      <c r="L123" s="10">
        <f>'17-04'!$K123+('17-04'!$J123/90)</f>
        <v>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651</v>
      </c>
      <c r="J124" s="8">
        <v>250</v>
      </c>
      <c r="K124" s="9"/>
      <c r="L124" s="10">
        <f>'17-04'!$K124+('17-04'!$J124/90)</f>
        <v>2.7777777777777777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670</v>
      </c>
      <c r="J125" s="8"/>
      <c r="K125" s="9">
        <v>5</v>
      </c>
      <c r="L125" s="10">
        <f>'17-04'!$K125+('17-04'!$J125/90)</f>
        <v>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673</v>
      </c>
      <c r="J126" s="8">
        <v>-270</v>
      </c>
      <c r="K126" s="9">
        <v>30</v>
      </c>
      <c r="L126" s="10">
        <f>'17-04'!$K126+('17-04'!$J126/90)</f>
        <v>27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673</v>
      </c>
      <c r="J127" s="8">
        <v>150</v>
      </c>
      <c r="K127" s="9"/>
      <c r="L127" s="10">
        <f>'17-04'!$K127+('17-04'!$J127/90)</f>
        <v>1.6666666666666667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674</v>
      </c>
      <c r="J128" s="8"/>
      <c r="K128" s="9">
        <v>140</v>
      </c>
      <c r="L128" s="10">
        <f>'17-04'!$K128+('17-04'!$J128/90)</f>
        <v>140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95</v>
      </c>
      <c r="J129" s="8"/>
      <c r="K129" s="9">
        <v>120</v>
      </c>
      <c r="L129" s="10">
        <f>'17-04'!$K129+('17-04'!$J129/90)</f>
        <v>120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40</v>
      </c>
      <c r="I130" s="2" t="s">
        <v>95</v>
      </c>
      <c r="J130" s="8"/>
      <c r="K130" s="9">
        <v>-120</v>
      </c>
      <c r="L130" s="10">
        <f>'17-04'!$K130+('17-04'!$J130/90)</f>
        <v>-120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'17-04'!$K131+('17-04'!$J131/90)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'17-04'!$K132+('17-04'!$J132/90)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'17-04'!$K133+('17-04'!$J133/90)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'17-04'!$K134+('17-04'!$J134/90)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'17-04'!$K135+('17-04'!$J135/90)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'17-04'!$K136+('17-04'!$J136/90)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'17-04'!$K137+('17-04'!$J137/90)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'17-04'!$K138+('17-04'!$J138/90)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'17-04'!$K139+('17-04'!$J139/90)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'17-04'!$K140+('17-04'!$J140/90)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'17-04'!$K141+('17-04'!$J141/90)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'17-04'!$K142+('17-04'!$J142/90)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'17-04'!$K143+('17-04'!$J143/90)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'17-04'!$K144+('17-04'!$J144/90)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'17-04'!$K145+('17-04'!$J145/90)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'17-04'!$K146+('17-04'!$J146/90)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'17-04'!$K147+('17-04'!$J147/90)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'17-04'!$K148+('17-04'!$J148/90)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'17-04'!$K149+('17-04'!$J149/90)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'17-04'!$K150+('17-04'!$J150/90)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'17-04'!$K151+('17-04'!$J151/90)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'17-04'!$K152+('17-04'!$J152/90)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'17-04'!$K153+('17-04'!$J153/90)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'17-04'!$K154+('17-04'!$J154/90)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'17-04'!$K155+('17-04'!$J155/90)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'17-04'!$K156+('17-04'!$J156/90)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'17-04'!$K157+('17-04'!$J157/90)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'17-04'!$K158+('17-04'!$J158/90)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'17-04'!$K159+('17-04'!$J159/90)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'17-04'!$K160+('17-04'!$J160/90)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'17-04'!$K161+('17-04'!$J161/90)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'17-04'!$K162+('17-04'!$J162/90)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'17-04'!$K163+('17-04'!$J163/90)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'17-04'!$K164+('17-04'!$J164/90)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'17-04'!$K165+('17-04'!$J165/90)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'17-04'!$K166+('17-04'!$J166/90)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'17-04'!$K167+('17-04'!$J167/90)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'17-04'!$K168+('17-04'!$J168/90)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'17-04'!$K169+('17-04'!$J169/90)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'17-04'!$K170+('17-04'!$J170/90)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'17-04'!$K171+('17-04'!$J171/90)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'17-04'!$K172+('17-04'!$J172/90)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'17-04'!$K173+('17-04'!$J173/90)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'17-04'!$K174+('17-04'!$J174/90)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'17-04'!$K175+('17-04'!$J175/90)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'17-04'!$K176+('17-04'!$J176/90)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'17-04'!$K177+('17-04'!$J177/90)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'17-04'!$K178+('17-04'!$J178/90)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'17-04'!$K179+('17-04'!$J179/90)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'17-04'!$K180+('17-04'!$J180/90)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'17-04'!$K181+('17-04'!$J181/90)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'17-04'!$K182+('17-04'!$J182/90)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'17-04'!$K183+('17-04'!$J183/90)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'17-04'!$K184+('17-04'!$J184/90)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'17-04'!$K185+('17-04'!$J185/90)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'17-04'!$K186+('17-04'!$J186/90)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'17-04'!$K187+('17-04'!$J187/90)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'17-04'!$K188+('17-04'!$J188/90)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'17-04'!$K189+('17-04'!$J189/90)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'17-04'!$K190+('17-04'!$J190/90)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'17-04'!$K191+('17-04'!$J191/90)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'17-04'!$K192+('17-04'!$J192/90)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'17-04'!$K193+('17-04'!$J193/90)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'17-04'!$K194+('17-04'!$J194/90)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'17-04'!$K195+('17-04'!$J195/90)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'17-04'!$K196+('17-04'!$J196/90)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'17-04'!$K197+('17-04'!$J197/90)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'17-04'!$K198+('17-04'!$J198/90)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'17-04'!$K199+('17-04'!$J199/90)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'17-04'!$K200+('17-04'!$J200/90)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'17-04'!$K201+('17-04'!$J201/90)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'17-04'!$K202+('17-04'!$J202/90)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'17-04'!$K203+('17-04'!$J203/90)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'17-04'!$K204+('17-04'!$J204/90)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'17-04'!$K205+('17-04'!$J205/90)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'17-04'!$K206+('17-04'!$J206/90)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'17-04'!$K207+('17-04'!$J207/90)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'17-04'!$K208+('17-04'!$J208/90)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'17-04'!$K209+('17-04'!$J209/90)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'17-04'!$K210+('17-04'!$J210/90)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'17-04'!$K211+('17-04'!$J211/90)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'17-04'!$K212+('17-04'!$J212/90)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'17-04'!$K213+('17-04'!$J213/90)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'17-04'!$K214+('17-04'!$J214/90)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'17-04'!$K215+('17-04'!$J215/90)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'17-04'!$K216+('17-04'!$J216/90)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'17-04'!$K217+('17-04'!$J217/90)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'17-04'!$K218+('17-04'!$J218/90)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'17-04'!$K219+('17-04'!$J219/90)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'17-04'!$K220+('17-04'!$J220/90)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'17-04'!$K221+('17-04'!$J221/90)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'17-04'!$K222+('17-04'!$J222/90)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'17-04'!$K223+('17-04'!$J223/90)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'17-04'!$K224+('17-04'!$J224/90)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'17-04'!$K225+('17-04'!$J225/90)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'17-04'!$K226+('17-04'!$J226/90)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'17-04'!$K227+('17-04'!$J227/90)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'17-04'!$K228+('17-04'!$J228/90)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'17-04'!$K229+('17-04'!$J229/90)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'17-04'!$K230+('17-04'!$J230/90)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'17-04'!$K231+('17-04'!$J231/90)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'17-04'!$K232+('17-04'!$J232/90)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'17-04'!$K233+('17-04'!$J233/90)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'17-04'!$K234+('17-04'!$J234/90)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'17-04'!$K235+('17-04'!$J235/90)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'17-04'!$K236+('17-04'!$J236/90)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'17-04'!$K237+('17-04'!$J237/90)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'17-04'!$K238+('17-04'!$J238/90)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'17-04'!$K239+('17-04'!$J239/90)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'17-04'!$K240+('17-04'!$J240/90)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'17-04'!$K241+('17-04'!$J241/90)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'17-04'!$K242+('17-04'!$J242/90)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'17-04'!$K243+('17-04'!$J243/90)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'17-04'!$K244+('17-04'!$J244/90)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'17-04'!$K245+('17-04'!$J245/90)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'17-04'!$K246+('17-04'!$J246/90)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'17-04'!$K247+('17-04'!$J247/90)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'17-04'!$K248+('17-04'!$J248/90)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'17-04'!$K249+('17-04'!$J249/90)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'17-04'!$K250+('17-04'!$J250/90)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'17-04'!$K251+('17-04'!$J251/90)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'17-04'!$K252+('17-04'!$J252/90)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'17-04'!$K253+('17-04'!$J253/90)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'17-04'!$K254+('17-04'!$J254/90)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'17-04'!$K255+('17-04'!$J255/90)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'17-04'!$K256+('17-04'!$J256/90)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'17-04'!$K257+('17-04'!$J257/90)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'17-04'!$K258+('17-04'!$J258/90)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'17-04'!$K259+('17-04'!$J259/90)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'17-04'!$K260+('17-04'!$J260/90)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'17-04'!$K261+('17-04'!$J261/90)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'17-04'!$K262+('17-04'!$J262/90)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'17-04'!$K263+('17-04'!$J263/90)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'17-04'!$K264+('17-04'!$J264/90)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'17-04'!$K265+('17-04'!$J265/90)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'17-04'!$K266+('17-04'!$J266/90)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'17-04'!$K267+('17-04'!$J267/90)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'17-04'!$K268+('17-04'!$J268/90)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'17-04'!$K269+('17-04'!$J269/90)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'17-04'!$K270+('17-04'!$J270/90)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'17-04'!$K271+('17-04'!$J271/90)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'17-04'!$K272+('17-04'!$J272/90)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'17-04'!$K273+('17-04'!$J273/90)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'17-04'!$K274+('17-04'!$J274/90)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'17-04'!$K275+('17-04'!$J275/90)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'17-04'!$K276+('17-04'!$J276/90)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'17-04'!$K277+('17-04'!$J277/90)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'17-04'!$K278+('17-04'!$J278/90)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'17-04'!$K279+('17-04'!$J279/90)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'17-04'!$K280+('17-04'!$J280/90)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'17-04'!$K281+('17-04'!$J281/90)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'17-04'!$K282+('17-04'!$J282/90)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'17-04'!$K283+('17-04'!$J283/90)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'17-04'!$K284+('17-04'!$J284/90)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'17-04'!$K285+('17-04'!$J285/90)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'17-04'!$K286+('17-04'!$J286/90)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'17-04'!$K287+('17-04'!$J287/90)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'17-04'!$K288+('17-04'!$J288/90)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'17-04'!$K289+('17-04'!$J289/90)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'17-04'!$K290+('17-04'!$J290/90)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'17-04'!$K291+('17-04'!$J291/90)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'17-04'!$K292+('17-04'!$J292/90)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'17-04'!$K293+('17-04'!$J293/90)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'17-04'!$K294+('17-04'!$J294/90)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'17-04'!$K295+('17-04'!$J295/90)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'17-04'!$K296+('17-04'!$J296/90)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'17-04'!$K297+('17-04'!$J297/90)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'17-04'!$K298+('17-04'!$J298/90)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'17-04'!$K299+('17-04'!$J299/90)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'17-04'!$K300+('17-04'!$J300/90)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'17-04'!$K301+('17-04'!$J301/90)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'17-04'!$K302+('17-04'!$J302/90)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'17-04'!$K303+('17-04'!$J303/90)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'17-04'!$K304+('17-04'!$J304/90)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'17-04'!$K305+('17-04'!$J305/90)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'17-04'!$K306+('17-04'!$J306/90)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'17-04'!$K307+('17-04'!$J307/90)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'17-04'!$K308+('17-04'!$J308/90)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'17-04'!$K309+('17-04'!$J309/90)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'17-04'!$K310+('17-04'!$J310/90)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'17-04'!$K311+('17-04'!$J311/90)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'17-04'!$K312+('17-04'!$J312/90)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'17-04'!$K313+('17-04'!$J313/90)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'17-04'!$K314+('17-04'!$J314/90)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'17-04'!$K315+('17-04'!$J315/90)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'17-04'!$K316+('17-04'!$J316/90)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'17-04'!$K317+('17-04'!$J317/90)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'17-04'!$K318+('17-04'!$J318/90)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'17-04'!$K319+('17-04'!$J319/90)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'17-04'!$K320+('17-04'!$J320/90)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'17-04'!$K321+('17-04'!$J321/90)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'17-04'!$K322+('17-04'!$J322/90)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'17-04'!$K323+('17-04'!$J323/90)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'17-04'!$K324+('17-04'!$J324/90)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'17-04'!$K325+('17-04'!$J325/90)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'17-04'!$K326+('17-04'!$J326/90)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'17-04'!$K327+('17-04'!$J327/90)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'17-04'!$K328+('17-04'!$J328/90)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'17-04'!$K329+('17-04'!$J329/90)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'17-04'!$K330+('17-04'!$J330/90)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'17-04'!$K331+('17-04'!$J331/90)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'17-04'!$K332+('17-04'!$J332/90)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'17-04'!$K333+('17-04'!$J333/90)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'17-04'!$K334+('17-04'!$J334/90)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'17-04'!$K335+('17-04'!$J335/90)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'17-04'!$K336+('17-04'!$J336/90)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'17-04'!$K337+('17-04'!$J337/90)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'17-04'!$K338+('17-04'!$J338/90)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'17-04'!$K339+('17-04'!$J339/90)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'17-04'!$K340+('17-04'!$J340/90)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'17-04'!$K341+('17-04'!$J341/90)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'17-04'!$K342+('17-04'!$J342/90)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'17-04'!$K343+('17-04'!$J343/90)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'17-04'!$K344+('17-04'!$J344/90)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'17-04'!$K345+('17-04'!$J345/90)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'17-04'!$K346+('17-04'!$J346/90)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'17-04'!$K347+('17-04'!$J347/90)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'17-04'!$K348+('17-04'!$J348/90)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'17-04'!$K349+('17-04'!$J349/90)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'17-04'!$K350+('17-04'!$J350/90)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'17-04'!$K351+('17-04'!$J351/90)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'17-04'!$K352+('17-04'!$J352/90)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'17-04'!$K353+('17-04'!$J353/90)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'17-04'!$K354+('17-04'!$J354/90)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'17-04'!$K355+('17-04'!$J355/90)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'17-04'!$K356+('17-04'!$J356/90)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'17-04'!$K357+('17-04'!$J357/90)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'17-04'!$K358+('17-04'!$J358/90)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'17-04'!$K359+('17-04'!$J359/90)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'17-04'!$K360+('17-04'!$J360/90)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'17-04'!$K361+('17-04'!$J361/90)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F78B26-E605-4B3C-A3EB-291F0ADAF721}">
  <sheetPr codeName="Sheet17">
    <pageSetUpPr fitToPage="1"/>
  </sheetPr>
  <dimension ref="A1:Z1000"/>
  <sheetViews>
    <sheetView rightToLeft="1" topLeftCell="A81" zoomScale="120" zoomScaleNormal="120" workbookViewId="0">
      <selection activeCell="I88" sqref="I8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-125</v>
      </c>
      <c r="K1" s="3">
        <f t="shared" si="0"/>
        <v>266</v>
      </c>
      <c r="L1" s="3">
        <f t="shared" si="0"/>
        <v>264.61111111111109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100</v>
      </c>
      <c r="K3" s="9"/>
      <c r="L3" s="10">
        <f t="shared" ref="L3:L18" si="1">K3+(J3/90)</f>
        <v>1.1111111111111112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15</v>
      </c>
      <c r="L4" s="10">
        <f t="shared" si="1"/>
        <v>15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233</v>
      </c>
      <c r="L5" s="10">
        <f t="shared" si="1"/>
        <v>233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-225</v>
      </c>
      <c r="K6" s="9"/>
      <c r="L6" s="10">
        <f t="shared" si="1"/>
        <v>-2.5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10</v>
      </c>
      <c r="L7" s="10">
        <f t="shared" si="1"/>
        <v>10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8</v>
      </c>
      <c r="L8" s="10">
        <f t="shared" si="1"/>
        <v>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596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57" t="s">
        <v>7</v>
      </c>
      <c r="B20" s="58"/>
      <c r="C20" s="58"/>
      <c r="D20" s="58"/>
      <c r="E20" s="58"/>
      <c r="F20" s="58"/>
      <c r="G20" s="1"/>
      <c r="H20" s="1"/>
      <c r="I20" s="2" t="s">
        <v>0</v>
      </c>
      <c r="J20" s="3">
        <f>SUM('18-04'!$J$22:$J$361)</f>
        <v>-3980</v>
      </c>
      <c r="K20" s="3">
        <f>SUM('18-04'!$K$22:$K$361)</f>
        <v>-2218</v>
      </c>
      <c r="L20" s="3">
        <f>SUM('18-04'!$L$22:$L$361)</f>
        <v>-2262.2222222222226</v>
      </c>
      <c r="M20" s="3"/>
      <c r="N20" s="57" t="s">
        <v>8</v>
      </c>
      <c r="O20" s="58"/>
      <c r="P20" s="58"/>
      <c r="Q20" s="58"/>
      <c r="R20" s="58"/>
      <c r="S20" s="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30</v>
      </c>
      <c r="F22" s="16">
        <f t="shared" ref="F22:F26" si="3">D22*E22</f>
        <v>150</v>
      </c>
      <c r="G22" s="7"/>
      <c r="H22" s="7" t="s">
        <v>6</v>
      </c>
      <c r="I22" s="2" t="s">
        <v>205</v>
      </c>
      <c r="J22" s="8">
        <v>50</v>
      </c>
      <c r="K22" s="9"/>
      <c r="L22" s="10">
        <f>'18-04'!$K22+('18-04'!$J22/90)</f>
        <v>0.55555555555555558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>
        <v>30</v>
      </c>
      <c r="S22" s="16">
        <f t="shared" ref="S22:S26" si="5">Q22*R22</f>
        <v>150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33</v>
      </c>
      <c r="F23" s="16">
        <f t="shared" si="3"/>
        <v>330</v>
      </c>
      <c r="G23" s="7"/>
      <c r="H23" s="7" t="s">
        <v>6</v>
      </c>
      <c r="I23" s="44" t="s">
        <v>207</v>
      </c>
      <c r="J23" s="8">
        <v>350</v>
      </c>
      <c r="K23" s="9"/>
      <c r="L23" s="10">
        <f>'18-04'!$K23+('18-04'!$J23/90)</f>
        <v>3.8888888888888888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20</v>
      </c>
      <c r="S23" s="16">
        <f t="shared" si="5"/>
        <v>200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47</v>
      </c>
      <c r="C24" s="14">
        <f t="shared" si="2"/>
        <v>470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 t="s">
        <v>675</v>
      </c>
      <c r="J24" s="8"/>
      <c r="K24" s="9">
        <v>11</v>
      </c>
      <c r="L24" s="10">
        <f>'18-04'!$K24+('18-04'!$J24/90)</f>
        <v>11</v>
      </c>
      <c r="M24" s="3"/>
      <c r="N24" s="13">
        <v>10</v>
      </c>
      <c r="O24" s="1">
        <v>58</v>
      </c>
      <c r="P24" s="14">
        <f t="shared" si="4"/>
        <v>580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4" t="s">
        <v>676</v>
      </c>
      <c r="J25" s="8">
        <v>1000</v>
      </c>
      <c r="K25" s="9">
        <v>120</v>
      </c>
      <c r="L25" s="10">
        <f>'18-04'!$K25+('18-04'!$J25/90)</f>
        <v>131.11111111111111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65</v>
      </c>
      <c r="F26" s="16">
        <f t="shared" si="3"/>
        <v>6500</v>
      </c>
      <c r="G26" s="7"/>
      <c r="H26" s="7" t="s">
        <v>40</v>
      </c>
      <c r="I26" s="45" t="s">
        <v>677</v>
      </c>
      <c r="J26" s="8"/>
      <c r="K26" s="9">
        <v>-670</v>
      </c>
      <c r="L26" s="10">
        <f>'18-04'!$K26+('18-04'!$J26/90)</f>
        <v>-670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65</v>
      </c>
      <c r="S26" s="16">
        <f t="shared" si="5"/>
        <v>6500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19</v>
      </c>
      <c r="C27" s="14">
        <f t="shared" si="2"/>
        <v>1900</v>
      </c>
      <c r="D27" s="12" t="s">
        <v>11</v>
      </c>
      <c r="E27" s="12"/>
      <c r="F27" s="17">
        <f>SUM(F22:F26)</f>
        <v>7000</v>
      </c>
      <c r="G27" s="7"/>
      <c r="H27" s="7" t="s">
        <v>6</v>
      </c>
      <c r="I27" s="2" t="s">
        <v>114</v>
      </c>
      <c r="J27" s="8">
        <v>200</v>
      </c>
      <c r="K27" s="9"/>
      <c r="L27" s="10">
        <f>'18-04'!$K27+('18-04'!$J27/90)</f>
        <v>2.2222222222222223</v>
      </c>
      <c r="M27" s="3"/>
      <c r="N27" s="13">
        <v>100</v>
      </c>
      <c r="O27" s="1">
        <v>25</v>
      </c>
      <c r="P27" s="14">
        <f t="shared" si="4"/>
        <v>2500</v>
      </c>
      <c r="Q27" s="12" t="s">
        <v>11</v>
      </c>
      <c r="R27" s="12"/>
      <c r="S27" s="17">
        <f>SUM(S22:S26)</f>
        <v>7070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3042</v>
      </c>
      <c r="D28" s="1"/>
      <c r="E28" s="1"/>
      <c r="F28" s="1"/>
      <c r="G28" s="1"/>
      <c r="H28" s="7" t="s">
        <v>6</v>
      </c>
      <c r="I28" s="2" t="s">
        <v>121</v>
      </c>
      <c r="J28" s="8">
        <v>100</v>
      </c>
      <c r="K28" s="9"/>
      <c r="L28" s="10">
        <f>'18-04'!$K28+('18-04'!$J28/90)</f>
        <v>1.1111111111111112</v>
      </c>
      <c r="M28" s="3"/>
      <c r="N28" s="12" t="s">
        <v>11</v>
      </c>
      <c r="O28" s="12"/>
      <c r="P28" s="6">
        <f>SUM(P22:P27)</f>
        <v>3539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59" t="s">
        <v>21</v>
      </c>
      <c r="E29" s="60"/>
      <c r="F29" s="17">
        <f t="array" aca="1" ref="F29" ca="1">INDIRECT("'"&amp;$A$19&amp;"'!J20")+J1</f>
        <v>4755</v>
      </c>
      <c r="G29" s="1"/>
      <c r="H29" s="7" t="s">
        <v>6</v>
      </c>
      <c r="I29" s="2" t="s">
        <v>678</v>
      </c>
      <c r="J29" s="8">
        <v>-480</v>
      </c>
      <c r="K29" s="9">
        <v>10</v>
      </c>
      <c r="L29" s="10">
        <f>'18-04'!$K29+('18-04'!$J29/90)</f>
        <v>4.666666666666667</v>
      </c>
      <c r="M29" s="3"/>
      <c r="N29" s="1"/>
      <c r="O29" s="1"/>
      <c r="P29" s="18"/>
      <c r="Q29" s="59" t="s">
        <v>21</v>
      </c>
      <c r="R29" s="60"/>
      <c r="S29" s="17">
        <f>SUM('18-04'!$J$22:$J$361)</f>
        <v>-3980</v>
      </c>
      <c r="T29" s="1"/>
      <c r="U29" s="1"/>
      <c r="V29" s="1"/>
      <c r="W29" s="1"/>
      <c r="X29" s="1"/>
      <c r="Y29" s="1"/>
      <c r="Z29" s="1"/>
    </row>
    <row r="30" spans="1:26" x14ac:dyDescent="0.3">
      <c r="A30" s="59" t="s">
        <v>23</v>
      </c>
      <c r="B30" s="60"/>
      <c r="C30" s="6">
        <f t="array" aca="1" ref="C30" ca="1">INDIRECT("'"&amp;$A$19&amp;"'!K20")+K1</f>
        <v>1608</v>
      </c>
      <c r="D30" s="1"/>
      <c r="E30" s="1"/>
      <c r="F30" s="8"/>
      <c r="G30" s="1"/>
      <c r="H30" s="7" t="s">
        <v>6</v>
      </c>
      <c r="I30" s="44" t="s">
        <v>121</v>
      </c>
      <c r="J30" s="8">
        <v>300</v>
      </c>
      <c r="K30" s="9"/>
      <c r="L30" s="10">
        <f>'18-04'!$K30+('18-04'!$J30/90)</f>
        <v>3.3333333333333335</v>
      </c>
      <c r="M30" s="3"/>
      <c r="N30" s="59" t="s">
        <v>23</v>
      </c>
      <c r="O30" s="60"/>
      <c r="P30" s="6">
        <f>SUM('18-04'!$K$22:$K$361)</f>
        <v>-2218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4" t="s">
        <v>176</v>
      </c>
      <c r="J31" s="8"/>
      <c r="K31" s="9">
        <v>-5</v>
      </c>
      <c r="L31" s="10">
        <f>'18-04'!$K31+('18-04'!$J31/90)</f>
        <v>-5</v>
      </c>
      <c r="M31" s="3"/>
      <c r="N31" s="1"/>
      <c r="O31" s="1"/>
      <c r="P31" s="18"/>
      <c r="Q31" s="12" t="s">
        <v>25</v>
      </c>
      <c r="R31" s="12"/>
      <c r="S31" s="17">
        <f>S27-S29-F27</f>
        <v>4050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4" t="s">
        <v>196</v>
      </c>
      <c r="J32" s="8">
        <v>150</v>
      </c>
      <c r="K32" s="9"/>
      <c r="L32" s="10">
        <f>'18-04'!$K32+('18-04'!$J32/90)</f>
        <v>1.6666666666666667</v>
      </c>
      <c r="M32" s="3"/>
      <c r="N32" s="12" t="s">
        <v>25</v>
      </c>
      <c r="O32" s="12"/>
      <c r="P32" s="6">
        <f>P28-P30-C28</f>
        <v>2715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6" t="s">
        <v>679</v>
      </c>
      <c r="J33" s="8"/>
      <c r="K33" s="9">
        <v>24</v>
      </c>
      <c r="L33" s="10">
        <f>'18-04'!$K33+('18-04'!$J33/90)</f>
        <v>24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250</v>
      </c>
      <c r="J34" s="8"/>
      <c r="K34" s="9">
        <v>308</v>
      </c>
      <c r="L34" s="10">
        <f>'18-04'!$K34+('18-04'!$J34/90)</f>
        <v>308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4" t="s">
        <v>608</v>
      </c>
      <c r="J35" s="8">
        <v>-180</v>
      </c>
      <c r="K35" s="9">
        <v>20</v>
      </c>
      <c r="L35" s="10">
        <f>'18-04'!$K35+('18-04'!$J35/90)</f>
        <v>18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37</v>
      </c>
      <c r="J36" s="8">
        <v>90</v>
      </c>
      <c r="K36" s="9"/>
      <c r="L36" s="10">
        <f>'18-04'!$K36+('18-04'!$J36/90)</f>
        <v>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6" t="s">
        <v>680</v>
      </c>
      <c r="J37" s="8">
        <v>1400</v>
      </c>
      <c r="K37" s="9"/>
      <c r="L37" s="10">
        <f>'18-04'!$K37+('18-04'!$J37/90)</f>
        <v>15.555555555555555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6" t="s">
        <v>681</v>
      </c>
      <c r="J38" s="8">
        <v>225</v>
      </c>
      <c r="K38" s="9"/>
      <c r="L38" s="10">
        <f>'18-04'!$K38+('18-04'!$J38/90)</f>
        <v>2.5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4" t="s">
        <v>214</v>
      </c>
      <c r="J39" s="8"/>
      <c r="K39" s="9">
        <v>27</v>
      </c>
      <c r="L39" s="10">
        <f>'18-04'!$K39+('18-04'!$J39/90)</f>
        <v>27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4" t="s">
        <v>682</v>
      </c>
      <c r="J40" s="8">
        <v>450</v>
      </c>
      <c r="K40" s="9"/>
      <c r="L40" s="10">
        <f>'18-04'!$K40+('18-04'!$J40/90)</f>
        <v>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4" t="s">
        <v>100</v>
      </c>
      <c r="J41" s="8">
        <v>200</v>
      </c>
      <c r="K41" s="9"/>
      <c r="L41" s="10">
        <f>'18-04'!$K41+('18-04'!$J41/90)</f>
        <v>2.2222222222222223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4" t="s">
        <v>588</v>
      </c>
      <c r="J42" s="8">
        <v>200</v>
      </c>
      <c r="K42" s="9"/>
      <c r="L42" s="10">
        <f>'18-04'!$K42+('18-04'!$J42/90)</f>
        <v>2.2222222222222223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683</v>
      </c>
      <c r="J43" s="8">
        <f>300-15</f>
        <v>285</v>
      </c>
      <c r="K43" s="9"/>
      <c r="L43" s="10">
        <f>'18-04'!$K43+('18-04'!$J43/90)</f>
        <v>3.1666666666666665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4" t="s">
        <v>702</v>
      </c>
      <c r="J44" s="8"/>
      <c r="K44" s="9">
        <v>-175</v>
      </c>
      <c r="L44" s="10">
        <f>'18-04'!$K44+('18-04'!$J44/90)</f>
        <v>-175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4" t="s">
        <v>404</v>
      </c>
      <c r="J45" s="8">
        <v>-110</v>
      </c>
      <c r="K45" s="9">
        <v>10</v>
      </c>
      <c r="L45" s="10">
        <f>'18-04'!$K45+('18-04'!$J45/90)</f>
        <v>8.7777777777777786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4" t="s">
        <v>684</v>
      </c>
      <c r="J46" s="8">
        <v>400</v>
      </c>
      <c r="K46" s="9"/>
      <c r="L46" s="10">
        <f>'18-04'!$K46+('18-04'!$J46/90)</f>
        <v>4.4444444444444446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4" t="s">
        <v>685</v>
      </c>
      <c r="J47" s="8">
        <v>-180</v>
      </c>
      <c r="K47" s="9">
        <v>20</v>
      </c>
      <c r="L47" s="10">
        <f>'18-04'!$K47+('18-04'!$J47/90)</f>
        <v>18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4" t="s">
        <v>39</v>
      </c>
      <c r="J48" s="8">
        <v>-540</v>
      </c>
      <c r="K48" s="9"/>
      <c r="L48" s="10">
        <f>'18-04'!$K48+('18-04'!$J48/90)</f>
        <v>-6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4" t="s">
        <v>686</v>
      </c>
      <c r="J49" s="8"/>
      <c r="K49" s="9">
        <v>5</v>
      </c>
      <c r="L49" s="10">
        <f>'18-04'!$K49+('18-04'!$J49/90)</f>
        <v>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4" t="s">
        <v>112</v>
      </c>
      <c r="J50" s="8">
        <v>-270</v>
      </c>
      <c r="K50" s="9">
        <v>5</v>
      </c>
      <c r="L50" s="10">
        <f>'18-04'!$K50+('18-04'!$J50/90)</f>
        <v>2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4" t="s">
        <v>132</v>
      </c>
      <c r="J51" s="8">
        <v>300</v>
      </c>
      <c r="K51" s="9"/>
      <c r="L51" s="10">
        <f>'18-04'!$K51+('18-04'!$J51/90)</f>
        <v>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4" t="s">
        <v>687</v>
      </c>
      <c r="J52" s="8">
        <v>40</v>
      </c>
      <c r="K52" s="9"/>
      <c r="L52" s="10">
        <f>'18-04'!$K52+('18-04'!$J52/90)</f>
        <v>0.44444444444444442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4" t="s">
        <v>26</v>
      </c>
      <c r="J53" s="8">
        <v>100</v>
      </c>
      <c r="K53" s="9"/>
      <c r="L53" s="10">
        <f>'18-04'!$K53+('18-04'!$J53/90)</f>
        <v>1.1111111111111112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4" t="s">
        <v>688</v>
      </c>
      <c r="J54" s="8"/>
      <c r="K54" s="9">
        <v>5</v>
      </c>
      <c r="L54" s="10">
        <f>'18-04'!$K54+('18-04'!$J54/90)</f>
        <v>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4" t="s">
        <v>689</v>
      </c>
      <c r="J55" s="8">
        <v>50</v>
      </c>
      <c r="K55" s="9"/>
      <c r="L55" s="10">
        <f>'18-04'!$K55+('18-04'!$J55/90)</f>
        <v>0.55555555555555558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690</v>
      </c>
      <c r="J56" s="8">
        <v>400</v>
      </c>
      <c r="K56" s="9">
        <v>102</v>
      </c>
      <c r="L56" s="10">
        <f>'18-04'!$K56+('18-04'!$J56/90)</f>
        <v>106.44444444444444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440</v>
      </c>
      <c r="J57" s="8"/>
      <c r="K57" s="9">
        <v>75</v>
      </c>
      <c r="L57" s="10">
        <f>'18-04'!$K57+('18-04'!$J57/90)</f>
        <v>75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75</v>
      </c>
      <c r="J58" s="8"/>
      <c r="K58" s="9">
        <v>88</v>
      </c>
      <c r="L58" s="10">
        <f>'18-04'!$K58+('18-04'!$J58/90)</f>
        <v>88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4" t="s">
        <v>229</v>
      </c>
      <c r="J59" s="8">
        <v>-350</v>
      </c>
      <c r="K59" s="9"/>
      <c r="L59" s="10">
        <f>'18-04'!$K59+('18-04'!$J59/90)</f>
        <v>-3.8888888888888888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4" t="s">
        <v>691</v>
      </c>
      <c r="J60" s="8"/>
      <c r="K60" s="9">
        <v>-22</v>
      </c>
      <c r="L60" s="10">
        <f>'18-04'!$K60+('18-04'!$J60/90)</f>
        <v>-22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4" t="s">
        <v>692</v>
      </c>
      <c r="J61" s="8"/>
      <c r="K61" s="9">
        <v>95</v>
      </c>
      <c r="L61" s="10">
        <f>'18-04'!$K61+('18-04'!$J61/90)</f>
        <v>95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4" t="s">
        <v>692</v>
      </c>
      <c r="J62" s="8">
        <v>-150</v>
      </c>
      <c r="K62" s="9">
        <v>5</v>
      </c>
      <c r="L62" s="10">
        <f>'18-04'!$K62+('18-04'!$J62/90)</f>
        <v>3.333333333333333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4" t="s">
        <v>112</v>
      </c>
      <c r="J63" s="8">
        <v>350</v>
      </c>
      <c r="K63" s="9"/>
      <c r="L63" s="10">
        <f>'18-04'!$K63+('18-04'!$J63/90)</f>
        <v>3.8888888888888888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4" t="s">
        <v>693</v>
      </c>
      <c r="J64" s="8">
        <v>500</v>
      </c>
      <c r="K64" s="9"/>
      <c r="L64" s="10">
        <f>'18-04'!$K64+('18-04'!$J64/90)</f>
        <v>5.5555555555555554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8" t="s">
        <v>214</v>
      </c>
      <c r="J65" s="39"/>
      <c r="K65" s="40">
        <v>14</v>
      </c>
      <c r="L65" s="41">
        <f>'18-04'!$K65+('18-04'!$J65/90)</f>
        <v>14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8" t="s">
        <v>694</v>
      </c>
      <c r="J66" s="42">
        <v>90</v>
      </c>
      <c r="K66" s="43">
        <v>6</v>
      </c>
      <c r="L66" s="41">
        <f>'18-04'!$K66+('18-04'!$J66/90)</f>
        <v>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8" t="s">
        <v>139</v>
      </c>
      <c r="J67" s="39">
        <v>400</v>
      </c>
      <c r="K67" s="40">
        <v>30</v>
      </c>
      <c r="L67" s="41">
        <f>'18-04'!$K67+('18-04'!$J67/90)</f>
        <v>34.444444444444443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8" t="s">
        <v>688</v>
      </c>
      <c r="J68" s="42">
        <v>300</v>
      </c>
      <c r="K68" s="43"/>
      <c r="L68" s="41">
        <f>'18-04'!$K68+('18-04'!$J68/90)</f>
        <v>3.3333333333333335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8" t="s">
        <v>275</v>
      </c>
      <c r="J69" s="39"/>
      <c r="K69" s="40">
        <v>24</v>
      </c>
      <c r="L69" s="41">
        <f>'18-04'!$K69+('18-04'!$J69/90)</f>
        <v>24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8" t="s">
        <v>95</v>
      </c>
      <c r="J70" s="39"/>
      <c r="K70" s="40">
        <v>708</v>
      </c>
      <c r="L70" s="41">
        <f>'18-04'!$K70+('18-04'!$J70/90)</f>
        <v>708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48" t="s">
        <v>95</v>
      </c>
      <c r="J71" s="8"/>
      <c r="K71" s="9">
        <v>-708</v>
      </c>
      <c r="L71" s="10">
        <f>'18-04'!$K71+('18-04'!$J71/90)</f>
        <v>-708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4" t="s">
        <v>687</v>
      </c>
      <c r="J72" s="8">
        <v>250</v>
      </c>
      <c r="K72" s="9"/>
      <c r="L72" s="10">
        <f>'18-04'!$K72+('18-04'!$J72/90)</f>
        <v>2.7777777777777777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4" t="s">
        <v>695</v>
      </c>
      <c r="J73" s="8"/>
      <c r="K73" s="9">
        <v>79</v>
      </c>
      <c r="L73" s="10">
        <f>'18-04'!$K73+('18-04'!$J73/90)</f>
        <v>79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404</v>
      </c>
      <c r="J74" s="8"/>
      <c r="K74" s="9">
        <v>5</v>
      </c>
      <c r="L74" s="10">
        <f>'18-04'!$K74+('18-04'!$J74/90)</f>
        <v>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4" t="s">
        <v>479</v>
      </c>
      <c r="J75" s="8"/>
      <c r="K75" s="9">
        <v>5</v>
      </c>
      <c r="L75" s="10">
        <f>'18-04'!$K75+('18-04'!$J75/90)</f>
        <v>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4" t="s">
        <v>633</v>
      </c>
      <c r="J76" s="8"/>
      <c r="K76" s="9">
        <v>110</v>
      </c>
      <c r="L76" s="10">
        <f>'18-04'!$K76+('18-04'!$J76/90)</f>
        <v>110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4" t="s">
        <v>196</v>
      </c>
      <c r="J77" s="8">
        <v>100</v>
      </c>
      <c r="K77" s="9"/>
      <c r="L77" s="10">
        <f>'18-04'!$K77+('18-04'!$J77/90)</f>
        <v>1.1111111111111112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76</v>
      </c>
      <c r="J78" s="8">
        <v>180</v>
      </c>
      <c r="K78" s="9"/>
      <c r="L78" s="10">
        <f>'18-04'!$K78+('18-04'!$J78/90)</f>
        <v>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4" t="s">
        <v>453</v>
      </c>
      <c r="J79" s="8"/>
      <c r="K79" s="9">
        <v>88</v>
      </c>
      <c r="L79" s="10">
        <f>'18-04'!$K79+('18-04'!$J79/90)</f>
        <v>88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176</v>
      </c>
      <c r="J80" s="8"/>
      <c r="K80" s="9">
        <v>-10</v>
      </c>
      <c r="L80" s="10">
        <f>'18-04'!$K80+('18-04'!$J80/90)</f>
        <v>-10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696</v>
      </c>
      <c r="J81" s="8">
        <v>-210</v>
      </c>
      <c r="K81" s="9">
        <v>10</v>
      </c>
      <c r="L81" s="10">
        <f>'18-04'!$K81+('18-04'!$J81/90)</f>
        <v>7.6666666666666661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20</v>
      </c>
      <c r="L82" s="10">
        <f>'18-04'!$K82+('18-04'!$J82/90)</f>
        <v>20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95</v>
      </c>
      <c r="J83" s="8">
        <v>-5000</v>
      </c>
      <c r="K83" s="9"/>
      <c r="L83" s="10">
        <f>'18-04'!$K83+('18-04'!$J83/90)</f>
        <v>-55.555555555555557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697</v>
      </c>
      <c r="J84" s="8">
        <v>100</v>
      </c>
      <c r="K84" s="9">
        <v>5</v>
      </c>
      <c r="L84" s="10">
        <f>'18-04'!$K84+('18-04'!$J84/90)</f>
        <v>6.1111111111111107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698</v>
      </c>
      <c r="J85" s="8">
        <v>400</v>
      </c>
      <c r="K85" s="9"/>
      <c r="L85" s="10">
        <f>'18-04'!$K85+('18-04'!$J85/90)</f>
        <v>4.4444444444444446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699</v>
      </c>
      <c r="J86" s="8">
        <v>-400</v>
      </c>
      <c r="K86" s="9">
        <v>10</v>
      </c>
      <c r="L86" s="10">
        <f>'18-04'!$K86+('18-04'!$J86/90)</f>
        <v>5.5555555555555554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700</v>
      </c>
      <c r="J87" s="8"/>
      <c r="K87" s="9">
        <v>100</v>
      </c>
      <c r="L87" s="10">
        <f>'18-04'!$K87+('18-04'!$J87/90)</f>
        <v>100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95</v>
      </c>
      <c r="J88" s="8"/>
      <c r="K88" s="9">
        <v>80</v>
      </c>
      <c r="L88" s="10">
        <f>'18-04'!$K88+('18-04'!$J88/90)</f>
        <v>80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2" t="s">
        <v>95</v>
      </c>
      <c r="J89" s="8"/>
      <c r="K89" s="9">
        <v>-80</v>
      </c>
      <c r="L89" s="10">
        <f>'18-04'!$K89+('18-04'!$J89/90)</f>
        <v>-80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701</v>
      </c>
      <c r="J90" s="8">
        <v>-500</v>
      </c>
      <c r="K90" s="9">
        <v>10</v>
      </c>
      <c r="L90" s="10">
        <f>'18-04'!$K90+('18-04'!$J90/90)</f>
        <v>4.4444444444444446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701</v>
      </c>
      <c r="J91" s="8">
        <v>-250</v>
      </c>
      <c r="K91" s="9">
        <v>5</v>
      </c>
      <c r="L91" s="10">
        <f>'18-04'!$K91+('18-04'!$J91/90)</f>
        <v>2.2222222222222223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56</v>
      </c>
      <c r="J92" s="8">
        <v>-270</v>
      </c>
      <c r="K92" s="9">
        <v>-72</v>
      </c>
      <c r="L92" s="10">
        <f>'18-04'!$K92+('18-04'!$J92/90)</f>
        <v>-75</v>
      </c>
      <c r="M92" s="3"/>
      <c r="N92" s="9"/>
      <c r="O92" s="9"/>
      <c r="P92" s="6">
        <v>3539</v>
      </c>
      <c r="Q92" s="9"/>
      <c r="R92" s="9"/>
      <c r="S92" s="17">
        <v>7070</v>
      </c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90</v>
      </c>
      <c r="J93" s="8"/>
      <c r="K93" s="9">
        <v>40</v>
      </c>
      <c r="L93" s="10">
        <f>'18-04'!$K93+('18-04'!$J93/90)</f>
        <v>40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341</v>
      </c>
      <c r="J94" s="8"/>
      <c r="K94" s="9">
        <v>20</v>
      </c>
      <c r="L94" s="10">
        <f>'18-04'!$K94+('18-04'!$J94/90)</f>
        <v>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28</v>
      </c>
      <c r="I95" s="2" t="s">
        <v>35</v>
      </c>
      <c r="J95" s="8">
        <v>-300</v>
      </c>
      <c r="K95" s="9"/>
      <c r="L95" s="10">
        <f>'18-04'!$K95+('18-04'!$J95/90)</f>
        <v>-3.3333333333333335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703</v>
      </c>
      <c r="J96" s="8">
        <v>-200</v>
      </c>
      <c r="K96" s="9">
        <v>5</v>
      </c>
      <c r="L96" s="10">
        <f>'18-04'!$K96+('18-04'!$J96/90)</f>
        <v>2.7777777777777777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704</v>
      </c>
      <c r="J97" s="8"/>
      <c r="K97" s="9">
        <v>27</v>
      </c>
      <c r="L97" s="10">
        <f>'18-04'!$K97+('18-04'!$J97/90)</f>
        <v>27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705</v>
      </c>
      <c r="J98" s="8">
        <v>-600</v>
      </c>
      <c r="K98" s="9"/>
      <c r="L98" s="10">
        <f>'18-04'!$K98+('18-04'!$J98/90)</f>
        <v>-6.666666666666667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351</v>
      </c>
      <c r="J99" s="8"/>
      <c r="K99" s="9">
        <v>7</v>
      </c>
      <c r="L99" s="10">
        <f>'18-04'!$K99+('18-04'!$J99/90)</f>
        <v>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114</v>
      </c>
      <c r="J100" s="8">
        <v>250</v>
      </c>
      <c r="K100" s="9"/>
      <c r="L100" s="10">
        <f>'18-04'!$K100+('18-04'!$J100/90)</f>
        <v>2.7777777777777777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543</v>
      </c>
      <c r="J101" s="8"/>
      <c r="K101" s="9">
        <v>4</v>
      </c>
      <c r="L101" s="10">
        <f>'18-04'!$K101+('18-04'!$J101/90)</f>
        <v>4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172</v>
      </c>
      <c r="J102" s="8">
        <v>200</v>
      </c>
      <c r="K102" s="9"/>
      <c r="L102" s="10">
        <f>'18-04'!$K102+('18-04'!$J102/90)</f>
        <v>2.2222222222222223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39</v>
      </c>
      <c r="J103" s="8"/>
      <c r="K103" s="9">
        <v>37</v>
      </c>
      <c r="L103" s="10">
        <f>'18-04'!$K103+('18-04'!$J103/90)</f>
        <v>37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95</v>
      </c>
      <c r="J104" s="8"/>
      <c r="K104" s="9">
        <v>-2800</v>
      </c>
      <c r="L104" s="10">
        <f>'18-04'!$K104+('18-04'!$J104/90)</f>
        <v>-2800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707</v>
      </c>
      <c r="J105" s="8">
        <v>600</v>
      </c>
      <c r="K105" s="9"/>
      <c r="L105" s="10">
        <f>'18-04'!$K105+('18-04'!$J105/90)</f>
        <v>6.666666666666667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706</v>
      </c>
      <c r="J106" s="8"/>
      <c r="K106" s="9">
        <v>5</v>
      </c>
      <c r="L106" s="10">
        <f>'18-04'!$K106+('18-04'!$J106/90)</f>
        <v>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-270</v>
      </c>
      <c r="K107" s="9">
        <v>10</v>
      </c>
      <c r="L107" s="10">
        <f>'18-04'!$K107+('18-04'!$J107/90)</f>
        <v>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/>
      <c r="J108" s="8">
        <v>-5000</v>
      </c>
      <c r="K108" s="9">
        <v>-70</v>
      </c>
      <c r="L108" s="10">
        <f>'18-04'!$K108+('18-04'!$J108/90)</f>
        <v>-125.55555555555556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-20</v>
      </c>
      <c r="L109" s="10">
        <f>'18-04'!$K109+('18-04'!$J109/90)</f>
        <v>-20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150</v>
      </c>
      <c r="L110" s="10">
        <f>'18-04'!$K110+('18-04'!$J110/90)</f>
        <v>150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2"/>
      <c r="J111" s="8"/>
      <c r="K111" s="9">
        <v>-150</v>
      </c>
      <c r="L111" s="10">
        <f>'18-04'!$K111+('18-04'!$J111/90)</f>
        <v>-150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-50</v>
      </c>
      <c r="K112" s="9">
        <v>10</v>
      </c>
      <c r="L112" s="10">
        <f>'18-04'!$K112+('18-04'!$J112/90)</f>
        <v>9.4444444444444446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600</v>
      </c>
      <c r="K113" s="9"/>
      <c r="L113" s="10">
        <f>'18-04'!$K113+('18-04'!$J113/90)</f>
        <v>6.666666666666667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720</v>
      </c>
      <c r="K114" s="9"/>
      <c r="L114" s="10">
        <f>'18-04'!$K114+('18-04'!$J114/90)</f>
        <v>8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10</v>
      </c>
      <c r="L115" s="10">
        <f>'18-04'!$K115+('18-04'!$J115/90)</f>
        <v>10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57</v>
      </c>
      <c r="J116" s="8"/>
      <c r="K116" s="9">
        <v>2400</v>
      </c>
      <c r="L116" s="10">
        <f>'18-04'!$K116+('18-04'!$J116/90)</f>
        <v>2400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28</v>
      </c>
      <c r="I117" s="2" t="s">
        <v>767</v>
      </c>
      <c r="J117" s="8"/>
      <c r="K117" s="9">
        <v>-2400</v>
      </c>
      <c r="L117" s="10">
        <f>'18-04'!$K117+('18-04'!$J117/90)</f>
        <v>-2400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'18-04'!$K118+('18-04'!$J118/90)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'18-04'!$K119+('18-04'!$J119/90)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'18-04'!$K120+('18-04'!$J120/90)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'18-04'!$K121+('18-04'!$J121/90)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'18-04'!$K122+('18-04'!$J122/90)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'18-04'!$K123+('18-04'!$J123/90)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'18-04'!$K124+('18-04'!$J124/90)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'18-04'!$K125+('18-04'!$J125/90)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'18-04'!$K126+('18-04'!$J126/90)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'18-04'!$K127+('18-04'!$J127/90)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'18-04'!$K128+('18-04'!$J128/90)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'18-04'!$K129+('18-04'!$J129/90)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'18-04'!$K130+('18-04'!$J130/90)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'18-04'!$K131+('18-04'!$J131/90)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'18-04'!$K132+('18-04'!$J132/90)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'18-04'!$K133+('18-04'!$J133/90)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'18-04'!$K134+('18-04'!$J134/90)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'18-04'!$K135+('18-04'!$J135/90)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'18-04'!$K136+('18-04'!$J136/90)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'18-04'!$K137+('18-04'!$J137/90)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'18-04'!$K138+('18-04'!$J138/90)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'18-04'!$K139+('18-04'!$J139/90)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'18-04'!$K140+('18-04'!$J140/90)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'18-04'!$K141+('18-04'!$J141/90)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'18-04'!$K142+('18-04'!$J142/90)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'18-04'!$K143+('18-04'!$J143/90)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'18-04'!$K144+('18-04'!$J144/90)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'18-04'!$K145+('18-04'!$J145/90)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'18-04'!$K146+('18-04'!$J146/90)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'18-04'!$K147+('18-04'!$J147/90)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'18-04'!$K148+('18-04'!$J148/90)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'18-04'!$K149+('18-04'!$J149/90)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'18-04'!$K150+('18-04'!$J150/90)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'18-04'!$K151+('18-04'!$J151/90)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'18-04'!$K152+('18-04'!$J152/90)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'18-04'!$K153+('18-04'!$J153/90)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'18-04'!$K154+('18-04'!$J154/90)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'18-04'!$K155+('18-04'!$J155/90)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'18-04'!$K156+('18-04'!$J156/90)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'18-04'!$K157+('18-04'!$J157/90)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'18-04'!$K158+('18-04'!$J158/90)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'18-04'!$K159+('18-04'!$J159/90)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'18-04'!$K160+('18-04'!$J160/90)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'18-04'!$K161+('18-04'!$J161/90)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'18-04'!$K162+('18-04'!$J162/90)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'18-04'!$K163+('18-04'!$J163/90)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'18-04'!$K164+('18-04'!$J164/90)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'18-04'!$K165+('18-04'!$J165/90)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'18-04'!$K166+('18-04'!$J166/90)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'18-04'!$K167+('18-04'!$J167/90)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'18-04'!$K168+('18-04'!$J168/90)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'18-04'!$K169+('18-04'!$J169/90)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'18-04'!$K170+('18-04'!$J170/90)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'18-04'!$K171+('18-04'!$J171/90)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'18-04'!$K172+('18-04'!$J172/90)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'18-04'!$K173+('18-04'!$J173/90)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'18-04'!$K174+('18-04'!$J174/90)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'18-04'!$K175+('18-04'!$J175/90)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'18-04'!$K176+('18-04'!$J176/90)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'18-04'!$K177+('18-04'!$J177/90)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'18-04'!$K178+('18-04'!$J178/90)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'18-04'!$K179+('18-04'!$J179/90)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'18-04'!$K180+('18-04'!$J180/90)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'18-04'!$K181+('18-04'!$J181/90)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'18-04'!$K182+('18-04'!$J182/90)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'18-04'!$K183+('18-04'!$J183/90)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'18-04'!$K184+('18-04'!$J184/90)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'18-04'!$K185+('18-04'!$J185/90)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'18-04'!$K186+('18-04'!$J186/90)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'18-04'!$K187+('18-04'!$J187/90)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'18-04'!$K188+('18-04'!$J188/90)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'18-04'!$K189+('18-04'!$J189/90)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'18-04'!$K190+('18-04'!$J190/90)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'18-04'!$K191+('18-04'!$J191/90)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'18-04'!$K192+('18-04'!$J192/90)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'18-04'!$K193+('18-04'!$J193/90)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'18-04'!$K194+('18-04'!$J194/90)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'18-04'!$K195+('18-04'!$J195/90)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'18-04'!$K196+('18-04'!$J196/90)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'18-04'!$K197+('18-04'!$J197/90)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'18-04'!$K198+('18-04'!$J198/90)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'18-04'!$K199+('18-04'!$J199/90)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'18-04'!$K200+('18-04'!$J200/90)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'18-04'!$K201+('18-04'!$J201/90)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'18-04'!$K202+('18-04'!$J202/90)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'18-04'!$K203+('18-04'!$J203/90)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'18-04'!$K204+('18-04'!$J204/90)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'18-04'!$K205+('18-04'!$J205/90)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'18-04'!$K206+('18-04'!$J206/90)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'18-04'!$K207+('18-04'!$J207/90)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'18-04'!$K208+('18-04'!$J208/90)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'18-04'!$K209+('18-04'!$J209/90)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'18-04'!$K210+('18-04'!$J210/90)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'18-04'!$K211+('18-04'!$J211/90)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'18-04'!$K212+('18-04'!$J212/90)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'18-04'!$K213+('18-04'!$J213/90)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'18-04'!$K214+('18-04'!$J214/90)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'18-04'!$K215+('18-04'!$J215/90)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'18-04'!$K216+('18-04'!$J216/90)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'18-04'!$K217+('18-04'!$J217/90)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'18-04'!$K218+('18-04'!$J218/90)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'18-04'!$K219+('18-04'!$J219/90)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'18-04'!$K220+('18-04'!$J220/90)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'18-04'!$K221+('18-04'!$J221/90)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'18-04'!$K222+('18-04'!$J222/90)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'18-04'!$K223+('18-04'!$J223/90)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'18-04'!$K224+('18-04'!$J224/90)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'18-04'!$K225+('18-04'!$J225/90)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'18-04'!$K226+('18-04'!$J226/90)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'18-04'!$K227+('18-04'!$J227/90)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'18-04'!$K228+('18-04'!$J228/90)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'18-04'!$K229+('18-04'!$J229/90)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'18-04'!$K230+('18-04'!$J230/90)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'18-04'!$K231+('18-04'!$J231/90)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'18-04'!$K232+('18-04'!$J232/90)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'18-04'!$K233+('18-04'!$J233/90)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'18-04'!$K234+('18-04'!$J234/90)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'18-04'!$K235+('18-04'!$J235/90)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'18-04'!$K236+('18-04'!$J236/90)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'18-04'!$K237+('18-04'!$J237/90)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'18-04'!$K238+('18-04'!$J238/90)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'18-04'!$K239+('18-04'!$J239/90)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'18-04'!$K240+('18-04'!$J240/90)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'18-04'!$K241+('18-04'!$J241/90)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'18-04'!$K242+('18-04'!$J242/90)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'18-04'!$K243+('18-04'!$J243/90)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'18-04'!$K244+('18-04'!$J244/90)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'18-04'!$K245+('18-04'!$J245/90)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'18-04'!$K246+('18-04'!$J246/90)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'18-04'!$K247+('18-04'!$J247/90)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'18-04'!$K248+('18-04'!$J248/90)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'18-04'!$K249+('18-04'!$J249/90)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'18-04'!$K250+('18-04'!$J250/90)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'18-04'!$K251+('18-04'!$J251/90)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'18-04'!$K252+('18-04'!$J252/90)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'18-04'!$K253+('18-04'!$J253/90)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'18-04'!$K254+('18-04'!$J254/90)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'18-04'!$K255+('18-04'!$J255/90)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'18-04'!$K256+('18-04'!$J256/90)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'18-04'!$K257+('18-04'!$J257/90)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'18-04'!$K258+('18-04'!$J258/90)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'18-04'!$K259+('18-04'!$J259/90)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'18-04'!$K260+('18-04'!$J260/90)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'18-04'!$K261+('18-04'!$J261/90)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'18-04'!$K262+('18-04'!$J262/90)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'18-04'!$K263+('18-04'!$J263/90)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'18-04'!$K264+('18-04'!$J264/90)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'18-04'!$K265+('18-04'!$J265/90)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'18-04'!$K266+('18-04'!$J266/90)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'18-04'!$K267+('18-04'!$J267/90)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'18-04'!$K268+('18-04'!$J268/90)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'18-04'!$K269+('18-04'!$J269/90)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'18-04'!$K270+('18-04'!$J270/90)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'18-04'!$K271+('18-04'!$J271/90)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'18-04'!$K272+('18-04'!$J272/90)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'18-04'!$K273+('18-04'!$J273/90)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'18-04'!$K274+('18-04'!$J274/90)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'18-04'!$K275+('18-04'!$J275/90)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'18-04'!$K276+('18-04'!$J276/90)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'18-04'!$K277+('18-04'!$J277/90)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'18-04'!$K278+('18-04'!$J278/90)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'18-04'!$K279+('18-04'!$J279/90)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'18-04'!$K280+('18-04'!$J280/90)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'18-04'!$K281+('18-04'!$J281/90)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'18-04'!$K282+('18-04'!$J282/90)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'18-04'!$K283+('18-04'!$J283/90)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'18-04'!$K284+('18-04'!$J284/90)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'18-04'!$K285+('18-04'!$J285/90)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'18-04'!$K286+('18-04'!$J286/90)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'18-04'!$K287+('18-04'!$J287/90)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'18-04'!$K288+('18-04'!$J288/90)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'18-04'!$K289+('18-04'!$J289/90)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'18-04'!$K290+('18-04'!$J290/90)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'18-04'!$K291+('18-04'!$J291/90)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'18-04'!$K292+('18-04'!$J292/90)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'18-04'!$K293+('18-04'!$J293/90)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'18-04'!$K294+('18-04'!$J294/90)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'18-04'!$K295+('18-04'!$J295/90)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'18-04'!$K296+('18-04'!$J296/90)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'18-04'!$K297+('18-04'!$J297/90)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'18-04'!$K298+('18-04'!$J298/90)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'18-04'!$K299+('18-04'!$J299/90)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'18-04'!$K300+('18-04'!$J300/90)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'18-04'!$K301+('18-04'!$J301/90)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'18-04'!$K302+('18-04'!$J302/90)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'18-04'!$K303+('18-04'!$J303/90)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'18-04'!$K304+('18-04'!$J304/90)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'18-04'!$K305+('18-04'!$J305/90)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'18-04'!$K306+('18-04'!$J306/90)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'18-04'!$K307+('18-04'!$J307/90)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'18-04'!$K308+('18-04'!$J308/90)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'18-04'!$K309+('18-04'!$J309/90)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'18-04'!$K310+('18-04'!$J310/90)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'18-04'!$K311+('18-04'!$J311/90)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'18-04'!$K312+('18-04'!$J312/90)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'18-04'!$K313+('18-04'!$J313/90)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'18-04'!$K314+('18-04'!$J314/90)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'18-04'!$K315+('18-04'!$J315/90)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'18-04'!$K316+('18-04'!$J316/90)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'18-04'!$K317+('18-04'!$J317/90)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'18-04'!$K318+('18-04'!$J318/90)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'18-04'!$K319+('18-04'!$J319/90)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'18-04'!$K320+('18-04'!$J320/90)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'18-04'!$K321+('18-04'!$J321/90)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'18-04'!$K322+('18-04'!$J322/90)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'18-04'!$K323+('18-04'!$J323/90)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'18-04'!$K324+('18-04'!$J324/90)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'18-04'!$K325+('18-04'!$J325/90)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'18-04'!$K326+('18-04'!$J326/90)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'18-04'!$K327+('18-04'!$J327/90)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'18-04'!$K328+('18-04'!$J328/90)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'18-04'!$K329+('18-04'!$J329/90)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'18-04'!$K330+('18-04'!$J330/90)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'18-04'!$K331+('18-04'!$J331/90)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'18-04'!$K332+('18-04'!$J332/90)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'18-04'!$K333+('18-04'!$J333/90)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'18-04'!$K334+('18-04'!$J334/90)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'18-04'!$K335+('18-04'!$J335/90)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'18-04'!$K336+('18-04'!$J336/90)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'18-04'!$K337+('18-04'!$J337/90)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'18-04'!$K338+('18-04'!$J338/90)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'18-04'!$K339+('18-04'!$J339/90)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'18-04'!$K340+('18-04'!$J340/90)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'18-04'!$K341+('18-04'!$J341/90)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'18-04'!$K342+('18-04'!$J342/90)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'18-04'!$K343+('18-04'!$J343/90)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'18-04'!$K344+('18-04'!$J344/90)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'18-04'!$K345+('18-04'!$J345/90)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'18-04'!$K346+('18-04'!$J346/90)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'18-04'!$K347+('18-04'!$J347/90)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'18-04'!$K348+('18-04'!$J348/90)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'18-04'!$K349+('18-04'!$J349/90)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'18-04'!$K350+('18-04'!$J350/90)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'18-04'!$K351+('18-04'!$J351/90)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'18-04'!$K352+('18-04'!$J352/90)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'18-04'!$K353+('18-04'!$J353/90)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'18-04'!$K354+('18-04'!$J354/90)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'18-04'!$K355+('18-04'!$J355/90)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'18-04'!$K356+('18-04'!$J356/90)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'18-04'!$K357+('18-04'!$J357/90)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'18-04'!$K358+('18-04'!$J358/90)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'18-04'!$K359+('18-04'!$J359/90)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'18-04'!$K360+('18-04'!$J360/90)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'18-04'!$K361+('18-04'!$J361/90)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2BA8C4-CEB3-4C44-B120-DE66C53E8FB9}">
  <sheetPr>
    <pageSetUpPr fitToPage="1"/>
  </sheetPr>
  <dimension ref="A1:Z1000"/>
  <sheetViews>
    <sheetView rightToLeft="1" topLeftCell="A130" zoomScale="114" zoomScaleNormal="114" workbookViewId="0">
      <selection activeCell="I151" sqref="I15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415</v>
      </c>
      <c r="K1" s="3">
        <f t="shared" si="0"/>
        <v>80</v>
      </c>
      <c r="L1" s="3">
        <f t="shared" si="0"/>
        <v>84.611111111111114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456</v>
      </c>
      <c r="J3" s="8">
        <v>-125</v>
      </c>
      <c r="K3" s="9"/>
      <c r="L3" s="10">
        <f t="shared" ref="L3:L18" si="1">K3+(J3/90)</f>
        <v>-1.3888888888888888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540</v>
      </c>
      <c r="K4" s="9"/>
      <c r="L4" s="10">
        <f t="shared" si="1"/>
        <v>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80</v>
      </c>
      <c r="L5" s="10">
        <f t="shared" si="1"/>
        <v>80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708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57" t="s">
        <v>7</v>
      </c>
      <c r="B20" s="58"/>
      <c r="C20" s="58"/>
      <c r="D20" s="58"/>
      <c r="E20" s="58"/>
      <c r="F20" s="58"/>
      <c r="G20" s="1"/>
      <c r="H20" s="1"/>
      <c r="I20" s="2" t="s">
        <v>0</v>
      </c>
      <c r="J20" s="3">
        <f>SUM('20-04'!$J$22:$J$361)</f>
        <v>6380</v>
      </c>
      <c r="K20" s="3">
        <f>SUM('20-04'!$K$22:$K$361)</f>
        <v>2517</v>
      </c>
      <c r="L20" s="3">
        <f>SUM('20-04'!$L$22:$L$361)</f>
        <v>2587.8888888888891</v>
      </c>
      <c r="M20" s="3"/>
      <c r="N20" s="57" t="s">
        <v>8</v>
      </c>
      <c r="O20" s="58"/>
      <c r="P20" s="58"/>
      <c r="Q20" s="58"/>
      <c r="R20" s="58"/>
      <c r="S20" s="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4</v>
      </c>
      <c r="C22" s="14">
        <f t="shared" ref="C22:C27" si="2">A22*B22</f>
        <v>4</v>
      </c>
      <c r="D22" s="15">
        <v>5</v>
      </c>
      <c r="E22" s="1">
        <v>29</v>
      </c>
      <c r="F22" s="16">
        <f t="shared" ref="F22:F26" si="3">D22*E22</f>
        <v>145</v>
      </c>
      <c r="G22" s="7"/>
      <c r="H22" s="7" t="s">
        <v>6</v>
      </c>
      <c r="I22" s="2" t="s">
        <v>710</v>
      </c>
      <c r="J22" s="8"/>
      <c r="K22" s="9">
        <v>23</v>
      </c>
      <c r="L22" s="10">
        <f>'20-04'!$K22+('20-04'!$J22/90)</f>
        <v>23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21</v>
      </c>
      <c r="S22" s="16">
        <f t="shared" ref="S22:S26" si="5">Q22*R22</f>
        <v>105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19</v>
      </c>
      <c r="F23" s="16">
        <f t="shared" si="3"/>
        <v>190</v>
      </c>
      <c r="G23" s="7"/>
      <c r="H23" s="7" t="s">
        <v>40</v>
      </c>
      <c r="I23" s="44" t="s">
        <v>95</v>
      </c>
      <c r="J23" s="8"/>
      <c r="K23" s="9">
        <v>-100</v>
      </c>
      <c r="L23" s="10">
        <f>'20-04'!$K23+('20-04'!$J23/90)</f>
        <v>-100</v>
      </c>
      <c r="M23" s="3"/>
      <c r="N23" s="13">
        <v>5</v>
      </c>
      <c r="O23" s="1">
        <v>10</v>
      </c>
      <c r="P23" s="14">
        <f t="shared" si="4"/>
        <v>50</v>
      </c>
      <c r="Q23" s="15">
        <v>10</v>
      </c>
      <c r="R23" s="1">
        <v>45</v>
      </c>
      <c r="S23" s="16">
        <f t="shared" si="5"/>
        <v>450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57</v>
      </c>
      <c r="C24" s="14">
        <f t="shared" si="2"/>
        <v>570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711</v>
      </c>
      <c r="J24" s="8"/>
      <c r="K24" s="9">
        <v>10</v>
      </c>
      <c r="L24" s="10">
        <f>'20-04'!$K24+('20-04'!$J24/90)</f>
        <v>10</v>
      </c>
      <c r="M24" s="3"/>
      <c r="N24" s="13">
        <v>10</v>
      </c>
      <c r="O24" s="1">
        <v>51</v>
      </c>
      <c r="P24" s="14">
        <f t="shared" si="4"/>
        <v>510</v>
      </c>
      <c r="Q24" s="15">
        <v>20</v>
      </c>
      <c r="R24" s="1">
        <v>6</v>
      </c>
      <c r="S24" s="16">
        <f t="shared" si="5"/>
        <v>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4" t="s">
        <v>81</v>
      </c>
      <c r="J25" s="8">
        <v>150</v>
      </c>
      <c r="K25" s="9"/>
      <c r="L25" s="10">
        <f>'20-04'!$K25+('20-04'!$J25/90)</f>
        <v>1.6666666666666667</v>
      </c>
      <c r="M25" s="3"/>
      <c r="N25" s="13">
        <v>20</v>
      </c>
      <c r="O25" s="1">
        <v>15</v>
      </c>
      <c r="P25" s="14">
        <f t="shared" si="4"/>
        <v>300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30</v>
      </c>
      <c r="F26" s="16">
        <f t="shared" si="3"/>
        <v>3000</v>
      </c>
      <c r="G26" s="7"/>
      <c r="H26" s="7" t="s">
        <v>6</v>
      </c>
      <c r="I26" s="45" t="s">
        <v>81</v>
      </c>
      <c r="J26" s="8">
        <v>450</v>
      </c>
      <c r="K26" s="9"/>
      <c r="L26" s="10">
        <f>'20-04'!$K26+('20-04'!$J26/90)</f>
        <v>5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98</v>
      </c>
      <c r="S26" s="16">
        <f t="shared" si="5"/>
        <v>9800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3435</v>
      </c>
      <c r="G27" s="7"/>
      <c r="H27" s="7" t="s">
        <v>6</v>
      </c>
      <c r="I27" s="44" t="s">
        <v>712</v>
      </c>
      <c r="J27" s="8">
        <v>100</v>
      </c>
      <c r="K27" s="9"/>
      <c r="L27" s="10">
        <f>'20-04'!$K27+('20-04'!$J27/90)</f>
        <v>1.1111111111111112</v>
      </c>
      <c r="M27" s="3"/>
      <c r="N27" s="13">
        <v>100</v>
      </c>
      <c r="O27" s="1">
        <v>23</v>
      </c>
      <c r="P27" s="14">
        <f t="shared" si="4"/>
        <v>2300</v>
      </c>
      <c r="Q27" s="12" t="s">
        <v>11</v>
      </c>
      <c r="R27" s="12"/>
      <c r="S27" s="17">
        <f>SUM(S22:S26)</f>
        <v>10675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904</v>
      </c>
      <c r="D28" s="1"/>
      <c r="E28" s="1"/>
      <c r="F28" s="1"/>
      <c r="G28" s="1"/>
      <c r="H28" s="7" t="s">
        <v>6</v>
      </c>
      <c r="I28" s="44" t="s">
        <v>67</v>
      </c>
      <c r="J28" s="8">
        <v>200</v>
      </c>
      <c r="K28" s="9"/>
      <c r="L28" s="10">
        <f>'20-04'!$K28+('20-04'!$J28/90)</f>
        <v>2.2222222222222223</v>
      </c>
      <c r="M28" s="3"/>
      <c r="N28" s="12" t="s">
        <v>11</v>
      </c>
      <c r="O28" s="12"/>
      <c r="P28" s="6">
        <f>SUM(P22:P27)</f>
        <v>3361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59" t="s">
        <v>21</v>
      </c>
      <c r="E29" s="60"/>
      <c r="F29" s="17">
        <f t="array" aca="1" ref="F29" ca="1">INDIRECT("'"&amp;$A$19&amp;"'!J20")+J1</f>
        <v>-3565</v>
      </c>
      <c r="G29" s="1"/>
      <c r="H29" s="7" t="s">
        <v>6</v>
      </c>
      <c r="I29" s="44" t="s">
        <v>688</v>
      </c>
      <c r="J29" s="8">
        <v>-135</v>
      </c>
      <c r="K29" s="9">
        <v>5</v>
      </c>
      <c r="L29" s="10">
        <f>'20-04'!$K29+('20-04'!$J29/90)</f>
        <v>3.5</v>
      </c>
      <c r="M29" s="3"/>
      <c r="N29" s="1"/>
      <c r="O29" s="1"/>
      <c r="P29" s="18"/>
      <c r="Q29" s="59" t="s">
        <v>21</v>
      </c>
      <c r="R29" s="60"/>
      <c r="S29" s="17">
        <f>SUM('20-04'!$J$22:$J$361)</f>
        <v>6380</v>
      </c>
      <c r="T29" s="1"/>
      <c r="U29" s="1"/>
      <c r="V29" s="1"/>
      <c r="W29" s="1"/>
      <c r="X29" s="1"/>
      <c r="Y29" s="1"/>
      <c r="Z29" s="1"/>
    </row>
    <row r="30" spans="1:26" x14ac:dyDescent="0.3">
      <c r="A30" s="59" t="s">
        <v>23</v>
      </c>
      <c r="B30" s="60"/>
      <c r="C30" s="6">
        <f t="array" aca="1" ref="C30" ca="1">INDIRECT("'"&amp;$A$19&amp;"'!K20")+K1</f>
        <v>-2138</v>
      </c>
      <c r="D30" s="1"/>
      <c r="E30" s="1"/>
      <c r="F30" s="8"/>
      <c r="G30" s="1"/>
      <c r="H30" s="7" t="s">
        <v>6</v>
      </c>
      <c r="I30" s="44" t="s">
        <v>196</v>
      </c>
      <c r="J30" s="8"/>
      <c r="K30" s="9">
        <v>408</v>
      </c>
      <c r="L30" s="10">
        <f>'20-04'!$K30+('20-04'!$J30/90)</f>
        <v>408</v>
      </c>
      <c r="M30" s="3"/>
      <c r="N30" s="59" t="s">
        <v>23</v>
      </c>
      <c r="O30" s="60"/>
      <c r="P30" s="6">
        <f>SUM('20-04'!$K$22:$K$361)</f>
        <v>2517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4" t="s">
        <v>713</v>
      </c>
      <c r="J31" s="8"/>
      <c r="K31" s="9">
        <v>494</v>
      </c>
      <c r="L31" s="10">
        <f>'20-04'!$K31+('20-04'!$J31/90)</f>
        <v>494</v>
      </c>
      <c r="M31" s="3"/>
      <c r="N31" s="1"/>
      <c r="O31" s="1"/>
      <c r="P31" s="18"/>
      <c r="Q31" s="12" t="s">
        <v>25</v>
      </c>
      <c r="R31" s="12"/>
      <c r="S31" s="17">
        <f>S27-S29-F27</f>
        <v>860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47" t="s">
        <v>28</v>
      </c>
      <c r="I32" s="44" t="s">
        <v>724</v>
      </c>
      <c r="J32" s="8">
        <v>-925</v>
      </c>
      <c r="K32" s="9"/>
      <c r="L32" s="10">
        <f>'20-04'!$K32+('20-04'!$J32/90)</f>
        <v>-10.277777777777779</v>
      </c>
      <c r="M32" s="3"/>
      <c r="N32" s="12" t="s">
        <v>25</v>
      </c>
      <c r="O32" s="12"/>
      <c r="P32" s="6">
        <f>P28-P30-C28</f>
        <v>-60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47" t="s">
        <v>40</v>
      </c>
      <c r="I33" s="46" t="s">
        <v>95</v>
      </c>
      <c r="J33" s="8"/>
      <c r="K33" s="9">
        <v>-10</v>
      </c>
      <c r="L33" s="10">
        <f>'20-04'!$K33+('20-04'!$J33/90)</f>
        <v>-10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6" t="s">
        <v>159</v>
      </c>
      <c r="J34" s="8">
        <v>130</v>
      </c>
      <c r="K34" s="9">
        <v>40</v>
      </c>
      <c r="L34" s="10">
        <f>'20-04'!$K34+('20-04'!$J34/90)</f>
        <v>41.444444444444443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4" t="s">
        <v>714</v>
      </c>
      <c r="J35" s="8">
        <v>-45</v>
      </c>
      <c r="K35" s="9">
        <v>15</v>
      </c>
      <c r="L35" s="10">
        <f>'20-04'!$K35+('20-04'!$J35/90)</f>
        <v>14.5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6" t="s">
        <v>715</v>
      </c>
      <c r="J36" s="8">
        <v>-400</v>
      </c>
      <c r="K36" s="9">
        <v>10</v>
      </c>
      <c r="L36" s="10">
        <f>'20-04'!$K36+('20-04'!$J36/90)</f>
        <v>5.5555555555555554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6" t="s">
        <v>205</v>
      </c>
      <c r="J37" s="8">
        <v>-270</v>
      </c>
      <c r="K37" s="9">
        <v>10</v>
      </c>
      <c r="L37" s="10">
        <f>'20-04'!$K37+('20-04'!$J37/90)</f>
        <v>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6" t="s">
        <v>716</v>
      </c>
      <c r="J38" s="8">
        <v>300</v>
      </c>
      <c r="K38" s="9"/>
      <c r="L38" s="10">
        <f>'20-04'!$K38+('20-04'!$J38/90)</f>
        <v>3.3333333333333335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4" t="s">
        <v>717</v>
      </c>
      <c r="J39" s="8">
        <v>360</v>
      </c>
      <c r="K39" s="9"/>
      <c r="L39" s="10">
        <f>'20-04'!$K39+('20-04'!$J39/90)</f>
        <v>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4"/>
      <c r="J40" s="8">
        <v>100</v>
      </c>
      <c r="K40" s="9"/>
      <c r="L40" s="10">
        <f>'20-04'!$K40+('20-04'!$J40/90)</f>
        <v>1.1111111111111112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4"/>
      <c r="J41" s="8">
        <v>350</v>
      </c>
      <c r="K41" s="9"/>
      <c r="L41" s="10">
        <f>'20-04'!$K41+('20-04'!$J41/90)</f>
        <v>3.8888888888888888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47" t="s">
        <v>6</v>
      </c>
      <c r="I42" s="44"/>
      <c r="J42" s="8">
        <v>130</v>
      </c>
      <c r="K42" s="9"/>
      <c r="L42" s="10">
        <f>'20-04'!$K42+('20-04'!$J42/90)</f>
        <v>1.4444444444444444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4" t="s">
        <v>718</v>
      </c>
      <c r="J43" s="8">
        <v>-180</v>
      </c>
      <c r="K43" s="9">
        <v>10</v>
      </c>
      <c r="L43" s="10">
        <f>'20-04'!$K43+('20-04'!$J43/90)</f>
        <v>8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4" t="s">
        <v>719</v>
      </c>
      <c r="J44" s="8">
        <v>-430</v>
      </c>
      <c r="K44" s="9">
        <v>10</v>
      </c>
      <c r="L44" s="10">
        <f>'20-04'!$K44+('20-04'!$J44/90)</f>
        <v>5.2222222222222223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4" t="s">
        <v>720</v>
      </c>
      <c r="J45" s="8">
        <v>25</v>
      </c>
      <c r="K45" s="9"/>
      <c r="L45" s="10">
        <f>'20-04'!$K45+('20-04'!$J45/90)</f>
        <v>0.27777777777777779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4" t="s">
        <v>33</v>
      </c>
      <c r="J46" s="8">
        <v>100</v>
      </c>
      <c r="K46" s="9"/>
      <c r="L46" s="10">
        <f>'20-04'!$K46+('20-04'!$J46/90)</f>
        <v>1.1111111111111112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4" t="s">
        <v>389</v>
      </c>
      <c r="J47" s="8">
        <v>-220</v>
      </c>
      <c r="K47" s="9">
        <v>10</v>
      </c>
      <c r="L47" s="10">
        <f>'20-04'!$K47+('20-04'!$J47/90)</f>
        <v>7.5555555555555554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4" t="s">
        <v>721</v>
      </c>
      <c r="J48" s="8">
        <v>-270</v>
      </c>
      <c r="K48" s="9">
        <v>20</v>
      </c>
      <c r="L48" s="10">
        <f>'20-04'!$K48+('20-04'!$J48/90)</f>
        <v>17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4" t="s">
        <v>722</v>
      </c>
      <c r="J49" s="8">
        <v>-180</v>
      </c>
      <c r="K49" s="9">
        <v>10</v>
      </c>
      <c r="L49" s="10">
        <f>'20-04'!$K49+('20-04'!$J49/90)</f>
        <v>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4" t="s">
        <v>723</v>
      </c>
      <c r="J50" s="8">
        <v>-180</v>
      </c>
      <c r="K50" s="9">
        <v>10</v>
      </c>
      <c r="L50" s="10">
        <f>'20-04'!$K50+('20-04'!$J50/90)</f>
        <v>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4" t="s">
        <v>725</v>
      </c>
      <c r="J51" s="8">
        <v>-300</v>
      </c>
      <c r="K51" s="9"/>
      <c r="L51" s="10">
        <f>'20-04'!$K51+('20-04'!$J51/90)</f>
        <v>-3.3333333333333335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4" t="s">
        <v>726</v>
      </c>
      <c r="J52" s="8">
        <v>-180</v>
      </c>
      <c r="K52" s="9">
        <v>70</v>
      </c>
      <c r="L52" s="10">
        <f>'20-04'!$K52+('20-04'!$J52/90)</f>
        <v>68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4"/>
      <c r="J53" s="8">
        <v>50</v>
      </c>
      <c r="K53" s="9"/>
      <c r="L53" s="10">
        <f>'20-04'!$K53+('20-04'!$J53/90)</f>
        <v>0.55555555555555558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4" t="s">
        <v>727</v>
      </c>
      <c r="J54" s="8"/>
      <c r="K54" s="9">
        <v>-25</v>
      </c>
      <c r="L54" s="10">
        <f>'20-04'!$K54+('20-04'!$J54/90)</f>
        <v>-25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4" t="s">
        <v>95</v>
      </c>
      <c r="J55" s="8"/>
      <c r="K55" s="9">
        <v>35</v>
      </c>
      <c r="L55" s="10">
        <f>'20-04'!$K55+('20-04'!$J55/90)</f>
        <v>35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95</v>
      </c>
      <c r="J56" s="8"/>
      <c r="K56" s="9">
        <v>-35</v>
      </c>
      <c r="L56" s="10">
        <f>'20-04'!$K56+('20-04'!$J56/90)</f>
        <v>-35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120</v>
      </c>
      <c r="K57" s="9"/>
      <c r="L57" s="10">
        <f>'20-04'!$K57+('20-04'!$J57/90)</f>
        <v>1.3333333333333333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728</v>
      </c>
      <c r="J58" s="8">
        <v>-675</v>
      </c>
      <c r="K58" s="9"/>
      <c r="L58" s="10">
        <f>'20-04'!$K58+('20-04'!$J58/90)</f>
        <v>-7.5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4" t="s">
        <v>729</v>
      </c>
      <c r="J59" s="8">
        <v>420</v>
      </c>
      <c r="K59" s="9"/>
      <c r="L59" s="10">
        <f>'20-04'!$K59+('20-04'!$J59/90)</f>
        <v>4.666666666666667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4" t="s">
        <v>730</v>
      </c>
      <c r="J60" s="8">
        <v>-135</v>
      </c>
      <c r="K60" s="9">
        <v>15</v>
      </c>
      <c r="L60" s="10">
        <f>'20-04'!$K60+('20-04'!$J60/90)</f>
        <v>13.5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4"/>
      <c r="J61" s="8">
        <v>320</v>
      </c>
      <c r="K61" s="9"/>
      <c r="L61" s="10">
        <f>'20-04'!$K61+('20-04'!$J61/90)</f>
        <v>3.5555555555555554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4" t="s">
        <v>731</v>
      </c>
      <c r="J62" s="8"/>
      <c r="K62" s="9">
        <v>40</v>
      </c>
      <c r="L62" s="10">
        <f>'20-04'!$K62+('20-04'!$J62/90)</f>
        <v>40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4"/>
      <c r="J63" s="8">
        <v>270</v>
      </c>
      <c r="K63" s="9"/>
      <c r="L63" s="10">
        <f>'20-04'!$K63+('20-04'!$J63/90)</f>
        <v>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4" t="s">
        <v>732</v>
      </c>
      <c r="J64" s="8">
        <v>575</v>
      </c>
      <c r="K64" s="9"/>
      <c r="L64" s="10">
        <f>'20-04'!$K64+('20-04'!$J64/90)</f>
        <v>6.3888888888888893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8" t="s">
        <v>733</v>
      </c>
      <c r="J65" s="39">
        <v>-340</v>
      </c>
      <c r="K65" s="40">
        <v>10</v>
      </c>
      <c r="L65" s="41">
        <f>'20-04'!$K65+('20-04'!$J65/90)</f>
        <v>6.2222222222222223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8" t="s">
        <v>734</v>
      </c>
      <c r="J66" s="42"/>
      <c r="K66" s="43">
        <v>15</v>
      </c>
      <c r="L66" s="41">
        <f>'20-04'!$K66+('20-04'!$J66/90)</f>
        <v>15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8" t="s">
        <v>82</v>
      </c>
      <c r="J67" s="39"/>
      <c r="K67" s="40">
        <v>65</v>
      </c>
      <c r="L67" s="41">
        <f>'20-04'!$K67+('20-04'!$J67/90)</f>
        <v>65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8" t="s">
        <v>735</v>
      </c>
      <c r="J68" s="42"/>
      <c r="K68" s="43">
        <v>100</v>
      </c>
      <c r="L68" s="41">
        <f>'20-04'!$K68+('20-04'!$J68/90)</f>
        <v>100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8" t="s">
        <v>736</v>
      </c>
      <c r="J69" s="39">
        <v>-100</v>
      </c>
      <c r="K69" s="40">
        <v>10</v>
      </c>
      <c r="L69" s="41">
        <f>'20-04'!$K69+('20-04'!$J69/90)</f>
        <v>8.8888888888888893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8" t="s">
        <v>737</v>
      </c>
      <c r="J70" s="39"/>
      <c r="K70" s="40">
        <v>-15</v>
      </c>
      <c r="L70" s="41">
        <f>'20-04'!$K70+('20-04'!$J70/90)</f>
        <v>-15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28</v>
      </c>
      <c r="I71" s="2" t="s">
        <v>738</v>
      </c>
      <c r="J71" s="8">
        <v>-300</v>
      </c>
      <c r="K71" s="9"/>
      <c r="L71" s="10">
        <f>'20-04'!$K71+('20-04'!$J71/90)</f>
        <v>-3.3333333333333335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4" t="s">
        <v>739</v>
      </c>
      <c r="J72" s="8">
        <v>130</v>
      </c>
      <c r="K72" s="9"/>
      <c r="L72" s="10">
        <f>'20-04'!$K72+('20-04'!$J72/90)</f>
        <v>1.4444444444444444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4" t="s">
        <v>737</v>
      </c>
      <c r="J73" s="8">
        <v>-180</v>
      </c>
      <c r="K73" s="9">
        <v>-60</v>
      </c>
      <c r="L73" s="10">
        <f>'20-04'!$K73+('20-04'!$J73/90)</f>
        <v>-62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740</v>
      </c>
      <c r="J74" s="8">
        <v>720</v>
      </c>
      <c r="K74" s="9"/>
      <c r="L74" s="10">
        <f>'20-04'!$K74+('20-04'!$J74/90)</f>
        <v>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4" t="s">
        <v>407</v>
      </c>
      <c r="J75" s="8"/>
      <c r="K75" s="9">
        <v>516</v>
      </c>
      <c r="L75" s="10">
        <f>'20-04'!$K75+('20-04'!$J75/90)</f>
        <v>516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4" t="s">
        <v>741</v>
      </c>
      <c r="J76" s="8"/>
      <c r="K76" s="9">
        <v>25</v>
      </c>
      <c r="L76" s="10">
        <f>'20-04'!$K76+('20-04'!$J76/90)</f>
        <v>25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4" t="s">
        <v>742</v>
      </c>
      <c r="J77" s="8"/>
      <c r="K77" s="9">
        <v>12</v>
      </c>
      <c r="L77" s="10">
        <f>'20-04'!$K77+('20-04'!$J77/90)</f>
        <v>12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743</v>
      </c>
      <c r="J78" s="8">
        <v>250</v>
      </c>
      <c r="K78" s="9"/>
      <c r="L78" s="10">
        <f>'20-04'!$K78+('20-04'!$J78/90)</f>
        <v>2.7777777777777777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4" t="s">
        <v>744</v>
      </c>
      <c r="J79" s="8">
        <v>-50</v>
      </c>
      <c r="K79" s="9">
        <v>-40</v>
      </c>
      <c r="L79" s="10">
        <f>'20-04'!$K79+('20-04'!$J79/90)</f>
        <v>-40.555555555555557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745</v>
      </c>
      <c r="J80" s="8">
        <v>120</v>
      </c>
      <c r="K80" s="9"/>
      <c r="L80" s="10">
        <f>'20-04'!$K80+('20-04'!$J80/90)</f>
        <v>1.3333333333333333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746</v>
      </c>
      <c r="J81" s="8">
        <v>50</v>
      </c>
      <c r="K81" s="9">
        <v>5</v>
      </c>
      <c r="L81" s="10">
        <f>'20-04'!$K81+('20-04'!$J81/90)</f>
        <v>5.5555555555555554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97</v>
      </c>
      <c r="J82" s="8">
        <v>200</v>
      </c>
      <c r="K82" s="9"/>
      <c r="L82" s="10">
        <f>'20-04'!$K82+('20-04'!$J82/90)</f>
        <v>2.2222222222222223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737</v>
      </c>
      <c r="J83" s="8"/>
      <c r="K83" s="9">
        <v>77</v>
      </c>
      <c r="L83" s="10">
        <f>'20-04'!$K83+('20-04'!$J83/90)</f>
        <v>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4" t="s">
        <v>747</v>
      </c>
      <c r="J84" s="8">
        <v>200</v>
      </c>
      <c r="K84" s="9">
        <v>20</v>
      </c>
      <c r="L84" s="10">
        <f>'20-04'!$K84+('20-04'!$J84/90)</f>
        <v>22.222222222222221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4" t="s">
        <v>132</v>
      </c>
      <c r="J85" s="8">
        <v>350</v>
      </c>
      <c r="K85" s="9"/>
      <c r="L85" s="10">
        <f>'20-04'!$K85+('20-04'!$J85/90)</f>
        <v>3.8888888888888888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4" t="s">
        <v>56</v>
      </c>
      <c r="J86" s="8">
        <v>-90</v>
      </c>
      <c r="K86" s="9">
        <v>1</v>
      </c>
      <c r="L86" s="10">
        <f>'20-04'!$K86+('20-04'!$J86/90)</f>
        <v>0</v>
      </c>
      <c r="M86" s="3"/>
      <c r="N86" s="9" t="s">
        <v>118</v>
      </c>
      <c r="O86" s="9"/>
      <c r="P86" s="6">
        <v>2720</v>
      </c>
      <c r="Q86" s="9"/>
      <c r="R86" s="9"/>
      <c r="S86" s="17">
        <v>4020</v>
      </c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4" t="s">
        <v>748</v>
      </c>
      <c r="J87" s="8">
        <v>150</v>
      </c>
      <c r="K87" s="9"/>
      <c r="L87" s="10">
        <f>'20-04'!$K87+('20-04'!$J87/90)</f>
        <v>1.6666666666666667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4" t="s">
        <v>726</v>
      </c>
      <c r="J88" s="8"/>
      <c r="K88" s="9">
        <v>40</v>
      </c>
      <c r="L88" s="10">
        <f>'20-04'!$K88+('20-04'!$J88/90)</f>
        <v>40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4" t="s">
        <v>123</v>
      </c>
      <c r="J89" s="8">
        <v>-500</v>
      </c>
      <c r="K89" s="9">
        <v>10</v>
      </c>
      <c r="L89" s="10">
        <f>'20-04'!$K89+('20-04'!$J89/90)</f>
        <v>4.4444444444444446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9</v>
      </c>
      <c r="L90" s="10">
        <f>'20-04'!$K90+('20-04'!$J90/90)</f>
        <v>9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749</v>
      </c>
      <c r="J91" s="8">
        <v>500</v>
      </c>
      <c r="K91" s="9"/>
      <c r="L91" s="10">
        <f>'20-04'!$K91+('20-04'!$J91/90)</f>
        <v>5.5555555555555554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750</v>
      </c>
      <c r="J92" s="8"/>
      <c r="K92" s="9">
        <v>300</v>
      </c>
      <c r="L92" s="10">
        <f>'20-04'!$K92+('20-04'!$J92/90)</f>
        <v>300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751</v>
      </c>
      <c r="J93" s="8"/>
      <c r="K93" s="9">
        <v>19</v>
      </c>
      <c r="L93" s="10">
        <f>'20-04'!$K93+('20-04'!$J93/90)</f>
        <v>19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138</v>
      </c>
      <c r="J94" s="8"/>
      <c r="K94" s="9">
        <v>5</v>
      </c>
      <c r="L94" s="10">
        <f>'20-04'!$K94+('20-04'!$J94/90)</f>
        <v>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752</v>
      </c>
      <c r="J95" s="8">
        <v>100</v>
      </c>
      <c r="K95" s="9">
        <v>20</v>
      </c>
      <c r="L95" s="10">
        <f>'20-04'!$K95+('20-04'!$J95/90)</f>
        <v>21.111111111111111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183</v>
      </c>
      <c r="J96" s="8">
        <v>250</v>
      </c>
      <c r="K96" s="9"/>
      <c r="L96" s="10">
        <f>'20-04'!$K96+('20-04'!$J96/90)</f>
        <v>2.7777777777777777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753</v>
      </c>
      <c r="J97" s="8">
        <v>585</v>
      </c>
      <c r="K97" s="9"/>
      <c r="L97" s="10">
        <f>'20-04'!$K97+('20-04'!$J97/90)</f>
        <v>6.5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129</v>
      </c>
      <c r="J98" s="8"/>
      <c r="K98" s="9">
        <v>22</v>
      </c>
      <c r="L98" s="10">
        <f>'20-04'!$K98+('20-04'!$J98/90)</f>
        <v>22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75</v>
      </c>
      <c r="J99" s="8">
        <v>100</v>
      </c>
      <c r="K99" s="9">
        <v>26</v>
      </c>
      <c r="L99" s="10">
        <f>'20-04'!$K99+('20-04'!$J99/90)</f>
        <v>27.111111111111111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754</v>
      </c>
      <c r="J100" s="8">
        <v>100</v>
      </c>
      <c r="K100" s="9"/>
      <c r="L100" s="10">
        <f>'20-04'!$K100+('20-04'!$J100/90)</f>
        <v>1.1111111111111112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755</v>
      </c>
      <c r="J101" s="8">
        <v>-90</v>
      </c>
      <c r="K101" s="9">
        <v>24</v>
      </c>
      <c r="L101" s="10">
        <f>'20-04'!$K101+('20-04'!$J101/90)</f>
        <v>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1</v>
      </c>
      <c r="L102" s="10">
        <f>'20-04'!$K102+('20-04'!$J102/90)</f>
        <v>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756</v>
      </c>
      <c r="J103" s="8">
        <v>225</v>
      </c>
      <c r="K103" s="9"/>
      <c r="L103" s="10">
        <f>'20-04'!$K103+('20-04'!$J103/90)</f>
        <v>2.5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757</v>
      </c>
      <c r="J104" s="8">
        <v>50</v>
      </c>
      <c r="K104" s="9"/>
      <c r="L104" s="10">
        <f>'20-04'!$K104+('20-04'!$J104/90)</f>
        <v>0.55555555555555558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143</v>
      </c>
      <c r="J105" s="8">
        <v>90</v>
      </c>
      <c r="K105" s="9">
        <v>6</v>
      </c>
      <c r="L105" s="10">
        <f>'20-04'!$K105+('20-04'!$J105/90)</f>
        <v>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214</v>
      </c>
      <c r="J106" s="8">
        <v>100</v>
      </c>
      <c r="K106" s="9">
        <v>20</v>
      </c>
      <c r="L106" s="10">
        <f>'20-04'!$K106+('20-04'!$J106/90)</f>
        <v>21.111111111111111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295</v>
      </c>
      <c r="J107" s="8">
        <v>400</v>
      </c>
      <c r="K107" s="9"/>
      <c r="L107" s="10">
        <f>'20-04'!$K107+('20-04'!$J107/90)</f>
        <v>4.4444444444444446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28</v>
      </c>
      <c r="I108" s="2" t="s">
        <v>437</v>
      </c>
      <c r="J108" s="8">
        <v>-300</v>
      </c>
      <c r="K108" s="9"/>
      <c r="L108" s="10">
        <f>'20-04'!$K108+('20-04'!$J108/90)</f>
        <v>-3.3333333333333335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147</v>
      </c>
      <c r="J109" s="8">
        <v>180</v>
      </c>
      <c r="K109" s="9"/>
      <c r="L109" s="10">
        <f>'20-04'!$K109+('20-04'!$J109/90)</f>
        <v>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295</v>
      </c>
      <c r="J110" s="8">
        <v>135</v>
      </c>
      <c r="K110" s="9"/>
      <c r="L110" s="10">
        <f>'20-04'!$K110+('20-04'!$J110/90)</f>
        <v>1.5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143</v>
      </c>
      <c r="J111" s="8">
        <v>-200</v>
      </c>
      <c r="K111" s="9">
        <v>10</v>
      </c>
      <c r="L111" s="10">
        <f>'20-04'!$K111+('20-04'!$J111/90)</f>
        <v>7.7777777777777777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758</v>
      </c>
      <c r="J112" s="8">
        <v>225</v>
      </c>
      <c r="K112" s="9"/>
      <c r="L112" s="10">
        <f>'20-04'!$K112+('20-04'!$J112/90)</f>
        <v>2.5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759</v>
      </c>
      <c r="J113" s="8">
        <v>360</v>
      </c>
      <c r="K113" s="9"/>
      <c r="L113" s="10">
        <f>'20-04'!$K113+('20-04'!$J113/90)</f>
        <v>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150</v>
      </c>
      <c r="K114" s="9"/>
      <c r="L114" s="10">
        <f>'20-04'!$K114+('20-04'!$J114/90)</f>
        <v>1.6666666666666667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760</v>
      </c>
      <c r="J115" s="8">
        <v>500</v>
      </c>
      <c r="K115" s="9"/>
      <c r="L115" s="10">
        <f>'20-04'!$K115+('20-04'!$J115/90)</f>
        <v>5.5555555555555554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761</v>
      </c>
      <c r="J116" s="8">
        <v>550</v>
      </c>
      <c r="K116" s="9"/>
      <c r="L116" s="10">
        <f>'20-04'!$K116+('20-04'!$J116/90)</f>
        <v>6.1111111111111107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362</v>
      </c>
      <c r="J117" s="8">
        <v>765</v>
      </c>
      <c r="K117" s="9"/>
      <c r="L117" s="10">
        <f>'20-04'!$K117+('20-04'!$J117/90)</f>
        <v>8.5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276</v>
      </c>
      <c r="J118" s="8">
        <v>250</v>
      </c>
      <c r="K118" s="9"/>
      <c r="L118" s="10">
        <f>'20-04'!$K118+('20-04'!$J118/90)</f>
        <v>2.7777777777777777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140</v>
      </c>
      <c r="J119" s="8">
        <v>200</v>
      </c>
      <c r="K119" s="9"/>
      <c r="L119" s="10">
        <f>'20-04'!$K119+('20-04'!$J119/90)</f>
        <v>2.2222222222222223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77</v>
      </c>
      <c r="J120" s="8">
        <v>270</v>
      </c>
      <c r="K120" s="9"/>
      <c r="L120" s="10">
        <f>'20-04'!$K120+('20-04'!$J120/90)</f>
        <v>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762</v>
      </c>
      <c r="J121" s="8">
        <v>400</v>
      </c>
      <c r="K121" s="9"/>
      <c r="L121" s="10">
        <f>'20-04'!$K121+('20-04'!$J121/90)</f>
        <v>4.4444444444444446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314</v>
      </c>
      <c r="J122" s="8">
        <v>-500</v>
      </c>
      <c r="K122" s="9">
        <v>10</v>
      </c>
      <c r="L122" s="10">
        <f>'20-04'!$K122+('20-04'!$J122/90)</f>
        <v>4.4444444444444446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81</v>
      </c>
      <c r="J123" s="8">
        <v>50</v>
      </c>
      <c r="K123" s="9"/>
      <c r="L123" s="10">
        <f>'20-04'!$K123+('20-04'!$J123/90)</f>
        <v>0.55555555555555558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763</v>
      </c>
      <c r="J124" s="8">
        <v>60</v>
      </c>
      <c r="K124" s="9"/>
      <c r="L124" s="10">
        <f>'20-04'!$K124+('20-04'!$J124/90)</f>
        <v>0.66666666666666663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-50</v>
      </c>
      <c r="K125" s="9">
        <v>4</v>
      </c>
      <c r="L125" s="10">
        <f>'20-04'!$K125+('20-04'!$J125/90)</f>
        <v>3.4444444444444446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765</v>
      </c>
      <c r="J126" s="8">
        <v>130</v>
      </c>
      <c r="K126" s="9"/>
      <c r="L126" s="10">
        <f>'20-04'!$K126+('20-04'!$J126/90)</f>
        <v>1.4444444444444444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764</v>
      </c>
      <c r="J127" s="8">
        <v>200</v>
      </c>
      <c r="K127" s="9"/>
      <c r="L127" s="10">
        <f>'20-04'!$K127+('20-04'!$J127/90)</f>
        <v>2.2222222222222223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409</v>
      </c>
      <c r="J128" s="8">
        <v>-100</v>
      </c>
      <c r="K128" s="9">
        <v>44</v>
      </c>
      <c r="L128" s="10">
        <f>'20-04'!$K128+('20-04'!$J128/90)</f>
        <v>42.888888888888886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157</v>
      </c>
      <c r="J129" s="8">
        <v>200</v>
      </c>
      <c r="K129" s="9"/>
      <c r="L129" s="10">
        <f>'20-04'!$K129+('20-04'!$J129/90)</f>
        <v>2.2222222222222223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766</v>
      </c>
      <c r="J130" s="8"/>
      <c r="K130" s="9">
        <v>61</v>
      </c>
      <c r="L130" s="10">
        <f>'20-04'!$K130+('20-04'!$J130/90)</f>
        <v>61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200</v>
      </c>
      <c r="K131" s="9"/>
      <c r="L131" s="10">
        <f>'20-04'!$K131+('20-04'!$J131/90)</f>
        <v>2.2222222222222223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95</v>
      </c>
      <c r="J132" s="8">
        <v>300</v>
      </c>
      <c r="K132" s="9">
        <v>22</v>
      </c>
      <c r="L132" s="10">
        <f>'20-04'!$K132+('20-04'!$J132/90)</f>
        <v>25.333333333333332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31</v>
      </c>
      <c r="J133" s="8">
        <v>-200</v>
      </c>
      <c r="K133" s="9">
        <v>5</v>
      </c>
      <c r="L133" s="10">
        <f>'20-04'!$K133+('20-04'!$J133/90)</f>
        <v>2.7777777777777777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95</v>
      </c>
      <c r="J134" s="8"/>
      <c r="K134" s="9">
        <v>-5</v>
      </c>
      <c r="L134" s="10">
        <f>'20-04'!$K134+('20-04'!$J134/90)</f>
        <v>-5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768</v>
      </c>
      <c r="J135" s="8">
        <v>-150</v>
      </c>
      <c r="K135" s="9">
        <v>5</v>
      </c>
      <c r="L135" s="10">
        <f>'20-04'!$K135+('20-04'!$J135/90)</f>
        <v>3.333333333333333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16</v>
      </c>
      <c r="J136" s="8">
        <v>-80</v>
      </c>
      <c r="K136" s="9">
        <v>38</v>
      </c>
      <c r="L136" s="10">
        <f>'20-04'!$K136+('20-04'!$J136/90)</f>
        <v>37.111111111111114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161</v>
      </c>
      <c r="J137" s="8">
        <v>450</v>
      </c>
      <c r="K137" s="9">
        <v>10</v>
      </c>
      <c r="L137" s="10">
        <f>'20-04'!$K137+('20-04'!$J137/90)</f>
        <v>15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651</v>
      </c>
      <c r="J138" s="8">
        <v>150</v>
      </c>
      <c r="K138" s="9">
        <v>1</v>
      </c>
      <c r="L138" s="10">
        <f>'20-04'!$K138+('20-04'!$J138/90)</f>
        <v>2.666666666666667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 t="s">
        <v>95</v>
      </c>
      <c r="J139" s="8"/>
      <c r="K139" s="9">
        <v>-10</v>
      </c>
      <c r="L139" s="10">
        <f>'20-04'!$K139+('20-04'!$J139/90)</f>
        <v>-10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769</v>
      </c>
      <c r="J140" s="8">
        <v>270</v>
      </c>
      <c r="K140" s="9">
        <v>10</v>
      </c>
      <c r="L140" s="10">
        <f>'20-04'!$K140+('20-04'!$J140/90)</f>
        <v>13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28</v>
      </c>
      <c r="I141" s="2" t="s">
        <v>43</v>
      </c>
      <c r="J141" s="8"/>
      <c r="K141" s="9">
        <v>-20</v>
      </c>
      <c r="L141" s="10">
        <f>'20-04'!$K141+('20-04'!$J141/90)</f>
        <v>-20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770</v>
      </c>
      <c r="J142" s="8"/>
      <c r="K142" s="9">
        <v>-10</v>
      </c>
      <c r="L142" s="10">
        <f>'20-04'!$K142+('20-04'!$J142/90)</f>
        <v>-10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'20-04'!$K143+('20-04'!$J143/90)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 t="s">
        <v>343</v>
      </c>
      <c r="J144" s="8">
        <v>240</v>
      </c>
      <c r="K144" s="9"/>
      <c r="L144" s="10">
        <f>'20-04'!$K144+('20-04'!$J144/90)</f>
        <v>2.6666666666666665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56</v>
      </c>
      <c r="J145" s="8">
        <v>-10</v>
      </c>
      <c r="K145" s="9"/>
      <c r="L145" s="10">
        <f>'20-04'!$K145+('20-04'!$J145/90)</f>
        <v>-0.1111111111111111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 t="s">
        <v>73</v>
      </c>
      <c r="J146" s="8">
        <v>-400</v>
      </c>
      <c r="K146" s="9">
        <v>10</v>
      </c>
      <c r="L146" s="10">
        <f>'20-04'!$K146+('20-04'!$J146/90)</f>
        <v>5.5555555555555554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 t="s">
        <v>772</v>
      </c>
      <c r="J147" s="8"/>
      <c r="K147" s="9">
        <v>4</v>
      </c>
      <c r="L147" s="10">
        <f>'20-04'!$K147+('20-04'!$J147/90)</f>
        <v>4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 t="s">
        <v>774</v>
      </c>
      <c r="J148" s="8">
        <v>50</v>
      </c>
      <c r="K148" s="9"/>
      <c r="L148" s="10">
        <f>'20-04'!$K148+('20-04'!$J148/90)</f>
        <v>0.55555555555555558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 t="s">
        <v>776</v>
      </c>
      <c r="J149" s="8">
        <v>-200</v>
      </c>
      <c r="K149" s="9"/>
      <c r="L149" s="10">
        <f>'20-04'!$K149+('20-04'!$J149/90)</f>
        <v>-2.2222222222222223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 t="s">
        <v>134</v>
      </c>
      <c r="J150" s="8">
        <v>-360</v>
      </c>
      <c r="K150" s="9">
        <v>10</v>
      </c>
      <c r="L150" s="10">
        <f>'20-04'!$K150+('20-04'!$J150/90)</f>
        <v>6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'20-04'!$K151+('20-04'!$J151/90)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'20-04'!$K152+('20-04'!$J152/90)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'20-04'!$K153+('20-04'!$J153/90)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'20-04'!$K154+('20-04'!$J154/90)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'20-04'!$K155+('20-04'!$J155/90)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'20-04'!$K156+('20-04'!$J156/90)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'20-04'!$K157+('20-04'!$J157/90)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'20-04'!$K158+('20-04'!$J158/90)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'20-04'!$K159+('20-04'!$J159/90)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'20-04'!$K160+('20-04'!$J160/90)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'20-04'!$K161+('20-04'!$J161/90)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'20-04'!$K162+('20-04'!$J162/90)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'20-04'!$K163+('20-04'!$J163/90)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'20-04'!$K164+('20-04'!$J164/90)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'20-04'!$K165+('20-04'!$J165/90)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'20-04'!$K166+('20-04'!$J166/90)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'20-04'!$K167+('20-04'!$J167/90)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'20-04'!$K168+('20-04'!$J168/90)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'20-04'!$K169+('20-04'!$J169/90)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'20-04'!$K170+('20-04'!$J170/90)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'20-04'!$K171+('20-04'!$J171/90)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'20-04'!$K172+('20-04'!$J172/90)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'20-04'!$K173+('20-04'!$J173/90)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'20-04'!$K174+('20-04'!$J174/90)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'20-04'!$K175+('20-04'!$J175/90)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'20-04'!$K176+('20-04'!$J176/90)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'20-04'!$K177+('20-04'!$J177/90)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'20-04'!$K178+('20-04'!$J178/90)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'20-04'!$K179+('20-04'!$J179/90)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'20-04'!$K180+('20-04'!$J180/90)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'20-04'!$K181+('20-04'!$J181/90)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'20-04'!$K182+('20-04'!$J182/90)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'20-04'!$K183+('20-04'!$J183/90)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'20-04'!$K184+('20-04'!$J184/90)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'20-04'!$K185+('20-04'!$J185/90)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'20-04'!$K186+('20-04'!$J186/90)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'20-04'!$K187+('20-04'!$J187/90)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'20-04'!$K188+('20-04'!$J188/90)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'20-04'!$K189+('20-04'!$J189/90)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'20-04'!$K190+('20-04'!$J190/90)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'20-04'!$K191+('20-04'!$J191/90)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'20-04'!$K192+('20-04'!$J192/90)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'20-04'!$K193+('20-04'!$J193/90)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'20-04'!$K194+('20-04'!$J194/90)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'20-04'!$K195+('20-04'!$J195/90)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'20-04'!$K196+('20-04'!$J196/90)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'20-04'!$K197+('20-04'!$J197/90)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'20-04'!$K198+('20-04'!$J198/90)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'20-04'!$K199+('20-04'!$J199/90)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'20-04'!$K200+('20-04'!$J200/90)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'20-04'!$K201+('20-04'!$J201/90)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'20-04'!$K202+('20-04'!$J202/90)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'20-04'!$K203+('20-04'!$J203/90)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'20-04'!$K204+('20-04'!$J204/90)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'20-04'!$K205+('20-04'!$J205/90)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'20-04'!$K206+('20-04'!$J206/90)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'20-04'!$K207+('20-04'!$J207/90)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'20-04'!$K208+('20-04'!$J208/90)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'20-04'!$K209+('20-04'!$J209/90)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'20-04'!$K210+('20-04'!$J210/90)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'20-04'!$K211+('20-04'!$J211/90)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'20-04'!$K212+('20-04'!$J212/90)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'20-04'!$K213+('20-04'!$J213/90)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'20-04'!$K214+('20-04'!$J214/90)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'20-04'!$K215+('20-04'!$J215/90)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'20-04'!$K216+('20-04'!$J216/90)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'20-04'!$K217+('20-04'!$J217/90)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'20-04'!$K218+('20-04'!$J218/90)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'20-04'!$K219+('20-04'!$J219/90)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'20-04'!$K220+('20-04'!$J220/90)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'20-04'!$K221+('20-04'!$J221/90)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'20-04'!$K222+('20-04'!$J222/90)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'20-04'!$K223+('20-04'!$J223/90)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'20-04'!$K224+('20-04'!$J224/90)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'20-04'!$K225+('20-04'!$J225/90)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'20-04'!$K226+('20-04'!$J226/90)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'20-04'!$K227+('20-04'!$J227/90)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'20-04'!$K228+('20-04'!$J228/90)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'20-04'!$K229+('20-04'!$J229/90)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'20-04'!$K230+('20-04'!$J230/90)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'20-04'!$K231+('20-04'!$J231/90)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'20-04'!$K232+('20-04'!$J232/90)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'20-04'!$K233+('20-04'!$J233/90)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'20-04'!$K234+('20-04'!$J234/90)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'20-04'!$K235+('20-04'!$J235/90)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'20-04'!$K236+('20-04'!$J236/90)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'20-04'!$K237+('20-04'!$J237/90)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'20-04'!$K238+('20-04'!$J238/90)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'20-04'!$K239+('20-04'!$J239/90)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'20-04'!$K240+('20-04'!$J240/90)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'20-04'!$K241+('20-04'!$J241/90)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'20-04'!$K242+('20-04'!$J242/90)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'20-04'!$K243+('20-04'!$J243/90)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'20-04'!$K244+('20-04'!$J244/90)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'20-04'!$K245+('20-04'!$J245/90)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'20-04'!$K246+('20-04'!$J246/90)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'20-04'!$K247+('20-04'!$J247/90)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'20-04'!$K248+('20-04'!$J248/90)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'20-04'!$K249+('20-04'!$J249/90)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'20-04'!$K250+('20-04'!$J250/90)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'20-04'!$K251+('20-04'!$J251/90)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'20-04'!$K252+('20-04'!$J252/90)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'20-04'!$K253+('20-04'!$J253/90)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'20-04'!$K254+('20-04'!$J254/90)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'20-04'!$K255+('20-04'!$J255/90)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'20-04'!$K256+('20-04'!$J256/90)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'20-04'!$K257+('20-04'!$J257/90)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'20-04'!$K258+('20-04'!$J258/90)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'20-04'!$K259+('20-04'!$J259/90)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'20-04'!$K260+('20-04'!$J260/90)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'20-04'!$K261+('20-04'!$J261/90)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'20-04'!$K262+('20-04'!$J262/90)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'20-04'!$K263+('20-04'!$J263/90)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'20-04'!$K264+('20-04'!$J264/90)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'20-04'!$K265+('20-04'!$J265/90)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'20-04'!$K266+('20-04'!$J266/90)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'20-04'!$K267+('20-04'!$J267/90)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'20-04'!$K268+('20-04'!$J268/90)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'20-04'!$K269+('20-04'!$J269/90)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'20-04'!$K270+('20-04'!$J270/90)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'20-04'!$K271+('20-04'!$J271/90)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'20-04'!$K272+('20-04'!$J272/90)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'20-04'!$K273+('20-04'!$J273/90)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'20-04'!$K274+('20-04'!$J274/90)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'20-04'!$K275+('20-04'!$J275/90)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'20-04'!$K276+('20-04'!$J276/90)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'20-04'!$K277+('20-04'!$J277/90)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'20-04'!$K278+('20-04'!$J278/90)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'20-04'!$K279+('20-04'!$J279/90)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'20-04'!$K280+('20-04'!$J280/90)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'20-04'!$K281+('20-04'!$J281/90)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'20-04'!$K282+('20-04'!$J282/90)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'20-04'!$K283+('20-04'!$J283/90)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'20-04'!$K284+('20-04'!$J284/90)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'20-04'!$K285+('20-04'!$J285/90)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'20-04'!$K286+('20-04'!$J286/90)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'20-04'!$K287+('20-04'!$J287/90)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'20-04'!$K288+('20-04'!$J288/90)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'20-04'!$K289+('20-04'!$J289/90)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'20-04'!$K290+('20-04'!$J290/90)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'20-04'!$K291+('20-04'!$J291/90)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'20-04'!$K292+('20-04'!$J292/90)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'20-04'!$K293+('20-04'!$J293/90)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'20-04'!$K294+('20-04'!$J294/90)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'20-04'!$K295+('20-04'!$J295/90)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'20-04'!$K296+('20-04'!$J296/90)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'20-04'!$K297+('20-04'!$J297/90)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'20-04'!$K298+('20-04'!$J298/90)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'20-04'!$K299+('20-04'!$J299/90)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'20-04'!$K300+('20-04'!$J300/90)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'20-04'!$K301+('20-04'!$J301/90)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'20-04'!$K302+('20-04'!$J302/90)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'20-04'!$K303+('20-04'!$J303/90)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'20-04'!$K304+('20-04'!$J304/90)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'20-04'!$K305+('20-04'!$J305/90)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'20-04'!$K306+('20-04'!$J306/90)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'20-04'!$K307+('20-04'!$J307/90)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'20-04'!$K308+('20-04'!$J308/90)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'20-04'!$K309+('20-04'!$J309/90)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'20-04'!$K310+('20-04'!$J310/90)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'20-04'!$K311+('20-04'!$J311/90)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'20-04'!$K312+('20-04'!$J312/90)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'20-04'!$K313+('20-04'!$J313/90)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'20-04'!$K314+('20-04'!$J314/90)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'20-04'!$K315+('20-04'!$J315/90)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'20-04'!$K316+('20-04'!$J316/90)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'20-04'!$K317+('20-04'!$J317/90)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'20-04'!$K318+('20-04'!$J318/90)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'20-04'!$K319+('20-04'!$J319/90)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'20-04'!$K320+('20-04'!$J320/90)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'20-04'!$K321+('20-04'!$J321/90)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'20-04'!$K322+('20-04'!$J322/90)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'20-04'!$K323+('20-04'!$J323/90)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'20-04'!$K324+('20-04'!$J324/90)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'20-04'!$K325+('20-04'!$J325/90)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'20-04'!$K326+('20-04'!$J326/90)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'20-04'!$K327+('20-04'!$J327/90)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'20-04'!$K328+('20-04'!$J328/90)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'20-04'!$K329+('20-04'!$J329/90)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'20-04'!$K330+('20-04'!$J330/90)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'20-04'!$K331+('20-04'!$J331/90)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'20-04'!$K332+('20-04'!$J332/90)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'20-04'!$K333+('20-04'!$J333/90)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'20-04'!$K334+('20-04'!$J334/90)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'20-04'!$K335+('20-04'!$J335/90)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'20-04'!$K336+('20-04'!$J336/90)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'20-04'!$K337+('20-04'!$J337/90)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'20-04'!$K338+('20-04'!$J338/90)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'20-04'!$K339+('20-04'!$J339/90)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'20-04'!$K340+('20-04'!$J340/90)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'20-04'!$K341+('20-04'!$J341/90)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'20-04'!$K342+('20-04'!$J342/90)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'20-04'!$K343+('20-04'!$J343/90)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'20-04'!$K344+('20-04'!$J344/90)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'20-04'!$K345+('20-04'!$J345/90)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'20-04'!$K346+('20-04'!$J346/90)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'20-04'!$K347+('20-04'!$J347/90)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'20-04'!$K348+('20-04'!$J348/90)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'20-04'!$K349+('20-04'!$J349/90)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'20-04'!$K350+('20-04'!$J350/90)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'20-04'!$K351+('20-04'!$J351/90)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'20-04'!$K352+('20-04'!$J352/90)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'20-04'!$K353+('20-04'!$J353/90)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'20-04'!$K354+('20-04'!$J354/90)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'20-04'!$K355+('20-04'!$J355/90)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'20-04'!$K356+('20-04'!$J356/90)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'20-04'!$K357+('20-04'!$J357/90)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'20-04'!$K358+('20-04'!$J358/90)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'20-04'!$K359+('20-04'!$J359/90)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'20-04'!$K360+('20-04'!$J360/90)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'20-04'!$K361+('20-04'!$J361/90)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7C07AF-08E7-477C-A547-5ADC57EAD382}">
  <sheetPr>
    <pageSetUpPr fitToPage="1"/>
  </sheetPr>
  <dimension ref="A1:Z1000"/>
  <sheetViews>
    <sheetView rightToLeft="1" topLeftCell="A103" workbookViewId="0">
      <selection activeCell="I120" sqref="I12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-100</v>
      </c>
      <c r="K1" s="3">
        <f t="shared" si="0"/>
        <v>125</v>
      </c>
      <c r="L1" s="3">
        <f t="shared" si="0"/>
        <v>123.88888888888891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5</v>
      </c>
      <c r="L3" s="10">
        <f t="shared" ref="L3:L18" si="1">K3+(J3/90)</f>
        <v>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-50</v>
      </c>
      <c r="K4" s="9"/>
      <c r="L4" s="10">
        <f t="shared" si="1"/>
        <v>-0.55555555555555558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40</v>
      </c>
      <c r="L5" s="10">
        <f t="shared" si="1"/>
        <v>40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5</v>
      </c>
      <c r="L6" s="10">
        <f t="shared" si="1"/>
        <v>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-100</v>
      </c>
      <c r="K7" s="9"/>
      <c r="L7" s="10">
        <f t="shared" si="1"/>
        <v>-1.1111111111111112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300</v>
      </c>
      <c r="K8" s="9"/>
      <c r="L8" s="10">
        <f t="shared" si="1"/>
        <v>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40</v>
      </c>
      <c r="I9" s="2" t="s">
        <v>95</v>
      </c>
      <c r="J9" s="8"/>
      <c r="K9" s="9">
        <v>-15</v>
      </c>
      <c r="L9" s="10">
        <f t="shared" si="1"/>
        <v>-15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154</v>
      </c>
      <c r="J10" s="8">
        <v>-270</v>
      </c>
      <c r="K10" s="9">
        <v>10</v>
      </c>
      <c r="L10" s="10">
        <f t="shared" si="1"/>
        <v>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777</v>
      </c>
      <c r="J11" s="8"/>
      <c r="K11" s="9">
        <v>80</v>
      </c>
      <c r="L11" s="10">
        <f t="shared" si="1"/>
        <v>80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33</v>
      </c>
      <c r="J12" s="8">
        <v>20</v>
      </c>
      <c r="K12" s="9"/>
      <c r="L12" s="10">
        <f t="shared" si="1"/>
        <v>0.22222222222222221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95</v>
      </c>
      <c r="J13" s="8"/>
      <c r="K13" s="9">
        <v>795</v>
      </c>
      <c r="L13" s="10">
        <f t="shared" si="1"/>
        <v>795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40</v>
      </c>
      <c r="I14" s="2" t="s">
        <v>95</v>
      </c>
      <c r="J14" s="8"/>
      <c r="K14" s="9">
        <v>-795</v>
      </c>
      <c r="L14" s="10">
        <f t="shared" si="1"/>
        <v>-795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40</v>
      </c>
      <c r="I15" s="2" t="s">
        <v>57</v>
      </c>
      <c r="J15" s="8">
        <v>300</v>
      </c>
      <c r="K15" s="9"/>
      <c r="L15" s="10">
        <f t="shared" si="1"/>
        <v>3.3333333333333335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28</v>
      </c>
      <c r="I16" s="2" t="s">
        <v>99</v>
      </c>
      <c r="J16" s="8">
        <v>-300</v>
      </c>
      <c r="K16" s="9"/>
      <c r="L16" s="10">
        <f t="shared" si="1"/>
        <v>-3.3333333333333335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709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57" t="s">
        <v>7</v>
      </c>
      <c r="B20" s="58"/>
      <c r="C20" s="58"/>
      <c r="D20" s="58"/>
      <c r="E20" s="58"/>
      <c r="F20" s="58"/>
      <c r="G20" s="1"/>
      <c r="H20" s="1"/>
      <c r="I20" s="2" t="s">
        <v>0</v>
      </c>
      <c r="J20" s="3">
        <f>SUM('21-04'!$J$22:$J$361)</f>
        <v>1780</v>
      </c>
      <c r="K20" s="3">
        <f>SUM('21-04'!$K$22:$K$361)</f>
        <v>-2426</v>
      </c>
      <c r="L20" s="3">
        <f>SUM('21-04'!$L$22:$L$361)</f>
        <v>-2406.2222222222217</v>
      </c>
      <c r="M20" s="3"/>
      <c r="N20" s="57" t="s">
        <v>8</v>
      </c>
      <c r="O20" s="58"/>
      <c r="P20" s="58"/>
      <c r="Q20" s="58"/>
      <c r="R20" s="58"/>
      <c r="S20" s="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21</v>
      </c>
      <c r="F22" s="16">
        <f t="shared" ref="F22:F26" si="3">D22*E22</f>
        <v>105</v>
      </c>
      <c r="G22" s="7"/>
      <c r="H22" s="7" t="s">
        <v>6</v>
      </c>
      <c r="I22" s="2"/>
      <c r="J22" s="8">
        <v>-260</v>
      </c>
      <c r="K22" s="9">
        <v>10</v>
      </c>
      <c r="L22" s="10">
        <f>'21-04'!$K22+('21-04'!$J22/90)</f>
        <v>7.1111111111111107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19</v>
      </c>
      <c r="S22" s="16">
        <f t="shared" ref="S22:S26" si="5">Q22*R22</f>
        <v>95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11</v>
      </c>
      <c r="C23" s="14">
        <f t="shared" si="2"/>
        <v>55</v>
      </c>
      <c r="D23" s="15">
        <v>10</v>
      </c>
      <c r="E23" s="1">
        <v>39</v>
      </c>
      <c r="F23" s="16">
        <f t="shared" si="3"/>
        <v>390</v>
      </c>
      <c r="G23" s="7"/>
      <c r="H23" s="7" t="s">
        <v>6</v>
      </c>
      <c r="I23" s="44" t="s">
        <v>775</v>
      </c>
      <c r="J23" s="8">
        <v>400</v>
      </c>
      <c r="K23" s="9"/>
      <c r="L23" s="10">
        <f>'21-04'!$K23+('21-04'!$J23/90)</f>
        <v>4.4444444444444446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47</v>
      </c>
      <c r="S23" s="16">
        <f t="shared" si="5"/>
        <v>470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53</v>
      </c>
      <c r="C24" s="14">
        <f t="shared" si="2"/>
        <v>530</v>
      </c>
      <c r="D24" s="15">
        <v>20</v>
      </c>
      <c r="E24" s="1">
        <v>6</v>
      </c>
      <c r="F24" s="16">
        <f t="shared" si="3"/>
        <v>120</v>
      </c>
      <c r="G24" s="7"/>
      <c r="H24" s="7" t="s">
        <v>6</v>
      </c>
      <c r="I24" s="2"/>
      <c r="J24" s="8">
        <v>40</v>
      </c>
      <c r="K24" s="9"/>
      <c r="L24" s="10">
        <f>'21-04'!$K24+('21-04'!$J24/90)</f>
        <v>0.44444444444444442</v>
      </c>
      <c r="M24" s="3"/>
      <c r="N24" s="13">
        <v>10</v>
      </c>
      <c r="O24" s="1">
        <v>77</v>
      </c>
      <c r="P24" s="14">
        <f t="shared" si="4"/>
        <v>770</v>
      </c>
      <c r="Q24" s="15">
        <v>20</v>
      </c>
      <c r="R24" s="1">
        <v>29</v>
      </c>
      <c r="S24" s="16">
        <f t="shared" si="5"/>
        <v>580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18</v>
      </c>
      <c r="C25" s="14">
        <f t="shared" si="2"/>
        <v>360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44"/>
      <c r="J25" s="8">
        <v>200</v>
      </c>
      <c r="K25" s="9"/>
      <c r="L25" s="10">
        <f>'21-04'!$K25+('21-04'!$J25/90)</f>
        <v>2.2222222222222223</v>
      </c>
      <c r="M25" s="3"/>
      <c r="N25" s="13">
        <v>20</v>
      </c>
      <c r="O25" s="1">
        <v>7</v>
      </c>
      <c r="P25" s="14">
        <f t="shared" si="4"/>
        <v>140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89</v>
      </c>
      <c r="F26" s="16">
        <f t="shared" si="3"/>
        <v>8900</v>
      </c>
      <c r="G26" s="7"/>
      <c r="H26" s="7" t="s">
        <v>6</v>
      </c>
      <c r="I26" s="45"/>
      <c r="J26" s="8">
        <v>70</v>
      </c>
      <c r="K26" s="9"/>
      <c r="L26" s="10">
        <f>'21-04'!$K26+('21-04'!$J26/90)</f>
        <v>0.77777777777777779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95</v>
      </c>
      <c r="S26" s="16">
        <f t="shared" si="5"/>
        <v>9500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24</v>
      </c>
      <c r="C27" s="14">
        <f t="shared" si="2"/>
        <v>2400</v>
      </c>
      <c r="D27" s="12" t="s">
        <v>11</v>
      </c>
      <c r="E27" s="12"/>
      <c r="F27" s="17">
        <f>SUM(F22:F26)</f>
        <v>9715</v>
      </c>
      <c r="G27" s="7"/>
      <c r="H27" s="7" t="s">
        <v>6</v>
      </c>
      <c r="I27" s="2" t="s">
        <v>778</v>
      </c>
      <c r="J27" s="8"/>
      <c r="K27" s="9">
        <v>40</v>
      </c>
      <c r="L27" s="10">
        <f>'21-04'!$K27+('21-04'!$J27/90)</f>
        <v>40</v>
      </c>
      <c r="M27" s="3"/>
      <c r="N27" s="13">
        <v>100</v>
      </c>
      <c r="O27" s="1">
        <v>37</v>
      </c>
      <c r="P27" s="14">
        <f t="shared" si="4"/>
        <v>3700</v>
      </c>
      <c r="Q27" s="12" t="s">
        <v>11</v>
      </c>
      <c r="R27" s="12"/>
      <c r="S27" s="17">
        <f>SUM(S22:S26)</f>
        <v>10695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3546</v>
      </c>
      <c r="D28" s="1"/>
      <c r="E28" s="1"/>
      <c r="F28" s="1"/>
      <c r="G28" s="1"/>
      <c r="H28" s="7" t="s">
        <v>6</v>
      </c>
      <c r="I28" s="2" t="s">
        <v>779</v>
      </c>
      <c r="J28" s="8">
        <v>60</v>
      </c>
      <c r="K28" s="9"/>
      <c r="L28" s="10">
        <f>'21-04'!$K28+('21-04'!$J28/90)</f>
        <v>0.66666666666666663</v>
      </c>
      <c r="M28" s="3"/>
      <c r="N28" s="12" t="s">
        <v>11</v>
      </c>
      <c r="O28" s="12"/>
      <c r="P28" s="6">
        <f>SUM(P22:P27)</f>
        <v>4726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59" t="s">
        <v>21</v>
      </c>
      <c r="E29" s="60"/>
      <c r="F29" s="17">
        <f t="array" aca="1" ref="F29" ca="1">INDIRECT("'"&amp;$A$19&amp;"'!J20")+J1</f>
        <v>6280</v>
      </c>
      <c r="G29" s="1"/>
      <c r="H29" s="7" t="s">
        <v>6</v>
      </c>
      <c r="I29" s="2"/>
      <c r="J29" s="8">
        <v>-300</v>
      </c>
      <c r="K29" s="9">
        <v>80</v>
      </c>
      <c r="L29" s="10">
        <f>'21-04'!$K29+('21-04'!$J29/90)</f>
        <v>76.666666666666671</v>
      </c>
      <c r="M29" s="3"/>
      <c r="N29" s="1"/>
      <c r="O29" s="1"/>
      <c r="P29" s="18"/>
      <c r="Q29" s="59" t="s">
        <v>21</v>
      </c>
      <c r="R29" s="60"/>
      <c r="S29" s="17">
        <f>SUM('21-04'!$J$22:$J$361)</f>
        <v>1780</v>
      </c>
      <c r="T29" s="1"/>
      <c r="U29" s="1"/>
      <c r="V29" s="1"/>
      <c r="W29" s="1"/>
      <c r="X29" s="1"/>
      <c r="Y29" s="1"/>
      <c r="Z29" s="1"/>
    </row>
    <row r="30" spans="1:26" x14ac:dyDescent="0.3">
      <c r="A30" s="59" t="s">
        <v>23</v>
      </c>
      <c r="B30" s="60"/>
      <c r="C30" s="6">
        <f t="array" aca="1" ref="C30" ca="1">INDIRECT("'"&amp;$A$19&amp;"'!K20")+K1</f>
        <v>2642</v>
      </c>
      <c r="D30" s="1"/>
      <c r="E30" s="1"/>
      <c r="F30" s="8"/>
      <c r="G30" s="1"/>
      <c r="H30" s="7" t="s">
        <v>6</v>
      </c>
      <c r="I30" s="44"/>
      <c r="J30" s="8"/>
      <c r="K30" s="9">
        <v>180</v>
      </c>
      <c r="L30" s="10">
        <f>'21-04'!$K30+('21-04'!$J30/90)</f>
        <v>180</v>
      </c>
      <c r="M30" s="3"/>
      <c r="N30" s="59" t="s">
        <v>23</v>
      </c>
      <c r="O30" s="60"/>
      <c r="P30" s="6">
        <f>SUM('21-04'!$K$22:$K$361)</f>
        <v>-2426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4"/>
      <c r="J31" s="8"/>
      <c r="K31" s="9">
        <v>25</v>
      </c>
      <c r="L31" s="10">
        <f>'21-04'!$K31+('21-04'!$J31/90)</f>
        <v>25</v>
      </c>
      <c r="M31" s="3"/>
      <c r="N31" s="1"/>
      <c r="O31" s="1"/>
      <c r="P31" s="18"/>
      <c r="Q31" s="12" t="s">
        <v>25</v>
      </c>
      <c r="R31" s="12"/>
      <c r="S31" s="17">
        <f>S27-S29-F27</f>
        <v>-800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4" t="s">
        <v>57</v>
      </c>
      <c r="J32" s="8">
        <v>2000</v>
      </c>
      <c r="K32" s="9"/>
      <c r="L32" s="10">
        <f>'21-04'!$K32+('21-04'!$J32/90)</f>
        <v>22.222222222222221</v>
      </c>
      <c r="M32" s="3"/>
      <c r="N32" s="12" t="s">
        <v>25</v>
      </c>
      <c r="O32" s="12"/>
      <c r="P32" s="6">
        <f>P28-P30-C28</f>
        <v>3606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6" t="s">
        <v>648</v>
      </c>
      <c r="J33" s="8">
        <v>-2000</v>
      </c>
      <c r="K33" s="9"/>
      <c r="L33" s="10">
        <f>'21-04'!$K33+('21-04'!$J33/90)</f>
        <v>-22.222222222222221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578</v>
      </c>
      <c r="J34" s="8"/>
      <c r="K34" s="9">
        <v>14</v>
      </c>
      <c r="L34" s="10">
        <f>'21-04'!$K34+('21-04'!$J34/90)</f>
        <v>14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4" t="s">
        <v>176</v>
      </c>
      <c r="J35" s="8"/>
      <c r="K35" s="9">
        <v>-10</v>
      </c>
      <c r="L35" s="10">
        <f>'21-04'!$K35+('21-04'!$J35/90)</f>
        <v>-10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780</v>
      </c>
      <c r="J36" s="8">
        <v>-250</v>
      </c>
      <c r="K36" s="9">
        <v>5</v>
      </c>
      <c r="L36" s="10">
        <f>'21-04'!$K36+('21-04'!$J36/90)</f>
        <v>2.2222222222222223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6"/>
      <c r="J37" s="8">
        <v>100</v>
      </c>
      <c r="K37" s="9"/>
      <c r="L37" s="10">
        <f>'21-04'!$K37+('21-04'!$J37/90)</f>
        <v>1.1111111111111112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6"/>
      <c r="J38" s="8">
        <v>130</v>
      </c>
      <c r="K38" s="9"/>
      <c r="L38" s="10">
        <f>'21-04'!$K38+('21-04'!$J38/90)</f>
        <v>1.4444444444444444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4" t="s">
        <v>71</v>
      </c>
      <c r="J39" s="8">
        <v>100</v>
      </c>
      <c r="K39" s="9"/>
      <c r="L39" s="10">
        <f>'21-04'!$K39+('21-04'!$J39/90)</f>
        <v>1.1111111111111112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4"/>
      <c r="J40" s="8">
        <v>70</v>
      </c>
      <c r="K40" s="9"/>
      <c r="L40" s="10">
        <f>'21-04'!$K40+('21-04'!$J40/90)</f>
        <v>0.77777777777777779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4" t="s">
        <v>778</v>
      </c>
      <c r="J41" s="8">
        <v>-600</v>
      </c>
      <c r="K41" s="9">
        <v>20</v>
      </c>
      <c r="L41" s="10">
        <f>'21-04'!$K41+('21-04'!$J41/90)</f>
        <v>13.333333333333332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4" t="s">
        <v>229</v>
      </c>
      <c r="J42" s="8">
        <v>-200</v>
      </c>
      <c r="K42" s="9">
        <v>-50</v>
      </c>
      <c r="L42" s="10">
        <f>'21-04'!$K42+('21-04'!$J42/90)</f>
        <v>-52.222222222222221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121</v>
      </c>
      <c r="J43" s="8">
        <v>100</v>
      </c>
      <c r="K43" s="9"/>
      <c r="L43" s="10">
        <f>'21-04'!$K43+('21-04'!$J43/90)</f>
        <v>1.1111111111111112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4" t="s">
        <v>781</v>
      </c>
      <c r="J44" s="8">
        <v>-500</v>
      </c>
      <c r="K44" s="9">
        <v>10</v>
      </c>
      <c r="L44" s="10">
        <f>'21-04'!$K44+('21-04'!$J44/90)</f>
        <v>4.4444444444444446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4" t="s">
        <v>73</v>
      </c>
      <c r="J45" s="8"/>
      <c r="K45" s="9">
        <v>5</v>
      </c>
      <c r="L45" s="10">
        <f>'21-04'!$K45+('21-04'!$J45/90)</f>
        <v>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4" t="s">
        <v>782</v>
      </c>
      <c r="J46" s="8">
        <v>250</v>
      </c>
      <c r="K46" s="9">
        <v>20</v>
      </c>
      <c r="L46" s="10">
        <f>'21-04'!$K46+('21-04'!$J46/90)</f>
        <v>22.777777777777779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4" t="s">
        <v>73</v>
      </c>
      <c r="J47" s="8"/>
      <c r="K47" s="9">
        <v>160</v>
      </c>
      <c r="L47" s="10">
        <f>'21-04'!$K47+('21-04'!$J47/90)</f>
        <v>160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4" t="s">
        <v>783</v>
      </c>
      <c r="J48" s="8">
        <v>-50</v>
      </c>
      <c r="K48" s="9">
        <v>5</v>
      </c>
      <c r="L48" s="10">
        <f>'21-04'!$K48+('21-04'!$J48/90)</f>
        <v>4.4444444444444446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4" t="s">
        <v>771</v>
      </c>
      <c r="J49" s="8"/>
      <c r="K49" s="9">
        <v>-70</v>
      </c>
      <c r="L49" s="10">
        <f>'21-04'!$K49+('21-04'!$J49/90)</f>
        <v>-70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4" t="s">
        <v>783</v>
      </c>
      <c r="J50" s="8">
        <v>360</v>
      </c>
      <c r="K50" s="9"/>
      <c r="L50" s="10">
        <f>'21-04'!$K50+('21-04'!$J50/90)</f>
        <v>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4" t="s">
        <v>750</v>
      </c>
      <c r="J51" s="8">
        <v>-300</v>
      </c>
      <c r="K51" s="9">
        <v>245</v>
      </c>
      <c r="L51" s="10">
        <f>'21-04'!$K51+('21-04'!$J51/90)</f>
        <v>241.66666666666666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4" t="s">
        <v>784</v>
      </c>
      <c r="J52" s="8"/>
      <c r="K52" s="9">
        <v>100</v>
      </c>
      <c r="L52" s="10">
        <f>'21-04'!$K52+('21-04'!$J52/90)</f>
        <v>100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4" t="s">
        <v>103</v>
      </c>
      <c r="J53" s="8">
        <v>-100</v>
      </c>
      <c r="K53" s="9">
        <v>10</v>
      </c>
      <c r="L53" s="10">
        <f>'21-04'!$K53+('21-04'!$J53/90)</f>
        <v>8.8888888888888893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4" t="s">
        <v>350</v>
      </c>
      <c r="J54" s="8">
        <v>200</v>
      </c>
      <c r="K54" s="9"/>
      <c r="L54" s="10">
        <f>'21-04'!$K54+('21-04'!$J54/90)</f>
        <v>2.2222222222222223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4" t="s">
        <v>195</v>
      </c>
      <c r="J55" s="8">
        <v>200</v>
      </c>
      <c r="K55" s="9"/>
      <c r="L55" s="10">
        <f>'21-04'!$K55+('21-04'!$J55/90)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4" t="s">
        <v>195</v>
      </c>
      <c r="J56" s="8">
        <v>-100</v>
      </c>
      <c r="K56" s="9">
        <v>10</v>
      </c>
      <c r="L56" s="10">
        <f>'21-04'!$K56+('21-04'!$J56/90)</f>
        <v>8.8888888888888893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785</v>
      </c>
      <c r="J57" s="8"/>
      <c r="K57" s="9">
        <v>14</v>
      </c>
      <c r="L57" s="10">
        <f>'21-04'!$K57+('21-04'!$J57/90)</f>
        <v>14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31</v>
      </c>
      <c r="J58" s="8">
        <v>225</v>
      </c>
      <c r="K58" s="9"/>
      <c r="L58" s="10">
        <f>'21-04'!$K58+('21-04'!$J58/90)</f>
        <v>2.5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229</v>
      </c>
      <c r="J59" s="8">
        <v>-580</v>
      </c>
      <c r="K59" s="9"/>
      <c r="L59" s="10">
        <f>'21-04'!$K59+('21-04'!$J59/90)</f>
        <v>-6.4444444444444446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4" t="s">
        <v>786</v>
      </c>
      <c r="J60" s="8">
        <v>350</v>
      </c>
      <c r="K60" s="9"/>
      <c r="L60" s="10">
        <f>'21-04'!$K60+('21-04'!$J60/90)</f>
        <v>3.8888888888888888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4" t="s">
        <v>13</v>
      </c>
      <c r="J61" s="8">
        <v>140</v>
      </c>
      <c r="K61" s="9"/>
      <c r="L61" s="10">
        <f>'21-04'!$K61+('21-04'!$J61/90)</f>
        <v>1.5555555555555556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4" t="s">
        <v>83</v>
      </c>
      <c r="J62" s="8"/>
      <c r="K62" s="9">
        <v>10</v>
      </c>
      <c r="L62" s="10">
        <f>'21-04'!$K62+('21-04'!$J62/90)</f>
        <v>10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4" t="s">
        <v>787</v>
      </c>
      <c r="J63" s="8">
        <v>60</v>
      </c>
      <c r="K63" s="9"/>
      <c r="L63" s="10">
        <f>'21-04'!$K63+('21-04'!$J63/90)</f>
        <v>0.66666666666666663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4" t="s">
        <v>788</v>
      </c>
      <c r="J64" s="8">
        <v>300</v>
      </c>
      <c r="K64" s="9"/>
      <c r="L64" s="10">
        <f>'21-04'!$K64+('21-04'!$J64/90)</f>
        <v>3.3333333333333335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8" t="s">
        <v>719</v>
      </c>
      <c r="J65" s="39">
        <v>500</v>
      </c>
      <c r="K65" s="40"/>
      <c r="L65" s="41">
        <f>'21-04'!$K65+('21-04'!$J65/90)</f>
        <v>5.5555555555555554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8" t="s">
        <v>16</v>
      </c>
      <c r="J66" s="42">
        <v>300</v>
      </c>
      <c r="K66" s="43">
        <v>30</v>
      </c>
      <c r="L66" s="41">
        <f>'21-04'!$K66+('21-04'!$J66/90)</f>
        <v>33.333333333333336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8" t="s">
        <v>789</v>
      </c>
      <c r="J67" s="39"/>
      <c r="K67" s="40">
        <v>16</v>
      </c>
      <c r="L67" s="41">
        <f>'21-04'!$K67+('21-04'!$J67/90)</f>
        <v>16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8"/>
      <c r="J68" s="42">
        <v>-500</v>
      </c>
      <c r="K68" s="43">
        <v>10</v>
      </c>
      <c r="L68" s="41">
        <f>'21-04'!$K68+('21-04'!$J68/90)</f>
        <v>4.4444444444444446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8" t="s">
        <v>95</v>
      </c>
      <c r="J69" s="39"/>
      <c r="K69" s="40">
        <v>290</v>
      </c>
      <c r="L69" s="41">
        <f>'21-04'!$K69+('21-04'!$J69/90)</f>
        <v>290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8" t="s">
        <v>95</v>
      </c>
      <c r="J70" s="39"/>
      <c r="K70" s="40">
        <v>-290</v>
      </c>
      <c r="L70" s="41">
        <f>'21-04'!$K70+('21-04'!$J70/90)</f>
        <v>-290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5</v>
      </c>
      <c r="L71" s="10">
        <f>'21-04'!$K71+('21-04'!$J71/90)</f>
        <v>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4" t="s">
        <v>440</v>
      </c>
      <c r="J72" s="8"/>
      <c r="K72" s="9">
        <v>75</v>
      </c>
      <c r="L72" s="10">
        <f>'21-04'!$K72+('21-04'!$J72/90)</f>
        <v>75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4"/>
      <c r="J73" s="8">
        <v>300</v>
      </c>
      <c r="K73" s="9"/>
      <c r="L73" s="10">
        <f>'21-04'!$K73+('21-04'!$J73/90)</f>
        <v>3.3333333333333335</v>
      </c>
      <c r="M73" s="3"/>
      <c r="N73" s="9" t="s">
        <v>118</v>
      </c>
      <c r="O73" s="9"/>
      <c r="P73" s="6">
        <v>4515</v>
      </c>
      <c r="Q73" s="9"/>
      <c r="R73" s="9"/>
      <c r="S73" s="17">
        <v>10430</v>
      </c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790</v>
      </c>
      <c r="J74" s="8">
        <v>-225</v>
      </c>
      <c r="K74" s="9">
        <v>10</v>
      </c>
      <c r="L74" s="10">
        <f>'21-04'!$K74+('21-04'!$J74/90)</f>
        <v>7.5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4"/>
      <c r="J75" s="8">
        <v>100</v>
      </c>
      <c r="K75" s="9"/>
      <c r="L75" s="10">
        <f>'21-04'!$K75+('21-04'!$J75/90)</f>
        <v>1.1111111111111112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4"/>
      <c r="J76" s="8"/>
      <c r="K76" s="9">
        <v>2</v>
      </c>
      <c r="L76" s="10">
        <f>'21-04'!$K76+('21-04'!$J76/90)</f>
        <v>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4" t="s">
        <v>792</v>
      </c>
      <c r="J77" s="8">
        <v>585</v>
      </c>
      <c r="K77" s="9"/>
      <c r="L77" s="10">
        <f>'21-04'!$K77+('21-04'!$J77/90)</f>
        <v>6.5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793</v>
      </c>
      <c r="J78" s="8">
        <v>400</v>
      </c>
      <c r="K78" s="9"/>
      <c r="L78" s="10">
        <f>'21-04'!$K78+('21-04'!$J78/90)</f>
        <v>4.4444444444444446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4" t="s">
        <v>260</v>
      </c>
      <c r="J79" s="8"/>
      <c r="K79" s="9">
        <v>130</v>
      </c>
      <c r="L79" s="10">
        <f>'21-04'!$K79+('21-04'!$J79/90)</f>
        <v>130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791</v>
      </c>
      <c r="J80" s="8"/>
      <c r="K80" s="9">
        <v>80</v>
      </c>
      <c r="L80" s="10">
        <f>'21-04'!$K80+('21-04'!$J80/90)</f>
        <v>80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404</v>
      </c>
      <c r="J81" s="8">
        <v>220</v>
      </c>
      <c r="K81" s="9"/>
      <c r="L81" s="10">
        <f>'21-04'!$K81+('21-04'!$J81/90)</f>
        <v>2.4444444444444446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4" t="s">
        <v>208</v>
      </c>
      <c r="J82" s="8">
        <v>70</v>
      </c>
      <c r="K82" s="9"/>
      <c r="L82" s="10">
        <f>'21-04'!$K82+('21-04'!$J82/90)</f>
        <v>0.77777777777777779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47" t="s">
        <v>28</v>
      </c>
      <c r="I83" s="44" t="s">
        <v>339</v>
      </c>
      <c r="J83" s="8">
        <v>-50</v>
      </c>
      <c r="K83" s="9"/>
      <c r="L83" s="10">
        <f>'21-04'!$K83+('21-04'!$J83/90)</f>
        <v>-0.55555555555555558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47" t="s">
        <v>40</v>
      </c>
      <c r="I84" s="44" t="s">
        <v>794</v>
      </c>
      <c r="J84" s="8"/>
      <c r="K84" s="9">
        <v>-180</v>
      </c>
      <c r="L84" s="10">
        <f>'21-04'!$K84+('21-04'!$J84/90)</f>
        <v>-180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4" t="s">
        <v>795</v>
      </c>
      <c r="J85" s="8"/>
      <c r="K85" s="9">
        <v>6</v>
      </c>
      <c r="L85" s="10">
        <f>'21-04'!$K85+('21-04'!$J85/90)</f>
        <v>6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4" t="s">
        <v>183</v>
      </c>
      <c r="J86" s="8"/>
      <c r="K86" s="9">
        <v>5</v>
      </c>
      <c r="L86" s="10">
        <f>'21-04'!$K86+('21-04'!$J86/90)</f>
        <v>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4" t="s">
        <v>673</v>
      </c>
      <c r="J87" s="8">
        <v>100</v>
      </c>
      <c r="K87" s="9"/>
      <c r="L87" s="10">
        <f>'21-04'!$K87+('21-04'!$J87/90)</f>
        <v>1.1111111111111112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4" t="s">
        <v>154</v>
      </c>
      <c r="J88" s="8">
        <v>50</v>
      </c>
      <c r="K88" s="9"/>
      <c r="L88" s="10">
        <f>'21-04'!$K88+('21-04'!$J88/90)</f>
        <v>0.55555555555555558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4" t="s">
        <v>792</v>
      </c>
      <c r="J89" s="8">
        <v>250</v>
      </c>
      <c r="K89" s="9"/>
      <c r="L89" s="10">
        <f>'21-04'!$K89+('21-04'!$J89/90)</f>
        <v>2.7777777777777777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4" t="s">
        <v>229</v>
      </c>
      <c r="J90" s="8">
        <v>-600</v>
      </c>
      <c r="K90" s="9"/>
      <c r="L90" s="10">
        <f>'21-04'!$K90+('21-04'!$J90/90)</f>
        <v>-6.666666666666667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4" t="s">
        <v>430</v>
      </c>
      <c r="J91" s="8"/>
      <c r="K91" s="9">
        <v>8</v>
      </c>
      <c r="L91" s="10">
        <f>'21-04'!$K91+('21-04'!$J91/90)</f>
        <v>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4" t="s">
        <v>796</v>
      </c>
      <c r="J92" s="8">
        <v>-270</v>
      </c>
      <c r="K92" s="9">
        <v>15</v>
      </c>
      <c r="L92" s="10">
        <f>'21-04'!$K92+('21-04'!$J92/90)</f>
        <v>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4" t="s">
        <v>797</v>
      </c>
      <c r="J93" s="8"/>
      <c r="K93" s="9">
        <v>60</v>
      </c>
      <c r="L93" s="10">
        <f>'21-04'!$K93+('21-04'!$J93/90)</f>
        <v>60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4" t="s">
        <v>583</v>
      </c>
      <c r="J94" s="8">
        <v>225</v>
      </c>
      <c r="K94" s="9"/>
      <c r="L94" s="10">
        <f>'21-04'!$K94+('21-04'!$J94/90)</f>
        <v>2.5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10</v>
      </c>
      <c r="L95" s="10">
        <f>'21-04'!$K95+('21-04'!$J95/90)</f>
        <v>10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4" t="s">
        <v>798</v>
      </c>
      <c r="J96" s="8">
        <v>-180</v>
      </c>
      <c r="K96" s="9">
        <v>35</v>
      </c>
      <c r="L96" s="10">
        <f>'21-04'!$K96+('21-04'!$J96/90)</f>
        <v>33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47" t="s">
        <v>40</v>
      </c>
      <c r="I97" s="44" t="s">
        <v>799</v>
      </c>
      <c r="J97" s="8">
        <v>-600</v>
      </c>
      <c r="K97" s="9"/>
      <c r="L97" s="10">
        <f>'21-04'!$K97+('21-04'!$J97/90)</f>
        <v>-6.666666666666667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4" t="s">
        <v>800</v>
      </c>
      <c r="J98" s="8">
        <v>300</v>
      </c>
      <c r="K98" s="9"/>
      <c r="L98" s="10">
        <f>'21-04'!$K98+('21-04'!$J98/90)</f>
        <v>3.3333333333333335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5</v>
      </c>
      <c r="L99" s="10">
        <f>'21-04'!$K99+('21-04'!$J99/90)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-300</v>
      </c>
      <c r="K100" s="9">
        <v>5</v>
      </c>
      <c r="L100" s="10">
        <f>'21-04'!$K100+('21-04'!$J100/90)</f>
        <v>1.6666666666666665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4" t="s">
        <v>279</v>
      </c>
      <c r="J101" s="8">
        <v>70</v>
      </c>
      <c r="K101" s="9"/>
      <c r="L101" s="10">
        <f>'21-04'!$K101+('21-04'!$J101/90)</f>
        <v>0.77777777777777779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4" t="s">
        <v>801</v>
      </c>
      <c r="J102" s="8">
        <v>250</v>
      </c>
      <c r="K102" s="9"/>
      <c r="L102" s="10">
        <f>'21-04'!$K102+('21-04'!$J102/90)</f>
        <v>2.7777777777777777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4" t="s">
        <v>802</v>
      </c>
      <c r="J103" s="8">
        <v>-130</v>
      </c>
      <c r="K103" s="9">
        <v>5</v>
      </c>
      <c r="L103" s="10">
        <f>'21-04'!$K103+('21-04'!$J103/90)</f>
        <v>3.5555555555555554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4" t="s">
        <v>379</v>
      </c>
      <c r="J104" s="8"/>
      <c r="K104" s="9">
        <v>10</v>
      </c>
      <c r="L104" s="10">
        <f>'21-04'!$K104+('21-04'!$J104/90)</f>
        <v>10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4" t="s">
        <v>63</v>
      </c>
      <c r="J105" s="8">
        <v>70</v>
      </c>
      <c r="K105" s="9"/>
      <c r="L105" s="10">
        <f>'21-04'!$K105+('21-04'!$J105/90)</f>
        <v>0.77777777777777779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4" t="s">
        <v>759</v>
      </c>
      <c r="J106" s="8">
        <v>-270</v>
      </c>
      <c r="K106" s="9">
        <v>5</v>
      </c>
      <c r="L106" s="10">
        <f>'21-04'!$K106+('21-04'!$J106/90)</f>
        <v>2</v>
      </c>
      <c r="M106" s="3"/>
      <c r="N106" s="49"/>
      <c r="O106" s="9"/>
      <c r="P106" s="6"/>
      <c r="Q106" s="9"/>
      <c r="R106" s="9"/>
      <c r="S106" s="17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4" t="s">
        <v>56</v>
      </c>
      <c r="J107" s="8">
        <v>200</v>
      </c>
      <c r="K107" s="9"/>
      <c r="L107" s="10">
        <f>'21-04'!$K107+('21-04'!$J107/90)</f>
        <v>2.2222222222222223</v>
      </c>
      <c r="M107" s="3"/>
      <c r="N107" s="49" t="s">
        <v>118</v>
      </c>
      <c r="O107" s="9"/>
      <c r="P107" s="6">
        <v>4726</v>
      </c>
      <c r="Q107" s="9"/>
      <c r="R107" s="9"/>
      <c r="S107" s="17">
        <v>10695</v>
      </c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47" t="s">
        <v>40</v>
      </c>
      <c r="I108" s="44" t="s">
        <v>799</v>
      </c>
      <c r="J108" s="8">
        <v>100</v>
      </c>
      <c r="K108" s="9"/>
      <c r="L108" s="10">
        <f>'21-04'!$K108+('21-04'!$J108/90)</f>
        <v>1.1111111111111112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4" t="s">
        <v>528</v>
      </c>
      <c r="J109" s="8">
        <v>180</v>
      </c>
      <c r="K109" s="9">
        <v>5</v>
      </c>
      <c r="L109" s="10">
        <f>'21-04'!$K109+('21-04'!$J109/90)</f>
        <v>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4" t="s">
        <v>694</v>
      </c>
      <c r="J110" s="8">
        <v>-270</v>
      </c>
      <c r="K110" s="9">
        <v>10</v>
      </c>
      <c r="L110" s="10">
        <f>'21-04'!$K110+('21-04'!$J110/90)</f>
        <v>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4" t="s">
        <v>33</v>
      </c>
      <c r="J111" s="8">
        <v>50</v>
      </c>
      <c r="K111" s="9"/>
      <c r="L111" s="10">
        <f>'21-04'!$K111+('21-04'!$J111/90)</f>
        <v>0.55555555555555558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4" t="s">
        <v>803</v>
      </c>
      <c r="J112" s="8">
        <v>-30</v>
      </c>
      <c r="K112" s="9">
        <v>25</v>
      </c>
      <c r="L112" s="10">
        <f>'21-04'!$K112+('21-04'!$J112/90)</f>
        <v>24.666666666666668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4" t="s">
        <v>804</v>
      </c>
      <c r="J113" s="8">
        <v>320</v>
      </c>
      <c r="K113" s="9"/>
      <c r="L113" s="10">
        <f>'21-04'!$K113+('21-04'!$J113/90)</f>
        <v>3.5555555555555554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4" t="s">
        <v>132</v>
      </c>
      <c r="J114" s="8">
        <v>300</v>
      </c>
      <c r="K114" s="9"/>
      <c r="L114" s="10">
        <f>'21-04'!$K114+('21-04'!$J114/90)</f>
        <v>3.3333333333333335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4" t="s">
        <v>805</v>
      </c>
      <c r="J115" s="8">
        <v>180</v>
      </c>
      <c r="K115" s="9"/>
      <c r="L115" s="10">
        <f>'21-04'!$K115+('21-04'!$J115/90)</f>
        <v>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4" t="s">
        <v>806</v>
      </c>
      <c r="J116" s="8">
        <v>170</v>
      </c>
      <c r="K116" s="9"/>
      <c r="L116" s="10">
        <f>'21-04'!$K116+('21-04'!$J116/90)</f>
        <v>1.8888888888888888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95</v>
      </c>
      <c r="J117" s="8"/>
      <c r="K117" s="9">
        <v>-2800</v>
      </c>
      <c r="L117" s="10">
        <f>'21-04'!$K117+('21-04'!$J117/90)</f>
        <v>-2800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2" t="s">
        <v>95</v>
      </c>
      <c r="J118" s="8">
        <v>-200</v>
      </c>
      <c r="K118" s="9"/>
      <c r="L118" s="10">
        <f>'21-04'!$K118+('21-04'!$J118/90)</f>
        <v>-2.2222222222222223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95</v>
      </c>
      <c r="J119" s="8"/>
      <c r="K119" s="9">
        <v>-871</v>
      </c>
      <c r="L119" s="10">
        <f>'21-04'!$K119+('21-04'!$J119/90)</f>
        <v>-871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25</v>
      </c>
      <c r="L120" s="10">
        <f>'21-04'!$K120+('21-04'!$J120/90)</f>
        <v>25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'21-04'!$K121+('21-04'!$J121/90)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'21-04'!$K122+('21-04'!$J122/90)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'21-04'!$K123+('21-04'!$J123/90)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'21-04'!$K124+('21-04'!$J124/90)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'21-04'!$K125+('21-04'!$J125/90)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'21-04'!$K126+('21-04'!$J126/90)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'21-04'!$K127+('21-04'!$J127/90)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'21-04'!$K128+('21-04'!$J128/90)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'21-04'!$K129+('21-04'!$J129/90)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'21-04'!$K130+('21-04'!$J130/90)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'21-04'!$K131+('21-04'!$J131/90)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'21-04'!$K132+('21-04'!$J132/90)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'21-04'!$K133+('21-04'!$J133/90)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'21-04'!$K134+('21-04'!$J134/90)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'21-04'!$K135+('21-04'!$J135/90)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'21-04'!$K136+('21-04'!$J136/90)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'21-04'!$K137+('21-04'!$J137/90)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'21-04'!$K138+('21-04'!$J138/90)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'21-04'!$K139+('21-04'!$J139/90)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'21-04'!$K140+('21-04'!$J140/90)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'21-04'!$K141+('21-04'!$J141/90)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'21-04'!$K142+('21-04'!$J142/90)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'21-04'!$K143+('21-04'!$J143/90)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'21-04'!$K144+('21-04'!$J144/90)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'21-04'!$K145+('21-04'!$J145/90)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'21-04'!$K146+('21-04'!$J146/90)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'21-04'!$K147+('21-04'!$J147/90)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'21-04'!$K148+('21-04'!$J148/90)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'21-04'!$K149+('21-04'!$J149/90)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'21-04'!$K150+('21-04'!$J150/90)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'21-04'!$K151+('21-04'!$J151/90)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'21-04'!$K152+('21-04'!$J152/90)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'21-04'!$K153+('21-04'!$J153/90)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'21-04'!$K154+('21-04'!$J154/90)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'21-04'!$K155+('21-04'!$J155/90)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'21-04'!$K156+('21-04'!$J156/90)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'21-04'!$K157+('21-04'!$J157/90)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'21-04'!$K158+('21-04'!$J158/90)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'21-04'!$K159+('21-04'!$J159/90)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'21-04'!$K160+('21-04'!$J160/90)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'21-04'!$K161+('21-04'!$J161/90)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'21-04'!$K162+('21-04'!$J162/90)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'21-04'!$K163+('21-04'!$J163/90)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'21-04'!$K164+('21-04'!$J164/90)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'21-04'!$K165+('21-04'!$J165/90)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'21-04'!$K166+('21-04'!$J166/90)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'21-04'!$K167+('21-04'!$J167/90)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'21-04'!$K168+('21-04'!$J168/90)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'21-04'!$K169+('21-04'!$J169/90)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'21-04'!$K170+('21-04'!$J170/90)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'21-04'!$K171+('21-04'!$J171/90)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'21-04'!$K172+('21-04'!$J172/90)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'21-04'!$K173+('21-04'!$J173/90)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'21-04'!$K174+('21-04'!$J174/90)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'21-04'!$K175+('21-04'!$J175/90)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'21-04'!$K176+('21-04'!$J176/90)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'21-04'!$K177+('21-04'!$J177/90)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'21-04'!$K178+('21-04'!$J178/90)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'21-04'!$K179+('21-04'!$J179/90)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'21-04'!$K180+('21-04'!$J180/90)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'21-04'!$K181+('21-04'!$J181/90)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'21-04'!$K182+('21-04'!$J182/90)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'21-04'!$K183+('21-04'!$J183/90)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'21-04'!$K184+('21-04'!$J184/90)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'21-04'!$K185+('21-04'!$J185/90)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'21-04'!$K186+('21-04'!$J186/90)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'21-04'!$K187+('21-04'!$J187/90)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'21-04'!$K188+('21-04'!$J188/90)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'21-04'!$K189+('21-04'!$J189/90)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'21-04'!$K190+('21-04'!$J190/90)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'21-04'!$K191+('21-04'!$J191/90)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'21-04'!$K192+('21-04'!$J192/90)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'21-04'!$K193+('21-04'!$J193/90)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'21-04'!$K194+('21-04'!$J194/90)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'21-04'!$K195+('21-04'!$J195/90)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'21-04'!$K196+('21-04'!$J196/90)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'21-04'!$K197+('21-04'!$J197/90)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'21-04'!$K198+('21-04'!$J198/90)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'21-04'!$K199+('21-04'!$J199/90)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'21-04'!$K200+('21-04'!$J200/90)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'21-04'!$K201+('21-04'!$J201/90)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'21-04'!$K202+('21-04'!$J202/90)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'21-04'!$K203+('21-04'!$J203/90)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'21-04'!$K204+('21-04'!$J204/90)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'21-04'!$K205+('21-04'!$J205/90)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'21-04'!$K206+('21-04'!$J206/90)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'21-04'!$K207+('21-04'!$J207/90)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'21-04'!$K208+('21-04'!$J208/90)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'21-04'!$K209+('21-04'!$J209/90)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'21-04'!$K210+('21-04'!$J210/90)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'21-04'!$K211+('21-04'!$J211/90)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'21-04'!$K212+('21-04'!$J212/90)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'21-04'!$K213+('21-04'!$J213/90)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'21-04'!$K214+('21-04'!$J214/90)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'21-04'!$K215+('21-04'!$J215/90)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'21-04'!$K216+('21-04'!$J216/90)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'21-04'!$K217+('21-04'!$J217/90)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'21-04'!$K218+('21-04'!$J218/90)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'21-04'!$K219+('21-04'!$J219/90)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'21-04'!$K220+('21-04'!$J220/90)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'21-04'!$K221+('21-04'!$J221/90)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'21-04'!$K222+('21-04'!$J222/90)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'21-04'!$K223+('21-04'!$J223/90)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'21-04'!$K224+('21-04'!$J224/90)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'21-04'!$K225+('21-04'!$J225/90)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'21-04'!$K226+('21-04'!$J226/90)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'21-04'!$K227+('21-04'!$J227/90)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'21-04'!$K228+('21-04'!$J228/90)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'21-04'!$K229+('21-04'!$J229/90)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'21-04'!$K230+('21-04'!$J230/90)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'21-04'!$K231+('21-04'!$J231/90)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'21-04'!$K232+('21-04'!$J232/90)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'21-04'!$K233+('21-04'!$J233/90)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'21-04'!$K234+('21-04'!$J234/90)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'21-04'!$K235+('21-04'!$J235/90)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'21-04'!$K236+('21-04'!$J236/90)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'21-04'!$K237+('21-04'!$J237/90)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'21-04'!$K238+('21-04'!$J238/90)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'21-04'!$K239+('21-04'!$J239/90)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'21-04'!$K240+('21-04'!$J240/90)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'21-04'!$K241+('21-04'!$J241/90)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'21-04'!$K242+('21-04'!$J242/90)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'21-04'!$K243+('21-04'!$J243/90)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'21-04'!$K244+('21-04'!$J244/90)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'21-04'!$K245+('21-04'!$J245/90)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'21-04'!$K246+('21-04'!$J246/90)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'21-04'!$K247+('21-04'!$J247/90)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'21-04'!$K248+('21-04'!$J248/90)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'21-04'!$K249+('21-04'!$J249/90)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'21-04'!$K250+('21-04'!$J250/90)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'21-04'!$K251+('21-04'!$J251/90)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'21-04'!$K252+('21-04'!$J252/90)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'21-04'!$K253+('21-04'!$J253/90)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'21-04'!$K254+('21-04'!$J254/90)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'21-04'!$K255+('21-04'!$J255/90)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'21-04'!$K256+('21-04'!$J256/90)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'21-04'!$K257+('21-04'!$J257/90)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'21-04'!$K258+('21-04'!$J258/90)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'21-04'!$K259+('21-04'!$J259/90)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'21-04'!$K260+('21-04'!$J260/90)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'21-04'!$K261+('21-04'!$J261/90)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'21-04'!$K262+('21-04'!$J262/90)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'21-04'!$K263+('21-04'!$J263/90)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'21-04'!$K264+('21-04'!$J264/90)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'21-04'!$K265+('21-04'!$J265/90)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'21-04'!$K266+('21-04'!$J266/90)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'21-04'!$K267+('21-04'!$J267/90)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'21-04'!$K268+('21-04'!$J268/90)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'21-04'!$K269+('21-04'!$J269/90)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'21-04'!$K270+('21-04'!$J270/90)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'21-04'!$K271+('21-04'!$J271/90)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'21-04'!$K272+('21-04'!$J272/90)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'21-04'!$K273+('21-04'!$J273/90)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'21-04'!$K274+('21-04'!$J274/90)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'21-04'!$K275+('21-04'!$J275/90)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'21-04'!$K276+('21-04'!$J276/90)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'21-04'!$K277+('21-04'!$J277/90)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'21-04'!$K278+('21-04'!$J278/90)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'21-04'!$K279+('21-04'!$J279/90)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'21-04'!$K280+('21-04'!$J280/90)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'21-04'!$K281+('21-04'!$J281/90)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'21-04'!$K282+('21-04'!$J282/90)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'21-04'!$K283+('21-04'!$J283/90)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'21-04'!$K284+('21-04'!$J284/90)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'21-04'!$K285+('21-04'!$J285/90)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'21-04'!$K286+('21-04'!$J286/90)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'21-04'!$K287+('21-04'!$J287/90)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'21-04'!$K288+('21-04'!$J288/90)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'21-04'!$K289+('21-04'!$J289/90)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'21-04'!$K290+('21-04'!$J290/90)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'21-04'!$K291+('21-04'!$J291/90)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'21-04'!$K292+('21-04'!$J292/90)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'21-04'!$K293+('21-04'!$J293/90)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'21-04'!$K294+('21-04'!$J294/90)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'21-04'!$K295+('21-04'!$J295/90)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'21-04'!$K296+('21-04'!$J296/90)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'21-04'!$K297+('21-04'!$J297/90)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'21-04'!$K298+('21-04'!$J298/90)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'21-04'!$K299+('21-04'!$J299/90)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'21-04'!$K300+('21-04'!$J300/90)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'21-04'!$K301+('21-04'!$J301/90)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'21-04'!$K302+('21-04'!$J302/90)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'21-04'!$K303+('21-04'!$J303/90)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'21-04'!$K304+('21-04'!$J304/90)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'21-04'!$K305+('21-04'!$J305/90)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'21-04'!$K306+('21-04'!$J306/90)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'21-04'!$K307+('21-04'!$J307/90)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'21-04'!$K308+('21-04'!$J308/90)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'21-04'!$K309+('21-04'!$J309/90)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'21-04'!$K310+('21-04'!$J310/90)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'21-04'!$K311+('21-04'!$J311/90)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'21-04'!$K312+('21-04'!$J312/90)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'21-04'!$K313+('21-04'!$J313/90)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'21-04'!$K314+('21-04'!$J314/90)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'21-04'!$K315+('21-04'!$J315/90)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'21-04'!$K316+('21-04'!$J316/90)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'21-04'!$K317+('21-04'!$J317/90)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'21-04'!$K318+('21-04'!$J318/90)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'21-04'!$K319+('21-04'!$J319/90)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'21-04'!$K320+('21-04'!$J320/90)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'21-04'!$K321+('21-04'!$J321/90)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'21-04'!$K322+('21-04'!$J322/90)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'21-04'!$K323+('21-04'!$J323/90)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'21-04'!$K324+('21-04'!$J324/90)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'21-04'!$K325+('21-04'!$J325/90)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'21-04'!$K326+('21-04'!$J326/90)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'21-04'!$K327+('21-04'!$J327/90)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'21-04'!$K328+('21-04'!$J328/90)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'21-04'!$K329+('21-04'!$J329/90)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'21-04'!$K330+('21-04'!$J330/90)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'21-04'!$K331+('21-04'!$J331/90)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'21-04'!$K332+('21-04'!$J332/90)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'21-04'!$K333+('21-04'!$J333/90)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'21-04'!$K334+('21-04'!$J334/90)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'21-04'!$K335+('21-04'!$J335/90)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'21-04'!$K336+('21-04'!$J336/90)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'21-04'!$K337+('21-04'!$J337/90)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'21-04'!$K338+('21-04'!$J338/90)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'21-04'!$K339+('21-04'!$J339/90)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'21-04'!$K340+('21-04'!$J340/90)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'21-04'!$K341+('21-04'!$J341/90)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'21-04'!$K342+('21-04'!$J342/90)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'21-04'!$K343+('21-04'!$J343/90)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'21-04'!$K344+('21-04'!$J344/90)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'21-04'!$K345+('21-04'!$J345/90)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'21-04'!$K346+('21-04'!$J346/90)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'21-04'!$K347+('21-04'!$J347/90)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'21-04'!$K348+('21-04'!$J348/90)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'21-04'!$K349+('21-04'!$J349/90)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'21-04'!$K350+('21-04'!$J350/90)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'21-04'!$K351+('21-04'!$J351/90)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'21-04'!$K352+('21-04'!$J352/90)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'21-04'!$K353+('21-04'!$J353/90)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'21-04'!$K354+('21-04'!$J354/90)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'21-04'!$K355+('21-04'!$J355/90)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'21-04'!$K356+('21-04'!$J356/90)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'21-04'!$K357+('21-04'!$J357/90)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'21-04'!$K358+('21-04'!$J358/90)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'21-04'!$K359+('21-04'!$J359/90)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'21-04'!$K360+('21-04'!$J360/90)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'21-04'!$K361+('21-04'!$J361/90)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408024-4D38-4C4A-AA92-4F69B859C683}">
  <sheetPr>
    <pageSetUpPr fitToPage="1"/>
  </sheetPr>
  <dimension ref="A1:Z1000"/>
  <sheetViews>
    <sheetView rightToLeft="1" workbookViewId="0">
      <selection activeCell="J112" sqref="J11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-630</v>
      </c>
      <c r="K1" s="3">
        <f t="shared" si="0"/>
        <v>305</v>
      </c>
      <c r="L1" s="3">
        <f t="shared" si="0"/>
        <v>297.99999999999994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29</v>
      </c>
      <c r="J3" s="8">
        <v>-300</v>
      </c>
      <c r="K3" s="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808</v>
      </c>
      <c r="J4" s="8"/>
      <c r="K4" s="9">
        <v>200</v>
      </c>
      <c r="L4" s="10">
        <f t="shared" si="1"/>
        <v>200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10</v>
      </c>
      <c r="L5" s="10">
        <f t="shared" si="1"/>
        <v>10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-400</v>
      </c>
      <c r="K6" s="9"/>
      <c r="L6" s="10">
        <f t="shared" si="1"/>
        <v>-4.4444444444444446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130</v>
      </c>
      <c r="K7" s="9"/>
      <c r="L7" s="10">
        <f t="shared" si="1"/>
        <v>1.4444444444444444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809</v>
      </c>
      <c r="J8" s="8"/>
      <c r="K8" s="9">
        <v>30</v>
      </c>
      <c r="L8" s="10">
        <f t="shared" si="1"/>
        <v>30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299</v>
      </c>
      <c r="J9" s="8"/>
      <c r="K9" s="9">
        <v>165</v>
      </c>
      <c r="L9" s="10">
        <f t="shared" si="1"/>
        <v>165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-60</v>
      </c>
      <c r="K10" s="9">
        <v>-100</v>
      </c>
      <c r="L10" s="10">
        <f t="shared" si="1"/>
        <v>-100.66666666666667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773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57" t="s">
        <v>7</v>
      </c>
      <c r="B20" s="58"/>
      <c r="C20" s="58"/>
      <c r="D20" s="58"/>
      <c r="E20" s="58"/>
      <c r="F20" s="58"/>
      <c r="G20" s="1"/>
      <c r="H20" s="1"/>
      <c r="I20" s="2" t="s">
        <v>0</v>
      </c>
      <c r="J20" s="3">
        <f>SUM('22-04'!$J$22:$J$361)</f>
        <v>-6130</v>
      </c>
      <c r="K20" s="3">
        <f>SUM('22-04'!$K$22:$K$361)</f>
        <v>730</v>
      </c>
      <c r="L20" s="3">
        <f>SUM('22-04'!$L$22:$L$361)</f>
        <v>661.88888888888914</v>
      </c>
      <c r="M20" s="3"/>
      <c r="N20" s="57" t="s">
        <v>8</v>
      </c>
      <c r="O20" s="58"/>
      <c r="P20" s="58"/>
      <c r="Q20" s="58"/>
      <c r="R20" s="58"/>
      <c r="S20" s="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21</v>
      </c>
      <c r="F22" s="16">
        <f t="shared" ref="F22:F26" si="3">D22*E22</f>
        <v>105</v>
      </c>
      <c r="G22" s="7"/>
      <c r="H22" s="7" t="s">
        <v>6</v>
      </c>
      <c r="I22" s="2"/>
      <c r="J22" s="8"/>
      <c r="K22" s="9">
        <v>60</v>
      </c>
      <c r="L22" s="10">
        <f>'22-04'!$K22+('22-04'!$J22/90)</f>
        <v>60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15</v>
      </c>
      <c r="S22" s="16">
        <f t="shared" ref="S22:S26" si="5">Q22*R22</f>
        <v>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45</v>
      </c>
      <c r="F23" s="16">
        <f t="shared" si="3"/>
        <v>450</v>
      </c>
      <c r="G23" s="7"/>
      <c r="H23" s="7" t="s">
        <v>6</v>
      </c>
      <c r="I23" s="44" t="s">
        <v>807</v>
      </c>
      <c r="J23" s="8">
        <v>-90</v>
      </c>
      <c r="K23" s="9">
        <v>10</v>
      </c>
      <c r="L23" s="10">
        <f>'22-04'!$K23+('22-04'!$J23/90)</f>
        <v>9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8</v>
      </c>
      <c r="S23" s="16">
        <f t="shared" si="5"/>
        <v>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75</v>
      </c>
      <c r="C24" s="14">
        <f t="shared" si="2"/>
        <v>750</v>
      </c>
      <c r="D24" s="15">
        <v>20</v>
      </c>
      <c r="E24" s="1">
        <v>23</v>
      </c>
      <c r="F24" s="16">
        <f t="shared" si="3"/>
        <v>460</v>
      </c>
      <c r="G24" s="7"/>
      <c r="H24" s="7" t="s">
        <v>6</v>
      </c>
      <c r="I24" s="2"/>
      <c r="J24" s="8">
        <v>-225</v>
      </c>
      <c r="K24" s="9">
        <v>-55</v>
      </c>
      <c r="L24" s="10">
        <f>'22-04'!$K24+('22-04'!$J24/90)</f>
        <v>-57.5</v>
      </c>
      <c r="M24" s="3"/>
      <c r="N24" s="13">
        <v>10</v>
      </c>
      <c r="O24" s="1">
        <v>65</v>
      </c>
      <c r="P24" s="14">
        <f t="shared" si="4"/>
        <v>650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6</v>
      </c>
      <c r="C25" s="14">
        <f t="shared" si="2"/>
        <v>120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4" t="s">
        <v>121</v>
      </c>
      <c r="J25" s="8">
        <v>350</v>
      </c>
      <c r="K25" s="9"/>
      <c r="L25" s="10">
        <f>'22-04'!$K25+('22-04'!$J25/90)</f>
        <v>3.8888888888888888</v>
      </c>
      <c r="M25" s="3"/>
      <c r="N25" s="13">
        <v>20</v>
      </c>
      <c r="O25" s="1">
        <v>5</v>
      </c>
      <c r="P25" s="14">
        <f t="shared" si="4"/>
        <v>100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98</v>
      </c>
      <c r="F26" s="16">
        <f t="shared" si="3"/>
        <v>9800</v>
      </c>
      <c r="G26" s="7"/>
      <c r="H26" s="7" t="s">
        <v>6</v>
      </c>
      <c r="I26" s="45" t="s">
        <v>507</v>
      </c>
      <c r="J26" s="8">
        <v>-180</v>
      </c>
      <c r="K26" s="9">
        <v>10</v>
      </c>
      <c r="L26" s="10">
        <f>'22-04'!$K26+('22-04'!$J26/90)</f>
        <v>8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46</v>
      </c>
      <c r="S26" s="16">
        <f t="shared" si="5"/>
        <v>4600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10865</v>
      </c>
      <c r="G27" s="7"/>
      <c r="H27" s="7" t="s">
        <v>6</v>
      </c>
      <c r="I27" s="2" t="s">
        <v>810</v>
      </c>
      <c r="J27" s="8">
        <v>100</v>
      </c>
      <c r="K27" s="9"/>
      <c r="L27" s="10">
        <f>'22-04'!$K27+('22-04'!$J27/90)</f>
        <v>1.1111111111111112</v>
      </c>
      <c r="M27" s="3"/>
      <c r="N27" s="13">
        <v>100</v>
      </c>
      <c r="O27" s="1">
        <v>11</v>
      </c>
      <c r="P27" s="14">
        <f t="shared" si="4"/>
        <v>1100</v>
      </c>
      <c r="Q27" s="12" t="s">
        <v>11</v>
      </c>
      <c r="R27" s="12"/>
      <c r="S27" s="17">
        <f>SUM(S22:S26)</f>
        <v>4755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1425</v>
      </c>
      <c r="D28" s="1"/>
      <c r="E28" s="1"/>
      <c r="F28" s="1"/>
      <c r="G28" s="1"/>
      <c r="H28" s="7" t="s">
        <v>6</v>
      </c>
      <c r="I28" s="2" t="s">
        <v>95</v>
      </c>
      <c r="J28" s="8"/>
      <c r="K28" s="9">
        <v>250</v>
      </c>
      <c r="L28" s="10">
        <f>'22-04'!$K28+('22-04'!$J28/90)</f>
        <v>250</v>
      </c>
      <c r="M28" s="3"/>
      <c r="N28" s="12" t="s">
        <v>11</v>
      </c>
      <c r="O28" s="12"/>
      <c r="P28" s="6">
        <f>SUM(P22:P27)</f>
        <v>2155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59" t="s">
        <v>21</v>
      </c>
      <c r="E29" s="60"/>
      <c r="F29" s="17">
        <f t="array" aca="1" ref="F29" ca="1">INDIRECT("'"&amp;$A$19&amp;"'!J20")+J1</f>
        <v>1150</v>
      </c>
      <c r="G29" s="1"/>
      <c r="H29" s="7" t="s">
        <v>40</v>
      </c>
      <c r="I29" s="2" t="s">
        <v>95</v>
      </c>
      <c r="J29" s="8"/>
      <c r="K29" s="9">
        <v>-250</v>
      </c>
      <c r="L29" s="10">
        <f>'22-04'!$K29+('22-04'!$J29/90)</f>
        <v>-250</v>
      </c>
      <c r="M29" s="3"/>
      <c r="N29" s="1"/>
      <c r="O29" s="1"/>
      <c r="P29" s="18"/>
      <c r="Q29" s="59" t="s">
        <v>21</v>
      </c>
      <c r="R29" s="60"/>
      <c r="S29" s="17">
        <f>SUM('22-04'!$J$22:$J$361)</f>
        <v>-6130</v>
      </c>
      <c r="T29" s="1"/>
      <c r="U29" s="1"/>
      <c r="V29" s="1"/>
      <c r="W29" s="1"/>
      <c r="X29" s="1"/>
      <c r="Y29" s="1"/>
      <c r="Z29" s="1"/>
    </row>
    <row r="30" spans="1:26" x14ac:dyDescent="0.3">
      <c r="A30" s="59" t="s">
        <v>23</v>
      </c>
      <c r="B30" s="60"/>
      <c r="C30" s="6">
        <f t="array" aca="1" ref="C30" ca="1">INDIRECT("'"&amp;$A$19&amp;"'!K20")+K1</f>
        <v>-2121</v>
      </c>
      <c r="D30" s="1"/>
      <c r="E30" s="1"/>
      <c r="F30" s="8"/>
      <c r="G30" s="1"/>
      <c r="H30" s="7" t="s">
        <v>6</v>
      </c>
      <c r="I30" s="44"/>
      <c r="J30" s="8">
        <v>-360</v>
      </c>
      <c r="K30" s="9">
        <v>20</v>
      </c>
      <c r="L30" s="10">
        <f>'22-04'!$K30+('22-04'!$J30/90)</f>
        <v>16</v>
      </c>
      <c r="M30" s="3"/>
      <c r="N30" s="59" t="s">
        <v>23</v>
      </c>
      <c r="O30" s="60"/>
      <c r="P30" s="6">
        <f>SUM('22-04'!$K$22:$K$361)</f>
        <v>730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4"/>
      <c r="J31" s="8">
        <v>150</v>
      </c>
      <c r="K31" s="9"/>
      <c r="L31" s="10">
        <f>'22-04'!$K31+('22-04'!$J31/90)</f>
        <v>1.6666666666666667</v>
      </c>
      <c r="M31" s="3"/>
      <c r="N31" s="1"/>
      <c r="O31" s="1"/>
      <c r="P31" s="18"/>
      <c r="Q31" s="12" t="s">
        <v>25</v>
      </c>
      <c r="R31" s="12"/>
      <c r="S31" s="17">
        <f>S27-S29-F27</f>
        <v>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4" t="s">
        <v>811</v>
      </c>
      <c r="J32" s="8">
        <v>50</v>
      </c>
      <c r="K32" s="9"/>
      <c r="L32" s="10">
        <f>'22-04'!$K32+('22-04'!$J32/90)</f>
        <v>0.55555555555555558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6" t="s">
        <v>812</v>
      </c>
      <c r="J33" s="8">
        <v>600</v>
      </c>
      <c r="K33" s="9"/>
      <c r="L33" s="10">
        <f>'22-04'!$K33+('22-04'!$J33/90)</f>
        <v>6.666666666666667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813</v>
      </c>
      <c r="J34" s="8"/>
      <c r="K34" s="9">
        <v>250</v>
      </c>
      <c r="L34" s="10">
        <f>'22-04'!$K34+('22-04'!$J34/90)</f>
        <v>250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4" t="s">
        <v>95</v>
      </c>
      <c r="J35" s="8"/>
      <c r="K35" s="9">
        <v>-250</v>
      </c>
      <c r="L35" s="10">
        <f>'22-04'!$K35+('22-04'!$J35/90)</f>
        <v>-250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4" t="s">
        <v>95</v>
      </c>
      <c r="J36" s="8"/>
      <c r="K36" s="9">
        <v>110</v>
      </c>
      <c r="L36" s="10">
        <f>'22-04'!$K36+('22-04'!$J36/90)</f>
        <v>110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4" t="s">
        <v>95</v>
      </c>
      <c r="J37" s="8">
        <v>-630</v>
      </c>
      <c r="K37" s="9">
        <v>-10</v>
      </c>
      <c r="L37" s="10">
        <f>'22-04'!$K37+('22-04'!$J37/90)</f>
        <v>-17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6" t="s">
        <v>814</v>
      </c>
      <c r="J38" s="8"/>
      <c r="K38" s="9">
        <v>100</v>
      </c>
      <c r="L38" s="10">
        <f>'22-04'!$K38+('22-04'!$J38/90)</f>
        <v>100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 t="s">
        <v>834</v>
      </c>
      <c r="H39" s="7" t="s">
        <v>6</v>
      </c>
      <c r="I39" s="44" t="s">
        <v>815</v>
      </c>
      <c r="J39" s="8">
        <v>-650</v>
      </c>
      <c r="K39" s="9">
        <v>10</v>
      </c>
      <c r="L39" s="10">
        <f>'22-04'!$K39+('22-04'!$J39/90)</f>
        <v>2.7777777777777777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 t="s">
        <v>834</v>
      </c>
      <c r="H40" s="7" t="s">
        <v>6</v>
      </c>
      <c r="I40" s="44" t="s">
        <v>229</v>
      </c>
      <c r="J40" s="8"/>
      <c r="K40" s="9">
        <v>-30</v>
      </c>
      <c r="L40" s="10">
        <f>'22-04'!$K40+('22-04'!$J40/90)</f>
        <v>-30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4"/>
      <c r="J41" s="8">
        <v>-45</v>
      </c>
      <c r="K41" s="9">
        <v>10</v>
      </c>
      <c r="L41" s="10">
        <f>'22-04'!$K41+('22-04'!$J41/90)</f>
        <v>9.5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4"/>
      <c r="J42" s="8">
        <v>-100</v>
      </c>
      <c r="K42" s="9">
        <v>10</v>
      </c>
      <c r="L42" s="10">
        <f>'22-04'!$K42+('22-04'!$J42/90)</f>
        <v>8.8888888888888893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110</v>
      </c>
      <c r="L43" s="10">
        <f>'22-04'!$K43+('22-04'!$J43/90)</f>
        <v>110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4"/>
      <c r="J44" s="8">
        <v>-180</v>
      </c>
      <c r="K44" s="9">
        <v>10</v>
      </c>
      <c r="L44" s="10">
        <f>'22-04'!$K44+('22-04'!$J44/90)</f>
        <v>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4" t="s">
        <v>164</v>
      </c>
      <c r="J45" s="8">
        <v>-300</v>
      </c>
      <c r="K45" s="9">
        <v>10</v>
      </c>
      <c r="L45" s="10">
        <f>'22-04'!$K45+('22-04'!$J45/90)</f>
        <v>6.6666666666666661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4" t="s">
        <v>371</v>
      </c>
      <c r="J46" s="8">
        <v>135</v>
      </c>
      <c r="K46" s="9"/>
      <c r="L46" s="10">
        <f>'22-04'!$K46+('22-04'!$J46/90)</f>
        <v>1.5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4" t="s">
        <v>816</v>
      </c>
      <c r="J47" s="8">
        <v>300</v>
      </c>
      <c r="K47" s="9"/>
      <c r="L47" s="10">
        <f>'22-04'!$K47+('22-04'!$J47/90)</f>
        <v>3.3333333333333335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4"/>
      <c r="J48" s="8"/>
      <c r="K48" s="9">
        <v>24</v>
      </c>
      <c r="L48" s="10">
        <f>'22-04'!$K48+('22-04'!$J48/90)</f>
        <v>24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4" t="s">
        <v>817</v>
      </c>
      <c r="J49" s="8">
        <v>720</v>
      </c>
      <c r="K49" s="9"/>
      <c r="L49" s="10">
        <f>'22-04'!$K49+('22-04'!$J49/90)</f>
        <v>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28</v>
      </c>
      <c r="I50" s="44" t="s">
        <v>818</v>
      </c>
      <c r="J50" s="8"/>
      <c r="K50" s="9">
        <v>-200</v>
      </c>
      <c r="L50" s="10">
        <f>'22-04'!$K50+('22-04'!$J50/90)</f>
        <v>-200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4" t="s">
        <v>819</v>
      </c>
      <c r="J51" s="8"/>
      <c r="K51" s="9">
        <v>16</v>
      </c>
      <c r="L51" s="10">
        <f>'22-04'!$K51+('22-04'!$J51/90)</f>
        <v>16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4" t="s">
        <v>470</v>
      </c>
      <c r="J52" s="8"/>
      <c r="K52" s="9">
        <v>13</v>
      </c>
      <c r="L52" s="10">
        <f>'22-04'!$K52+('22-04'!$J52/90)</f>
        <v>13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4" t="s">
        <v>820</v>
      </c>
      <c r="J53" s="8">
        <v>-450</v>
      </c>
      <c r="K53" s="9">
        <v>10</v>
      </c>
      <c r="L53" s="10">
        <f>'22-04'!$K53+('22-04'!$J53/90)</f>
        <v>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4"/>
      <c r="J54" s="8">
        <v>120</v>
      </c>
      <c r="K54" s="9"/>
      <c r="L54" s="10">
        <f>'22-04'!$K54+('22-04'!$J54/90)</f>
        <v>1.3333333333333333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4" t="s">
        <v>821</v>
      </c>
      <c r="J55" s="8"/>
      <c r="K55" s="9">
        <v>260</v>
      </c>
      <c r="L55" s="10">
        <f>'22-04'!$K55+('22-04'!$J55/90)</f>
        <v>260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275</v>
      </c>
      <c r="J56" s="8">
        <v>200</v>
      </c>
      <c r="K56" s="9"/>
      <c r="L56" s="10">
        <f>'22-04'!$K56+('22-04'!$J56/90)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820</v>
      </c>
      <c r="J57" s="8">
        <v>-225</v>
      </c>
      <c r="K57" s="9">
        <v>10</v>
      </c>
      <c r="L57" s="10">
        <f>'22-04'!$K57+('22-04'!$J57/90)</f>
        <v>7.5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-225</v>
      </c>
      <c r="K58" s="9">
        <v>20</v>
      </c>
      <c r="L58" s="10">
        <f>'22-04'!$K58+('22-04'!$J58/90)</f>
        <v>17.5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4" t="s">
        <v>275</v>
      </c>
      <c r="J59" s="8"/>
      <c r="K59" s="9">
        <v>4</v>
      </c>
      <c r="L59" s="10">
        <f>'22-04'!$K59+('22-04'!$J59/90)</f>
        <v>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4" t="s">
        <v>33</v>
      </c>
      <c r="J60" s="8">
        <v>150</v>
      </c>
      <c r="K60" s="9"/>
      <c r="L60" s="10">
        <f>'22-04'!$K60+('22-04'!$J60/90)</f>
        <v>1.6666666666666667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4" t="s">
        <v>56</v>
      </c>
      <c r="J61" s="8"/>
      <c r="K61" s="9">
        <v>20</v>
      </c>
      <c r="L61" s="10">
        <f>'22-04'!$K61+('22-04'!$J61/90)</f>
        <v>20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4" t="s">
        <v>823</v>
      </c>
      <c r="J62" s="8"/>
      <c r="K62" s="9">
        <v>75</v>
      </c>
      <c r="L62" s="10">
        <f>'22-04'!$K62+('22-04'!$J62/90)</f>
        <v>75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4" t="s">
        <v>299</v>
      </c>
      <c r="J63" s="8">
        <v>-660</v>
      </c>
      <c r="K63" s="9">
        <v>50</v>
      </c>
      <c r="L63" s="10">
        <f>'22-04'!$K63+('22-04'!$J63/90)</f>
        <v>42.666666666666664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4" t="s">
        <v>103</v>
      </c>
      <c r="J64" s="8">
        <v>-360</v>
      </c>
      <c r="K64" s="9">
        <v>30</v>
      </c>
      <c r="L64" s="10">
        <f>'22-04'!$K64+('22-04'!$J64/90)</f>
        <v>26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8" t="s">
        <v>824</v>
      </c>
      <c r="J65" s="39">
        <v>-630</v>
      </c>
      <c r="K65" s="40">
        <v>140</v>
      </c>
      <c r="L65" s="41">
        <f>'22-04'!$K65+('22-04'!$J65/90)</f>
        <v>133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8" t="s">
        <v>39</v>
      </c>
      <c r="J66" s="42">
        <v>850</v>
      </c>
      <c r="K66" s="43"/>
      <c r="L66" s="41">
        <f>'22-04'!$K66+('22-04'!$J66/90)</f>
        <v>9.4444444444444446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8"/>
      <c r="J67" s="39">
        <v>-200</v>
      </c>
      <c r="K67" s="40">
        <v>10</v>
      </c>
      <c r="L67" s="41">
        <f>'22-04'!$K67+('22-04'!$J67/90)</f>
        <v>7.7777777777777777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8"/>
      <c r="J68" s="42"/>
      <c r="K68" s="43">
        <v>10</v>
      </c>
      <c r="L68" s="41">
        <f>'22-04'!$K68+('22-04'!$J68/90)</f>
        <v>10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8"/>
      <c r="J69" s="39"/>
      <c r="K69" s="40">
        <v>10</v>
      </c>
      <c r="L69" s="41">
        <f>'22-04'!$K69+('22-04'!$J69/90)</f>
        <v>10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8"/>
      <c r="J70" s="39">
        <v>-675</v>
      </c>
      <c r="K70" s="40">
        <v>10</v>
      </c>
      <c r="L70" s="41">
        <f>'22-04'!$K70+('22-04'!$J70/90)</f>
        <v>2.5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90</v>
      </c>
      <c r="K71" s="9"/>
      <c r="L71" s="10">
        <f>'22-04'!$K71+('22-04'!$J71/90)</f>
        <v>1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28</v>
      </c>
      <c r="I72" s="44" t="s">
        <v>437</v>
      </c>
      <c r="J72" s="8">
        <v>-300</v>
      </c>
      <c r="K72" s="9"/>
      <c r="L72" s="10">
        <f>'22-04'!$K72+('22-04'!$J72/90)</f>
        <v>-3.3333333333333335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4"/>
      <c r="J73" s="8">
        <v>-315</v>
      </c>
      <c r="K73" s="9">
        <v>10</v>
      </c>
      <c r="L73" s="10">
        <f>'22-04'!$K73+('22-04'!$J73/90)</f>
        <v>6.5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825</v>
      </c>
      <c r="J74" s="8"/>
      <c r="K74" s="9">
        <v>10</v>
      </c>
      <c r="L74" s="10">
        <f>'22-04'!$K74+('22-04'!$J74/90)</f>
        <v>10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4"/>
      <c r="J75" s="8">
        <v>-100</v>
      </c>
      <c r="K75" s="9">
        <v>8</v>
      </c>
      <c r="L75" s="10">
        <f>'22-04'!$K75+('22-04'!$J75/90)</f>
        <v>6.8888888888888893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4"/>
      <c r="J76" s="8">
        <v>150</v>
      </c>
      <c r="K76" s="9"/>
      <c r="L76" s="10">
        <f>'22-04'!$K76+('22-04'!$J76/90)</f>
        <v>1.6666666666666667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4"/>
      <c r="J77" s="8">
        <v>125</v>
      </c>
      <c r="K77" s="9"/>
      <c r="L77" s="10">
        <f>'22-04'!$K77+('22-04'!$J77/90)</f>
        <v>1.3888888888888888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-630</v>
      </c>
      <c r="K78" s="9"/>
      <c r="L78" s="10">
        <f>'22-04'!$K78+('22-04'!$J78/90)</f>
        <v>-7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4"/>
      <c r="J79" s="8">
        <v>-370</v>
      </c>
      <c r="K79" s="9">
        <v>20</v>
      </c>
      <c r="L79" s="10">
        <f>'22-04'!$K79+('22-04'!$J79/90)</f>
        <v>15.888888888888889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30</v>
      </c>
      <c r="L80" s="10">
        <f>'22-04'!$K80+('22-04'!$J80/90)</f>
        <v>30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250</v>
      </c>
      <c r="K81" s="9"/>
      <c r="L81" s="10">
        <f>'22-04'!$K81+('22-04'!$J81/90)</f>
        <v>2.7777777777777777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-600</v>
      </c>
      <c r="K82" s="9">
        <v>10</v>
      </c>
      <c r="L82" s="10">
        <f>'22-04'!$K82+('22-04'!$J82/90)</f>
        <v>3.333333333333333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-680</v>
      </c>
      <c r="K83" s="9">
        <v>10</v>
      </c>
      <c r="L83" s="10">
        <f>'22-04'!$K83+('22-04'!$J83/90)</f>
        <v>2.4444444444444446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-600</v>
      </c>
      <c r="K84" s="9">
        <v>10</v>
      </c>
      <c r="L84" s="10">
        <f>'22-04'!$K84+('22-04'!$J84/90)</f>
        <v>3.333333333333333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95</v>
      </c>
      <c r="J85" s="8"/>
      <c r="K85" s="9">
        <v>-500</v>
      </c>
      <c r="L85" s="10">
        <f>'22-04'!$K85+('22-04'!$J85/90)</f>
        <v>-500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10</v>
      </c>
      <c r="L86" s="10">
        <f>'22-04'!$K86+('22-04'!$J86/90)</f>
        <v>10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737</v>
      </c>
      <c r="J87" s="8">
        <v>100</v>
      </c>
      <c r="K87" s="9">
        <v>16</v>
      </c>
      <c r="L87" s="10">
        <f>'22-04'!$K87+('22-04'!$J87/90)</f>
        <v>17.111111111111111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161</v>
      </c>
      <c r="J88" s="8">
        <v>-100</v>
      </c>
      <c r="K88" s="9">
        <v>74</v>
      </c>
      <c r="L88" s="10">
        <f>'22-04'!$K88+('22-04'!$J88/90)</f>
        <v>72.888888888888886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154</v>
      </c>
      <c r="J89" s="8">
        <v>50</v>
      </c>
      <c r="K89" s="9"/>
      <c r="L89" s="10">
        <f>'22-04'!$K89+('22-04'!$J89/90)</f>
        <v>0.55555555555555558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77</v>
      </c>
      <c r="J90" s="8">
        <v>-630</v>
      </c>
      <c r="K90" s="9">
        <v>10</v>
      </c>
      <c r="L90" s="10">
        <f>'22-04'!$K90+('22-04'!$J90/90)</f>
        <v>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28</v>
      </c>
      <c r="I91" s="2" t="s">
        <v>826</v>
      </c>
      <c r="J91" s="8">
        <v>-500</v>
      </c>
      <c r="K91" s="9">
        <v>-20</v>
      </c>
      <c r="L91" s="10">
        <f>'22-04'!$K91+('22-04'!$J91/90)</f>
        <v>-25.555555555555557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62</v>
      </c>
      <c r="J92" s="8">
        <v>120</v>
      </c>
      <c r="K92" s="9"/>
      <c r="L92" s="10">
        <f>'22-04'!$K92+('22-04'!$J92/90)</f>
        <v>1.3333333333333333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275</v>
      </c>
      <c r="J93" s="8">
        <v>-180</v>
      </c>
      <c r="K93" s="9">
        <v>15</v>
      </c>
      <c r="L93" s="10">
        <f>'22-04'!$K93+('22-04'!$J93/90)</f>
        <v>13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827</v>
      </c>
      <c r="J94" s="8"/>
      <c r="K94" s="9">
        <v>24</v>
      </c>
      <c r="L94" s="10">
        <f>'22-04'!$K94+('22-04'!$J94/90)</f>
        <v>24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4" t="s">
        <v>828</v>
      </c>
      <c r="J95" s="8">
        <v>-315</v>
      </c>
      <c r="K95" s="9">
        <v>5</v>
      </c>
      <c r="L95" s="10">
        <f>'22-04'!$K95+('22-04'!$J95/90)</f>
        <v>1.5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4" t="s">
        <v>829</v>
      </c>
      <c r="J96" s="8">
        <v>350</v>
      </c>
      <c r="K96" s="9"/>
      <c r="L96" s="10">
        <f>'22-04'!$K96+('22-04'!$J96/90)</f>
        <v>3.8888888888888888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4" t="s">
        <v>830</v>
      </c>
      <c r="J97" s="8">
        <v>-540</v>
      </c>
      <c r="K97" s="9">
        <v>10</v>
      </c>
      <c r="L97" s="10">
        <f>'22-04'!$K97+('22-04'!$J97/90)</f>
        <v>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4" t="s">
        <v>831</v>
      </c>
      <c r="J98" s="8">
        <v>540</v>
      </c>
      <c r="K98" s="9"/>
      <c r="L98" s="10">
        <f>'22-04'!$K98+('22-04'!$J98/90)</f>
        <v>6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4" t="s">
        <v>778</v>
      </c>
      <c r="J99" s="8">
        <v>-225</v>
      </c>
      <c r="K99" s="9">
        <v>10</v>
      </c>
      <c r="L99" s="10">
        <f>'22-04'!$K99+('22-04'!$J99/90)</f>
        <v>7.5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4" t="s">
        <v>16</v>
      </c>
      <c r="J100" s="8"/>
      <c r="K100" s="9">
        <v>40</v>
      </c>
      <c r="L100" s="10">
        <f>'22-04'!$K100+('22-04'!$J100/90)</f>
        <v>40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4" t="s">
        <v>832</v>
      </c>
      <c r="J101" s="8"/>
      <c r="K101" s="9">
        <v>17</v>
      </c>
      <c r="L101" s="10">
        <f>'22-04'!$K101+('22-04'!$J101/90)</f>
        <v>17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4" t="s">
        <v>13</v>
      </c>
      <c r="J102" s="8">
        <v>240</v>
      </c>
      <c r="K102" s="9"/>
      <c r="L102" s="10">
        <f>'22-04'!$K102+('22-04'!$J102/90)</f>
        <v>2.6666666666666665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47" t="s">
        <v>40</v>
      </c>
      <c r="I103" s="44" t="s">
        <v>57</v>
      </c>
      <c r="J103" s="8"/>
      <c r="K103" s="9">
        <v>20</v>
      </c>
      <c r="L103" s="10">
        <f>'22-04'!$K103+('22-04'!$J103/90)</f>
        <v>20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4" t="s">
        <v>43</v>
      </c>
      <c r="J104" s="8"/>
      <c r="K104" s="9">
        <v>-20</v>
      </c>
      <c r="L104" s="10">
        <f>'22-04'!$K104+('22-04'!$J104/90)</f>
        <v>-20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4" t="s">
        <v>43</v>
      </c>
      <c r="J105" s="8"/>
      <c r="K105" s="9">
        <v>-20</v>
      </c>
      <c r="L105" s="10">
        <f>'22-04'!$K105+('22-04'!$J105/90)</f>
        <v>-20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4" t="s">
        <v>171</v>
      </c>
      <c r="J106" s="8"/>
      <c r="K106" s="9">
        <v>19</v>
      </c>
      <c r="L106" s="10">
        <f>'22-04'!$K106+('22-04'!$J106/90)</f>
        <v>19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-60</v>
      </c>
      <c r="K107" s="9">
        <v>10</v>
      </c>
      <c r="L107" s="10">
        <f>'22-04'!$K107+('22-04'!$J107/90)</f>
        <v>9.3333333333333339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833</v>
      </c>
      <c r="J108" s="8">
        <v>400</v>
      </c>
      <c r="K108" s="9"/>
      <c r="L108" s="10">
        <f>'22-04'!$K108+('22-04'!$J108/90)</f>
        <v>4.4444444444444446</v>
      </c>
      <c r="M108" s="3"/>
      <c r="N108" s="9"/>
      <c r="O108" s="9"/>
      <c r="P108" s="6"/>
      <c r="Q108" s="9"/>
      <c r="R108" s="9"/>
      <c r="S108" s="17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-100</v>
      </c>
      <c r="K109" s="9">
        <v>5</v>
      </c>
      <c r="L109" s="10">
        <f>'22-04'!$K109+('22-04'!$J109/90)</f>
        <v>3.8888888888888888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56</v>
      </c>
      <c r="J110" s="8">
        <v>180</v>
      </c>
      <c r="K110" s="9">
        <v>10</v>
      </c>
      <c r="L110" s="10">
        <f>'22-04'!$K110+('22-04'!$J110/90)</f>
        <v>12</v>
      </c>
      <c r="M110" s="3"/>
      <c r="N110" s="9" t="s">
        <v>118</v>
      </c>
      <c r="O110" s="9"/>
      <c r="P110" s="6">
        <v>2155</v>
      </c>
      <c r="Q110" s="9"/>
      <c r="R110" s="9"/>
      <c r="S110" s="17">
        <v>4755</v>
      </c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410</v>
      </c>
      <c r="J111" s="8">
        <v>-20</v>
      </c>
      <c r="K111" s="9"/>
      <c r="L111" s="10">
        <f>'22-04'!$K111+('22-04'!$J111/90)</f>
        <v>-0.22222222222222221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'22-04'!$K112+('22-04'!$J112/90)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'22-04'!$K113+('22-04'!$J113/90)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'22-04'!$K114+('22-04'!$J114/90)</f>
        <v>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'22-04'!$K115+('22-04'!$J115/90)</f>
        <v>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'22-04'!$K116+('22-04'!$J116/90)</f>
        <v>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'22-04'!$K117+('22-04'!$J117/90)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'22-04'!$K118+('22-04'!$J118/90)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'22-04'!$K119+('22-04'!$J119/90)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'22-04'!$K120+('22-04'!$J120/90)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'22-04'!$K121+('22-04'!$J121/90)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'22-04'!$K122+('22-04'!$J122/90)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'22-04'!$K123+('22-04'!$J123/90)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'22-04'!$K124+('22-04'!$J124/90)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'22-04'!$K125+('22-04'!$J125/90)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'22-04'!$K126+('22-04'!$J126/90)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'22-04'!$K127+('22-04'!$J127/90)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'22-04'!$K128+('22-04'!$J128/90)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'22-04'!$K129+('22-04'!$J129/90)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'22-04'!$K130+('22-04'!$J130/90)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'22-04'!$K131+('22-04'!$J131/90)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'22-04'!$K132+('22-04'!$J132/90)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'22-04'!$K133+('22-04'!$J133/90)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'22-04'!$K134+('22-04'!$J134/90)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'22-04'!$K135+('22-04'!$J135/90)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'22-04'!$K136+('22-04'!$J136/90)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'22-04'!$K137+('22-04'!$J137/90)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'22-04'!$K138+('22-04'!$J138/90)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'22-04'!$K139+('22-04'!$J139/90)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'22-04'!$K140+('22-04'!$J140/90)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'22-04'!$K141+('22-04'!$J141/90)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'22-04'!$K142+('22-04'!$J142/90)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'22-04'!$K143+('22-04'!$J143/90)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'22-04'!$K144+('22-04'!$J144/90)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'22-04'!$K145+('22-04'!$J145/90)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'22-04'!$K146+('22-04'!$J146/90)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'22-04'!$K147+('22-04'!$J147/90)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'22-04'!$K148+('22-04'!$J148/90)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'22-04'!$K149+('22-04'!$J149/90)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'22-04'!$K150+('22-04'!$J150/90)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'22-04'!$K151+('22-04'!$J151/90)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'22-04'!$K152+('22-04'!$J152/90)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'22-04'!$K153+('22-04'!$J153/90)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'22-04'!$K154+('22-04'!$J154/90)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'22-04'!$K155+('22-04'!$J155/90)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'22-04'!$K156+('22-04'!$J156/90)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'22-04'!$K157+('22-04'!$J157/90)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'22-04'!$K158+('22-04'!$J158/90)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'22-04'!$K159+('22-04'!$J159/90)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'22-04'!$K160+('22-04'!$J160/90)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'22-04'!$K161+('22-04'!$J161/90)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'22-04'!$K162+('22-04'!$J162/90)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'22-04'!$K163+('22-04'!$J163/90)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'22-04'!$K164+('22-04'!$J164/90)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'22-04'!$K165+('22-04'!$J165/90)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'22-04'!$K166+('22-04'!$J166/90)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'22-04'!$K167+('22-04'!$J167/90)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'22-04'!$K168+('22-04'!$J168/90)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'22-04'!$K169+('22-04'!$J169/90)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'22-04'!$K170+('22-04'!$J170/90)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'22-04'!$K171+('22-04'!$J171/90)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'22-04'!$K172+('22-04'!$J172/90)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'22-04'!$K173+('22-04'!$J173/90)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'22-04'!$K174+('22-04'!$J174/90)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'22-04'!$K175+('22-04'!$J175/90)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'22-04'!$K176+('22-04'!$J176/90)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'22-04'!$K177+('22-04'!$J177/90)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'22-04'!$K178+('22-04'!$J178/90)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'22-04'!$K179+('22-04'!$J179/90)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'22-04'!$K180+('22-04'!$J180/90)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'22-04'!$K181+('22-04'!$J181/90)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'22-04'!$K182+('22-04'!$J182/90)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'22-04'!$K183+('22-04'!$J183/90)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'22-04'!$K184+('22-04'!$J184/90)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'22-04'!$K185+('22-04'!$J185/90)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'22-04'!$K186+('22-04'!$J186/90)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'22-04'!$K187+('22-04'!$J187/90)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'22-04'!$K188+('22-04'!$J188/90)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'22-04'!$K189+('22-04'!$J189/90)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'22-04'!$K190+('22-04'!$J190/90)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'22-04'!$K191+('22-04'!$J191/90)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'22-04'!$K192+('22-04'!$J192/90)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'22-04'!$K193+('22-04'!$J193/90)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'22-04'!$K194+('22-04'!$J194/90)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'22-04'!$K195+('22-04'!$J195/90)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'22-04'!$K196+('22-04'!$J196/90)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'22-04'!$K197+('22-04'!$J197/90)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'22-04'!$K198+('22-04'!$J198/90)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'22-04'!$K199+('22-04'!$J199/90)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'22-04'!$K200+('22-04'!$J200/90)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'22-04'!$K201+('22-04'!$J201/90)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'22-04'!$K202+('22-04'!$J202/90)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'22-04'!$K203+('22-04'!$J203/90)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'22-04'!$K204+('22-04'!$J204/90)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'22-04'!$K205+('22-04'!$J205/90)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'22-04'!$K206+('22-04'!$J206/90)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'22-04'!$K207+('22-04'!$J207/90)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'22-04'!$K208+('22-04'!$J208/90)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'22-04'!$K209+('22-04'!$J209/90)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'22-04'!$K210+('22-04'!$J210/90)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'22-04'!$K211+('22-04'!$J211/90)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'22-04'!$K212+('22-04'!$J212/90)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'22-04'!$K213+('22-04'!$J213/90)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'22-04'!$K214+('22-04'!$J214/90)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'22-04'!$K215+('22-04'!$J215/90)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'22-04'!$K216+('22-04'!$J216/90)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'22-04'!$K217+('22-04'!$J217/90)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'22-04'!$K218+('22-04'!$J218/90)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'22-04'!$K219+('22-04'!$J219/90)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'22-04'!$K220+('22-04'!$J220/90)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'22-04'!$K221+('22-04'!$J221/90)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'22-04'!$K222+('22-04'!$J222/90)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'22-04'!$K223+('22-04'!$J223/90)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'22-04'!$K224+('22-04'!$J224/90)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'22-04'!$K225+('22-04'!$J225/90)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'22-04'!$K226+('22-04'!$J226/90)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'22-04'!$K227+('22-04'!$J227/90)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'22-04'!$K228+('22-04'!$J228/90)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'22-04'!$K229+('22-04'!$J229/90)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'22-04'!$K230+('22-04'!$J230/90)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'22-04'!$K231+('22-04'!$J231/90)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'22-04'!$K232+('22-04'!$J232/90)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'22-04'!$K233+('22-04'!$J233/90)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'22-04'!$K234+('22-04'!$J234/90)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'22-04'!$K235+('22-04'!$J235/90)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'22-04'!$K236+('22-04'!$J236/90)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'22-04'!$K237+('22-04'!$J237/90)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'22-04'!$K238+('22-04'!$J238/90)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'22-04'!$K239+('22-04'!$J239/90)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'22-04'!$K240+('22-04'!$J240/90)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'22-04'!$K241+('22-04'!$J241/90)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'22-04'!$K242+('22-04'!$J242/90)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'22-04'!$K243+('22-04'!$J243/90)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'22-04'!$K244+('22-04'!$J244/90)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'22-04'!$K245+('22-04'!$J245/90)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'22-04'!$K246+('22-04'!$J246/90)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'22-04'!$K247+('22-04'!$J247/90)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'22-04'!$K248+('22-04'!$J248/90)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'22-04'!$K249+('22-04'!$J249/90)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'22-04'!$K250+('22-04'!$J250/90)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'22-04'!$K251+('22-04'!$J251/90)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'22-04'!$K252+('22-04'!$J252/90)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'22-04'!$K253+('22-04'!$J253/90)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'22-04'!$K254+('22-04'!$J254/90)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'22-04'!$K255+('22-04'!$J255/90)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'22-04'!$K256+('22-04'!$J256/90)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'22-04'!$K257+('22-04'!$J257/90)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'22-04'!$K258+('22-04'!$J258/90)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'22-04'!$K259+('22-04'!$J259/90)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'22-04'!$K260+('22-04'!$J260/90)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'22-04'!$K261+('22-04'!$J261/90)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'22-04'!$K262+('22-04'!$J262/90)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'22-04'!$K263+('22-04'!$J263/90)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'22-04'!$K264+('22-04'!$J264/90)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'22-04'!$K265+('22-04'!$J265/90)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'22-04'!$K266+('22-04'!$J266/90)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'22-04'!$K267+('22-04'!$J267/90)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'22-04'!$K268+('22-04'!$J268/90)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'22-04'!$K269+('22-04'!$J269/90)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'22-04'!$K270+('22-04'!$J270/90)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'22-04'!$K271+('22-04'!$J271/90)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'22-04'!$K272+('22-04'!$J272/90)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'22-04'!$K273+('22-04'!$J273/90)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'22-04'!$K274+('22-04'!$J274/90)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'22-04'!$K275+('22-04'!$J275/90)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'22-04'!$K276+('22-04'!$J276/90)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'22-04'!$K277+('22-04'!$J277/90)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'22-04'!$K278+('22-04'!$J278/90)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'22-04'!$K279+('22-04'!$J279/90)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'22-04'!$K280+('22-04'!$J280/90)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'22-04'!$K281+('22-04'!$J281/90)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'22-04'!$K282+('22-04'!$J282/90)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'22-04'!$K283+('22-04'!$J283/90)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'22-04'!$K284+('22-04'!$J284/90)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'22-04'!$K285+('22-04'!$J285/90)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'22-04'!$K286+('22-04'!$J286/90)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'22-04'!$K287+('22-04'!$J287/90)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'22-04'!$K288+('22-04'!$J288/90)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'22-04'!$K289+('22-04'!$J289/90)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'22-04'!$K290+('22-04'!$J290/90)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'22-04'!$K291+('22-04'!$J291/90)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'22-04'!$K292+('22-04'!$J292/90)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'22-04'!$K293+('22-04'!$J293/90)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'22-04'!$K294+('22-04'!$J294/90)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'22-04'!$K295+('22-04'!$J295/90)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'22-04'!$K296+('22-04'!$J296/90)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'22-04'!$K297+('22-04'!$J297/90)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'22-04'!$K298+('22-04'!$J298/90)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'22-04'!$K299+('22-04'!$J299/90)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'22-04'!$K300+('22-04'!$J300/90)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'22-04'!$K301+('22-04'!$J301/90)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'22-04'!$K302+('22-04'!$J302/90)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'22-04'!$K303+('22-04'!$J303/90)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'22-04'!$K304+('22-04'!$J304/90)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'22-04'!$K305+('22-04'!$J305/90)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'22-04'!$K306+('22-04'!$J306/90)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'22-04'!$K307+('22-04'!$J307/90)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'22-04'!$K308+('22-04'!$J308/90)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'22-04'!$K309+('22-04'!$J309/90)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'22-04'!$K310+('22-04'!$J310/90)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'22-04'!$K311+('22-04'!$J311/90)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'22-04'!$K312+('22-04'!$J312/90)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'22-04'!$K313+('22-04'!$J313/90)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'22-04'!$K314+('22-04'!$J314/90)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'22-04'!$K315+('22-04'!$J315/90)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'22-04'!$K316+('22-04'!$J316/90)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'22-04'!$K317+('22-04'!$J317/90)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'22-04'!$K318+('22-04'!$J318/90)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'22-04'!$K319+('22-04'!$J319/90)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'22-04'!$K320+('22-04'!$J320/90)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'22-04'!$K321+('22-04'!$J321/90)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'22-04'!$K322+('22-04'!$J322/90)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'22-04'!$K323+('22-04'!$J323/90)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'22-04'!$K324+('22-04'!$J324/90)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'22-04'!$K325+('22-04'!$J325/90)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'22-04'!$K326+('22-04'!$J326/90)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'22-04'!$K327+('22-04'!$J327/90)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'22-04'!$K328+('22-04'!$J328/90)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'22-04'!$K329+('22-04'!$J329/90)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'22-04'!$K330+('22-04'!$J330/90)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'22-04'!$K331+('22-04'!$J331/90)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'22-04'!$K332+('22-04'!$J332/90)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'22-04'!$K333+('22-04'!$J333/90)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'22-04'!$K334+('22-04'!$J334/90)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'22-04'!$K335+('22-04'!$J335/90)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'22-04'!$K336+('22-04'!$J336/90)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'22-04'!$K337+('22-04'!$J337/90)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'22-04'!$K338+('22-04'!$J338/90)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'22-04'!$K339+('22-04'!$J339/90)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'22-04'!$K340+('22-04'!$J340/90)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'22-04'!$K341+('22-04'!$J341/90)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'22-04'!$K342+('22-04'!$J342/90)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'22-04'!$K343+('22-04'!$J343/90)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'22-04'!$K344+('22-04'!$J344/90)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'22-04'!$K345+('22-04'!$J345/90)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'22-04'!$K346+('22-04'!$J346/90)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'22-04'!$K347+('22-04'!$J347/90)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'22-04'!$K348+('22-04'!$J348/90)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'22-04'!$K349+('22-04'!$J349/90)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'22-04'!$K350+('22-04'!$J350/90)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'22-04'!$K351+('22-04'!$J351/90)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'22-04'!$K352+('22-04'!$J352/90)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'22-04'!$K353+('22-04'!$J353/90)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'22-04'!$K354+('22-04'!$J354/90)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'22-04'!$K355+('22-04'!$J355/90)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'22-04'!$K356+('22-04'!$J356/90)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'22-04'!$K357+('22-04'!$J357/90)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'22-04'!$K358+('22-04'!$J358/90)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'22-04'!$K359+('22-04'!$J359/90)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'22-04'!$K360+('22-04'!$J360/90)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'22-04'!$K361+('22-04'!$J361/90)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344B5C-91CA-40C6-9F1A-A66EB8EA2742}">
  <sheetPr>
    <pageSetUpPr fitToPage="1"/>
  </sheetPr>
  <dimension ref="A1:Z1000"/>
  <sheetViews>
    <sheetView rightToLeft="1" topLeftCell="A90" workbookViewId="0">
      <selection activeCell="I114" sqref="I11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660</v>
      </c>
      <c r="K1" s="3">
        <f t="shared" si="0"/>
        <v>0</v>
      </c>
      <c r="L1" s="3">
        <f t="shared" si="0"/>
        <v>7.3333333333333339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132</v>
      </c>
      <c r="J3" s="8">
        <v>300</v>
      </c>
      <c r="K3" s="9"/>
      <c r="L3" s="10">
        <f t="shared" ref="L3:L18" si="1">K3+(J3/90)</f>
        <v>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437</v>
      </c>
      <c r="J4" s="8">
        <v>-300</v>
      </c>
      <c r="K4" s="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180</v>
      </c>
      <c r="J5" s="8">
        <v>300</v>
      </c>
      <c r="K5" s="9"/>
      <c r="L5" s="10">
        <f t="shared" si="1"/>
        <v>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180</v>
      </c>
      <c r="J6" s="8">
        <v>360</v>
      </c>
      <c r="K6" s="9"/>
      <c r="L6" s="10">
        <f t="shared" si="1"/>
        <v>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822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57" t="s">
        <v>7</v>
      </c>
      <c r="B20" s="58"/>
      <c r="C20" s="58"/>
      <c r="D20" s="58"/>
      <c r="E20" s="58"/>
      <c r="F20" s="58"/>
      <c r="G20" s="1"/>
      <c r="H20" s="1"/>
      <c r="I20" s="2" t="s">
        <v>0</v>
      </c>
      <c r="J20" s="3">
        <f>SUM('23-04'!$J$22:$J$361)</f>
        <v>-1520</v>
      </c>
      <c r="K20" s="3">
        <f>SUM('23-04'!$K$22:$K$361)</f>
        <v>-1285</v>
      </c>
      <c r="L20" s="3">
        <f>SUM('23-04'!$L$22:$L$361)</f>
        <v>-1301.8888888888891</v>
      </c>
      <c r="M20" s="3"/>
      <c r="N20" s="57" t="s">
        <v>8</v>
      </c>
      <c r="O20" s="58"/>
      <c r="P20" s="58"/>
      <c r="Q20" s="58"/>
      <c r="R20" s="58"/>
      <c r="S20" s="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15</v>
      </c>
      <c r="F22" s="16">
        <f t="shared" ref="F22:F26" si="3">D22*E22</f>
        <v>75</v>
      </c>
      <c r="G22" s="7"/>
      <c r="H22" s="7" t="s">
        <v>6</v>
      </c>
      <c r="I22" s="2" t="s">
        <v>730</v>
      </c>
      <c r="J22" s="8"/>
      <c r="K22" s="9">
        <v>20</v>
      </c>
      <c r="L22" s="10">
        <f>'23-04'!$K22+('23-04'!$J22/90)</f>
        <v>20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2</v>
      </c>
      <c r="F23" s="16">
        <f t="shared" si="3"/>
        <v>20</v>
      </c>
      <c r="G23" s="7"/>
      <c r="H23" s="47" t="s">
        <v>40</v>
      </c>
      <c r="I23" s="44" t="s">
        <v>57</v>
      </c>
      <c r="J23" s="8">
        <v>2000</v>
      </c>
      <c r="K23" s="9"/>
      <c r="L23" s="10">
        <f>'23-04'!$K23+('23-04'!$J23/90)</f>
        <v>22.222222222222221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67</v>
      </c>
      <c r="S23" s="16">
        <f t="shared" si="5"/>
        <v>670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65</v>
      </c>
      <c r="C24" s="14">
        <f t="shared" si="2"/>
        <v>650</v>
      </c>
      <c r="D24" s="15">
        <v>20</v>
      </c>
      <c r="E24" s="1"/>
      <c r="F24" s="16">
        <f t="shared" si="3"/>
        <v>0</v>
      </c>
      <c r="G24" s="7"/>
      <c r="H24" s="47" t="s">
        <v>28</v>
      </c>
      <c r="I24" s="44" t="s">
        <v>836</v>
      </c>
      <c r="J24" s="8">
        <v>-2000</v>
      </c>
      <c r="K24" s="9"/>
      <c r="L24" s="10">
        <f>'23-04'!$K24+('23-04'!$J24/90)</f>
        <v>-22.222222222222221</v>
      </c>
      <c r="M24" s="3"/>
      <c r="N24" s="13">
        <v>10</v>
      </c>
      <c r="O24" s="1">
        <v>71</v>
      </c>
      <c r="P24" s="14">
        <f t="shared" si="4"/>
        <v>710</v>
      </c>
      <c r="Q24" s="15">
        <v>20</v>
      </c>
      <c r="R24" s="1">
        <v>28</v>
      </c>
      <c r="S24" s="16">
        <f t="shared" si="5"/>
        <v>560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4" t="s">
        <v>553</v>
      </c>
      <c r="J25" s="8">
        <v>500</v>
      </c>
      <c r="K25" s="9"/>
      <c r="L25" s="10">
        <f>'23-04'!$K25+('23-04'!$J25/90)</f>
        <v>5.5555555555555554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6</v>
      </c>
      <c r="C26" s="14">
        <f t="shared" si="2"/>
        <v>300</v>
      </c>
      <c r="D26" s="15">
        <v>100</v>
      </c>
      <c r="E26" s="1">
        <v>53</v>
      </c>
      <c r="F26" s="16">
        <f t="shared" si="3"/>
        <v>5300</v>
      </c>
      <c r="G26" s="7"/>
      <c r="H26" s="7" t="s">
        <v>6</v>
      </c>
      <c r="I26" s="45" t="s">
        <v>837</v>
      </c>
      <c r="J26" s="8">
        <v>220</v>
      </c>
      <c r="K26" s="9"/>
      <c r="L26" s="10">
        <f>'23-04'!$K26+('23-04'!$J26/90)</f>
        <v>2.4444444444444446</v>
      </c>
      <c r="M26" s="3"/>
      <c r="N26" s="13">
        <v>50</v>
      </c>
      <c r="O26" s="1">
        <v>10</v>
      </c>
      <c r="P26" s="14">
        <f t="shared" si="4"/>
        <v>500</v>
      </c>
      <c r="Q26" s="15">
        <v>100</v>
      </c>
      <c r="R26" s="1">
        <v>58</v>
      </c>
      <c r="S26" s="16">
        <f t="shared" si="5"/>
        <v>5800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11</v>
      </c>
      <c r="C27" s="14">
        <f t="shared" si="2"/>
        <v>1100</v>
      </c>
      <c r="D27" s="12" t="s">
        <v>11</v>
      </c>
      <c r="E27" s="12"/>
      <c r="F27" s="17">
        <f>SUM(F22:F26)</f>
        <v>5395</v>
      </c>
      <c r="G27" s="7"/>
      <c r="H27" s="7" t="s">
        <v>6</v>
      </c>
      <c r="I27" s="44" t="s">
        <v>838</v>
      </c>
      <c r="J27" s="8"/>
      <c r="K27" s="9">
        <v>-5</v>
      </c>
      <c r="L27" s="10">
        <f>'23-04'!$K27+('23-04'!$J27/90)</f>
        <v>-5</v>
      </c>
      <c r="M27" s="3"/>
      <c r="N27" s="13">
        <v>100</v>
      </c>
      <c r="O27" s="1">
        <v>38</v>
      </c>
      <c r="P27" s="14">
        <f t="shared" si="4"/>
        <v>3800</v>
      </c>
      <c r="Q27" s="12" t="s">
        <v>11</v>
      </c>
      <c r="R27" s="12"/>
      <c r="S27" s="17">
        <f>SUM(S22:S26)</f>
        <v>7105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2155</v>
      </c>
      <c r="D28" s="1"/>
      <c r="E28" s="1"/>
      <c r="F28" s="1"/>
      <c r="G28" s="1"/>
      <c r="H28" s="7" t="s">
        <v>6</v>
      </c>
      <c r="I28" s="44" t="s">
        <v>839</v>
      </c>
      <c r="J28" s="8"/>
      <c r="K28" s="9">
        <v>40</v>
      </c>
      <c r="L28" s="10">
        <f>'23-04'!$K28+('23-04'!$J28/90)</f>
        <v>40</v>
      </c>
      <c r="M28" s="3"/>
      <c r="N28" s="12" t="s">
        <v>11</v>
      </c>
      <c r="O28" s="12"/>
      <c r="P28" s="6">
        <f>SUM(P22:P27)</f>
        <v>5090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59" t="s">
        <v>21</v>
      </c>
      <c r="E29" s="60"/>
      <c r="F29" s="17">
        <f t="array" aca="1" ref="F29" ca="1">INDIRECT("'"&amp;$A$19&amp;"'!J20")+J1</f>
        <v>-5470</v>
      </c>
      <c r="G29" s="1"/>
      <c r="H29" s="7" t="s">
        <v>6</v>
      </c>
      <c r="I29" s="44" t="s">
        <v>410</v>
      </c>
      <c r="J29" s="8">
        <v>125</v>
      </c>
      <c r="K29" s="9"/>
      <c r="L29" s="10">
        <f>'23-04'!$K29+('23-04'!$J29/90)</f>
        <v>1.3888888888888888</v>
      </c>
      <c r="M29" s="3"/>
      <c r="N29" s="1"/>
      <c r="O29" s="1"/>
      <c r="P29" s="18"/>
      <c r="Q29" s="59" t="s">
        <v>21</v>
      </c>
      <c r="R29" s="60"/>
      <c r="S29" s="17">
        <f>SUM('23-04'!$J$22:$J$361)</f>
        <v>-1520</v>
      </c>
      <c r="T29" s="1"/>
      <c r="U29" s="1"/>
      <c r="V29" s="1"/>
      <c r="W29" s="1"/>
      <c r="X29" s="1"/>
      <c r="Y29" s="1"/>
      <c r="Z29" s="1"/>
    </row>
    <row r="30" spans="1:26" x14ac:dyDescent="0.3">
      <c r="A30" s="59" t="s">
        <v>23</v>
      </c>
      <c r="B30" s="60"/>
      <c r="C30" s="6">
        <f t="array" aca="1" ref="C30" ca="1">INDIRECT("'"&amp;$A$19&amp;"'!K20")+K1</f>
        <v>730</v>
      </c>
      <c r="D30" s="1"/>
      <c r="E30" s="1"/>
      <c r="F30" s="8"/>
      <c r="G30" s="1"/>
      <c r="H30" s="7" t="s">
        <v>6</v>
      </c>
      <c r="I30" s="44"/>
      <c r="J30" s="8">
        <v>40</v>
      </c>
      <c r="K30" s="9"/>
      <c r="L30" s="10">
        <f>'23-04'!$K30+('23-04'!$J30/90)</f>
        <v>0.44444444444444442</v>
      </c>
      <c r="M30" s="3"/>
      <c r="N30" s="59" t="s">
        <v>23</v>
      </c>
      <c r="O30" s="60"/>
      <c r="P30" s="6">
        <f>SUM('23-04'!$K$22:$K$361)</f>
        <v>-1285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4" t="s">
        <v>840</v>
      </c>
      <c r="J31" s="8">
        <v>-180</v>
      </c>
      <c r="K31" s="9">
        <v>10</v>
      </c>
      <c r="L31" s="10">
        <f>'23-04'!$K31+('23-04'!$J31/90)</f>
        <v>8</v>
      </c>
      <c r="M31" s="3"/>
      <c r="N31" s="1"/>
      <c r="O31" s="1"/>
      <c r="P31" s="18"/>
      <c r="Q31" s="12" t="s">
        <v>25</v>
      </c>
      <c r="R31" s="12"/>
      <c r="S31" s="17">
        <f>S27-S29-F27</f>
        <v>3230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4" t="s">
        <v>841</v>
      </c>
      <c r="J32" s="8">
        <v>150</v>
      </c>
      <c r="K32" s="9"/>
      <c r="L32" s="10">
        <f>'23-04'!$K32+('23-04'!$J32/90)</f>
        <v>1.6666666666666667</v>
      </c>
      <c r="M32" s="3"/>
      <c r="N32" s="12" t="s">
        <v>25</v>
      </c>
      <c r="O32" s="12"/>
      <c r="P32" s="6">
        <f>P28-P30-C28</f>
        <v>4220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6" t="s">
        <v>108</v>
      </c>
      <c r="J33" s="8"/>
      <c r="K33" s="9">
        <v>10</v>
      </c>
      <c r="L33" s="10">
        <f>'23-04'!$K33+('23-04'!$J33/90)</f>
        <v>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6" t="s">
        <v>275</v>
      </c>
      <c r="J34" s="8">
        <v>-225</v>
      </c>
      <c r="K34" s="9">
        <v>10</v>
      </c>
      <c r="L34" s="10">
        <f>'23-04'!$K34+('23-04'!$J34/90)</f>
        <v>7.5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4" t="s">
        <v>842</v>
      </c>
      <c r="J35" s="8">
        <v>-630</v>
      </c>
      <c r="K35" s="9">
        <v>-10</v>
      </c>
      <c r="L35" s="10">
        <f>'23-04'!$K35+('23-04'!$J35/90)</f>
        <v>-17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6" t="s">
        <v>95</v>
      </c>
      <c r="J36" s="8"/>
      <c r="K36" s="9">
        <v>60</v>
      </c>
      <c r="L36" s="10">
        <f>'23-04'!$K36+('23-04'!$J36/90)</f>
        <v>60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47" t="s">
        <v>40</v>
      </c>
      <c r="I37" s="46" t="s">
        <v>95</v>
      </c>
      <c r="J37" s="8"/>
      <c r="K37" s="9">
        <v>-60</v>
      </c>
      <c r="L37" s="10">
        <f>'23-04'!$K37+('23-04'!$J37/90)</f>
        <v>-60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6" t="s">
        <v>843</v>
      </c>
      <c r="J38" s="8">
        <v>-180</v>
      </c>
      <c r="K38" s="9">
        <v>130</v>
      </c>
      <c r="L38" s="10">
        <f>'23-04'!$K38+('23-04'!$J38/90)</f>
        <v>128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4" t="s">
        <v>16</v>
      </c>
      <c r="J39" s="8">
        <v>-100</v>
      </c>
      <c r="K39" s="9">
        <v>30</v>
      </c>
      <c r="L39" s="10">
        <f>'23-04'!$K39+('23-04'!$J39/90)</f>
        <v>28.888888888888889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4" t="s">
        <v>844</v>
      </c>
      <c r="J40" s="8"/>
      <c r="K40" s="9">
        <v>100</v>
      </c>
      <c r="L40" s="10">
        <f>'23-04'!$K40+('23-04'!$J40/90)</f>
        <v>100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47" t="s">
        <v>40</v>
      </c>
      <c r="I41" s="44" t="s">
        <v>845</v>
      </c>
      <c r="J41" s="8">
        <v>-2000</v>
      </c>
      <c r="K41" s="9">
        <v>-1200</v>
      </c>
      <c r="L41" s="10">
        <f>'23-04'!$K41+('23-04'!$J41/90)</f>
        <v>-1222.2222222222222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4" t="s">
        <v>846</v>
      </c>
      <c r="J42" s="8">
        <v>320</v>
      </c>
      <c r="K42" s="9"/>
      <c r="L42" s="10">
        <f>'23-04'!$K42+('23-04'!$J42/90)</f>
        <v>3.5555555555555554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4" t="s">
        <v>847</v>
      </c>
      <c r="J43" s="8">
        <v>-630</v>
      </c>
      <c r="K43" s="9">
        <v>30</v>
      </c>
      <c r="L43" s="10">
        <f>'23-04'!$K43+('23-04'!$J43/90)</f>
        <v>23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4" t="s">
        <v>647</v>
      </c>
      <c r="J44" s="8">
        <v>-500</v>
      </c>
      <c r="K44" s="9">
        <v>100</v>
      </c>
      <c r="L44" s="10">
        <f>'23-04'!$K44+('23-04'!$J44/90)</f>
        <v>94.444444444444443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4" t="s">
        <v>848</v>
      </c>
      <c r="J45" s="8"/>
      <c r="K45" s="9">
        <v>10</v>
      </c>
      <c r="L45" s="10">
        <f>'23-04'!$K45+('23-04'!$J45/90)</f>
        <v>10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4" t="s">
        <v>609</v>
      </c>
      <c r="J46" s="8">
        <v>200</v>
      </c>
      <c r="K46" s="9"/>
      <c r="L46" s="10">
        <f>'23-04'!$K46+('23-04'!$J46/90)</f>
        <v>2.2222222222222223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47" t="s">
        <v>40</v>
      </c>
      <c r="I47" s="44" t="s">
        <v>95</v>
      </c>
      <c r="J47" s="8">
        <v>-120</v>
      </c>
      <c r="K47" s="9"/>
      <c r="L47" s="10">
        <f>'23-04'!$K47+('23-04'!$J47/90)</f>
        <v>-1.3333333333333333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47" t="s">
        <v>40</v>
      </c>
      <c r="I48" s="44" t="s">
        <v>849</v>
      </c>
      <c r="J48" s="8">
        <v>10000</v>
      </c>
      <c r="K48" s="9"/>
      <c r="L48" s="10">
        <f>'23-04'!$K48+('23-04'!$J48/90)</f>
        <v>111.11111111111111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4" t="s">
        <v>848</v>
      </c>
      <c r="J49" s="8">
        <v>-810</v>
      </c>
      <c r="K49" s="9">
        <v>10</v>
      </c>
      <c r="L49" s="10">
        <f>'23-04'!$K49+('23-04'!$J49/90)</f>
        <v>1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4" t="s">
        <v>147</v>
      </c>
      <c r="J50" s="8">
        <v>380</v>
      </c>
      <c r="K50" s="9"/>
      <c r="L50" s="10">
        <f>'23-04'!$K50+('23-04'!$J50/90)</f>
        <v>4.2222222222222223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4"/>
      <c r="J51" s="8">
        <v>200</v>
      </c>
      <c r="K51" s="9"/>
      <c r="L51" s="10">
        <f>'23-04'!$K51+('23-04'!$J51/90)</f>
        <v>2.2222222222222223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47" t="s">
        <v>40</v>
      </c>
      <c r="I52" s="44" t="s">
        <v>95</v>
      </c>
      <c r="J52" s="8">
        <v>-2000</v>
      </c>
      <c r="K52" s="9"/>
      <c r="L52" s="10">
        <f>'23-04'!$K52+('23-04'!$J52/90)</f>
        <v>-22.222222222222221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4" t="s">
        <v>850</v>
      </c>
      <c r="J53" s="8">
        <v>-450</v>
      </c>
      <c r="K53" s="9">
        <v>20</v>
      </c>
      <c r="L53" s="10">
        <f>'23-04'!$K53+('23-04'!$J53/90)</f>
        <v>15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4" t="s">
        <v>81</v>
      </c>
      <c r="J54" s="8"/>
      <c r="K54" s="9">
        <v>7</v>
      </c>
      <c r="L54" s="10">
        <f>'23-04'!$K54+('23-04'!$J54/90)</f>
        <v>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4"/>
      <c r="J55" s="8"/>
      <c r="K55" s="9">
        <v>90</v>
      </c>
      <c r="L55" s="10">
        <f>'23-04'!$K55+('23-04'!$J55/90)</f>
        <v>90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47" t="s">
        <v>40</v>
      </c>
      <c r="I56" s="44" t="s">
        <v>95</v>
      </c>
      <c r="J56" s="8"/>
      <c r="K56" s="9">
        <v>-400</v>
      </c>
      <c r="L56" s="10">
        <f>'23-04'!$K56+('23-04'!$J56/90)</f>
        <v>-400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38</v>
      </c>
      <c r="L57" s="10">
        <f>'23-04'!$K57+('23-04'!$J57/90)</f>
        <v>38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4" t="s">
        <v>851</v>
      </c>
      <c r="J58" s="8">
        <v>-270</v>
      </c>
      <c r="K58" s="9">
        <v>15</v>
      </c>
      <c r="L58" s="10">
        <f>'23-04'!$K58+('23-04'!$J58/90)</f>
        <v>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4" t="s">
        <v>470</v>
      </c>
      <c r="J59" s="8"/>
      <c r="K59" s="9">
        <v>14</v>
      </c>
      <c r="L59" s="10">
        <f>'23-04'!$K59+('23-04'!$J59/90)</f>
        <v>14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4" t="s">
        <v>150</v>
      </c>
      <c r="J60" s="8"/>
      <c r="K60" s="9">
        <v>10</v>
      </c>
      <c r="L60" s="10">
        <f>'23-04'!$K60+('23-04'!$J60/90)</f>
        <v>10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4"/>
      <c r="J61" s="8">
        <v>300</v>
      </c>
      <c r="K61" s="9"/>
      <c r="L61" s="10">
        <f>'23-04'!$K61+('23-04'!$J61/90)</f>
        <v>3.3333333333333335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4" t="s">
        <v>242</v>
      </c>
      <c r="J62" s="8">
        <v>300</v>
      </c>
      <c r="K62" s="9">
        <v>265</v>
      </c>
      <c r="L62" s="10">
        <f>'23-04'!$K62+('23-04'!$J62/90)</f>
        <v>268.33333333333331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4" t="s">
        <v>383</v>
      </c>
      <c r="J63" s="8">
        <v>150</v>
      </c>
      <c r="K63" s="9"/>
      <c r="L63" s="10">
        <f>'23-04'!$K63+('23-04'!$J63/90)</f>
        <v>1.6666666666666667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4" t="s">
        <v>852</v>
      </c>
      <c r="J64" s="8">
        <v>450</v>
      </c>
      <c r="K64" s="9">
        <v>10</v>
      </c>
      <c r="L64" s="10">
        <f>'23-04'!$K64+('23-04'!$J64/90)</f>
        <v>15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8" t="s">
        <v>853</v>
      </c>
      <c r="J65" s="39">
        <v>350</v>
      </c>
      <c r="K65" s="40"/>
      <c r="L65" s="41">
        <f>'23-04'!$K65+('23-04'!$J65/90)</f>
        <v>3.8888888888888888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8"/>
      <c r="J66" s="42">
        <v>100</v>
      </c>
      <c r="K66" s="43"/>
      <c r="L66" s="41">
        <f>'23-04'!$K66+('23-04'!$J66/90)</f>
        <v>1.1111111111111112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8" t="s">
        <v>854</v>
      </c>
      <c r="J67" s="39">
        <v>150</v>
      </c>
      <c r="K67" s="40"/>
      <c r="L67" s="41">
        <f>'23-04'!$K67+('23-04'!$J67/90)</f>
        <v>1.6666666666666667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8" t="s">
        <v>56</v>
      </c>
      <c r="J68" s="42">
        <v>-540</v>
      </c>
      <c r="K68" s="43">
        <v>-24</v>
      </c>
      <c r="L68" s="41">
        <f>'23-04'!$K68+('23-04'!$J68/90)</f>
        <v>-30</v>
      </c>
      <c r="M68" s="3"/>
      <c r="N68" s="49" t="s">
        <v>118</v>
      </c>
      <c r="O68" s="9"/>
      <c r="P68" s="6">
        <v>1485</v>
      </c>
      <c r="Q68" s="9"/>
      <c r="R68" s="9"/>
      <c r="S68" s="17">
        <v>10695</v>
      </c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8" t="s">
        <v>855</v>
      </c>
      <c r="J69" s="39">
        <v>-270</v>
      </c>
      <c r="K69" s="40">
        <v>20</v>
      </c>
      <c r="L69" s="41">
        <f>'23-04'!$K69+('23-04'!$J69/90)</f>
        <v>17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8" t="s">
        <v>856</v>
      </c>
      <c r="J70" s="39">
        <v>1350</v>
      </c>
      <c r="K70" s="40"/>
      <c r="L70" s="41">
        <f>'23-04'!$K70+('23-04'!$J70/90)</f>
        <v>15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-400</v>
      </c>
      <c r="K71" s="9">
        <v>10</v>
      </c>
      <c r="L71" s="10">
        <f>'23-04'!$K71+('23-04'!$J71/90)</f>
        <v>5.5555555555555554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4" t="s">
        <v>228</v>
      </c>
      <c r="J72" s="8"/>
      <c r="K72" s="9">
        <v>3000</v>
      </c>
      <c r="L72" s="10">
        <f>'23-04'!$K72+('23-04'!$J72/90)</f>
        <v>3000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4" t="s">
        <v>16</v>
      </c>
      <c r="J73" s="8">
        <v>-315</v>
      </c>
      <c r="K73" s="9"/>
      <c r="L73" s="10">
        <f>'23-04'!$K73+('23-04'!$J73/90)</f>
        <v>-3.5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857</v>
      </c>
      <c r="J74" s="8">
        <v>-180</v>
      </c>
      <c r="K74" s="9">
        <v>10</v>
      </c>
      <c r="L74" s="10">
        <f>'23-04'!$K74+('23-04'!$J74/90)</f>
        <v>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4"/>
      <c r="J75" s="8"/>
      <c r="K75" s="9">
        <v>5</v>
      </c>
      <c r="L75" s="10">
        <f>'23-04'!$K75+('23-04'!$J75/90)</f>
        <v>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4" t="s">
        <v>214</v>
      </c>
      <c r="J76" s="8">
        <v>150</v>
      </c>
      <c r="K76" s="9">
        <v>20</v>
      </c>
      <c r="L76" s="10">
        <f>'23-04'!$K76+('23-04'!$J76/90)</f>
        <v>21.666666666666668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4" t="s">
        <v>13</v>
      </c>
      <c r="J77" s="8">
        <v>150</v>
      </c>
      <c r="K77" s="9"/>
      <c r="L77" s="10">
        <f>'23-04'!$K77+('23-04'!$J77/90)</f>
        <v>1.6666666666666667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70</v>
      </c>
      <c r="K78" s="9"/>
      <c r="L78" s="10">
        <f>'23-04'!$K78+('23-04'!$J78/90)</f>
        <v>0.77777777777777779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4" t="s">
        <v>153</v>
      </c>
      <c r="J79" s="8">
        <v>400</v>
      </c>
      <c r="K79" s="9"/>
      <c r="L79" s="10">
        <f>'23-04'!$K79+('23-04'!$J79/90)</f>
        <v>4.4444444444444446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858</v>
      </c>
      <c r="J80" s="8"/>
      <c r="K80" s="9">
        <v>-70</v>
      </c>
      <c r="L80" s="10">
        <f>'23-04'!$K80+('23-04'!$J80/90)</f>
        <v>-70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859</v>
      </c>
      <c r="J81" s="8">
        <v>-570</v>
      </c>
      <c r="K81" s="9">
        <v>20</v>
      </c>
      <c r="L81" s="10">
        <f>'23-04'!$K81+('23-04'!$J81/90)</f>
        <v>13.666666666666668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-700</v>
      </c>
      <c r="K82" s="9">
        <v>20</v>
      </c>
      <c r="L82" s="10">
        <f>'23-04'!$K82+('23-04'!$J82/90)</f>
        <v>12.222222222222221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860</v>
      </c>
      <c r="J83" s="8"/>
      <c r="K83" s="9">
        <v>-650</v>
      </c>
      <c r="L83" s="10">
        <f>'23-04'!$K83+('23-04'!$J83/90)</f>
        <v>-650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100</v>
      </c>
      <c r="K84" s="9"/>
      <c r="L84" s="10">
        <f>'23-04'!$K84+('23-04'!$J84/90)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861</v>
      </c>
      <c r="J85" s="8"/>
      <c r="K85" s="9">
        <v>740</v>
      </c>
      <c r="L85" s="10">
        <f>'23-04'!$K85+('23-04'!$J85/90)</f>
        <v>740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2" t="s">
        <v>57</v>
      </c>
      <c r="J86" s="8"/>
      <c r="K86" s="9">
        <v>10</v>
      </c>
      <c r="L86" s="10">
        <f>'23-04'!$K86+('23-04'!$J86/90)</f>
        <v>10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862</v>
      </c>
      <c r="J87" s="8"/>
      <c r="K87" s="9">
        <v>10</v>
      </c>
      <c r="L87" s="10">
        <f>'23-04'!$K87+('23-04'!$J87/90)</f>
        <v>10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863</v>
      </c>
      <c r="J88" s="8">
        <v>-270</v>
      </c>
      <c r="K88" s="9">
        <v>40</v>
      </c>
      <c r="L88" s="10">
        <f>'23-04'!$K88+('23-04'!$J88/90)</f>
        <v>37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404</v>
      </c>
      <c r="J89" s="8">
        <v>225</v>
      </c>
      <c r="K89" s="9"/>
      <c r="L89" s="10">
        <f>'23-04'!$K89+('23-04'!$J89/90)</f>
        <v>2.5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86</v>
      </c>
      <c r="J90" s="8">
        <v>-270</v>
      </c>
      <c r="K90" s="9">
        <v>80</v>
      </c>
      <c r="L90" s="10">
        <f>'23-04'!$K90+('23-04'!$J90/90)</f>
        <v>77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864</v>
      </c>
      <c r="J91" s="8">
        <v>50</v>
      </c>
      <c r="K91" s="9"/>
      <c r="L91" s="10">
        <f>'23-04'!$K91+('23-04'!$J91/90)</f>
        <v>0.55555555555555558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-585</v>
      </c>
      <c r="K92" s="9">
        <v>10</v>
      </c>
      <c r="L92" s="10">
        <f>'23-04'!$K92+('23-04'!$J92/90)</f>
        <v>3.5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730</v>
      </c>
      <c r="J93" s="8">
        <v>-720</v>
      </c>
      <c r="K93" s="9">
        <v>90</v>
      </c>
      <c r="L93" s="10">
        <f>'23-04'!$K93+('23-04'!$J93/90)</f>
        <v>82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142</v>
      </c>
      <c r="J94" s="8">
        <v>-630</v>
      </c>
      <c r="K94" s="9">
        <v>50</v>
      </c>
      <c r="L94" s="10">
        <f>'23-04'!$K94+('23-04'!$J94/90)</f>
        <v>43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-1800</v>
      </c>
      <c r="K95" s="9">
        <v>20</v>
      </c>
      <c r="L95" s="10">
        <f>'23-04'!$K95+('23-04'!$J95/90)</f>
        <v>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865</v>
      </c>
      <c r="J96" s="8">
        <v>-360</v>
      </c>
      <c r="K96" s="9">
        <v>10</v>
      </c>
      <c r="L96" s="10">
        <f>'23-04'!$K96+('23-04'!$J96/90)</f>
        <v>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866</v>
      </c>
      <c r="J97" s="8">
        <v>-450</v>
      </c>
      <c r="K97" s="9"/>
      <c r="L97" s="10">
        <f>'23-04'!$K97+('23-04'!$J97/90)</f>
        <v>-5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867</v>
      </c>
      <c r="J98" s="8">
        <v>100</v>
      </c>
      <c r="K98" s="9">
        <v>10</v>
      </c>
      <c r="L98" s="10">
        <f>'23-04'!$K98+('23-04'!$J98/90)</f>
        <v>11.111111111111111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868</v>
      </c>
      <c r="J99" s="8"/>
      <c r="K99" s="9">
        <v>50</v>
      </c>
      <c r="L99" s="10">
        <f>'23-04'!$K99+('23-04'!$J99/90)</f>
        <v>50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862</v>
      </c>
      <c r="J100" s="8"/>
      <c r="K100" s="9">
        <v>10</v>
      </c>
      <c r="L100" s="10">
        <f>'23-04'!$K100+('23-04'!$J100/90)</f>
        <v>10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869</v>
      </c>
      <c r="J101" s="8">
        <v>450</v>
      </c>
      <c r="K101" s="9"/>
      <c r="L101" s="10">
        <f>'23-04'!$K101+('23-04'!$J101/90)</f>
        <v>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598</v>
      </c>
      <c r="J102" s="8">
        <v>300</v>
      </c>
      <c r="K102" s="9"/>
      <c r="L102" s="10">
        <f>'23-04'!$K102+('23-04'!$J102/90)</f>
        <v>3.3333333333333335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28</v>
      </c>
      <c r="I103" s="2" t="s">
        <v>99</v>
      </c>
      <c r="J103" s="8"/>
      <c r="K103" s="9">
        <v>-3</v>
      </c>
      <c r="L103" s="10">
        <f>'23-04'!$K103+('23-04'!$J103/90)</f>
        <v>-3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28</v>
      </c>
      <c r="I104" s="2" t="s">
        <v>871</v>
      </c>
      <c r="J104" s="8"/>
      <c r="K104" s="9">
        <v>-17</v>
      </c>
      <c r="L104" s="10">
        <f>'23-04'!$K104+('23-04'!$J104/90)</f>
        <v>-17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28</v>
      </c>
      <c r="I105" s="2" t="s">
        <v>870</v>
      </c>
      <c r="J105" s="8"/>
      <c r="K105" s="9">
        <v>-7</v>
      </c>
      <c r="L105" s="10">
        <f>'23-04'!$K105+('23-04'!$J105/90)</f>
        <v>-7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40</v>
      </c>
      <c r="I106" s="2" t="s">
        <v>57</v>
      </c>
      <c r="J106" s="8"/>
      <c r="K106" s="9">
        <v>27</v>
      </c>
      <c r="L106" s="10">
        <f>'23-04'!$K106+('23-04'!$J106/90)</f>
        <v>27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872</v>
      </c>
      <c r="J107" s="8">
        <v>100</v>
      </c>
      <c r="K107" s="9"/>
      <c r="L107" s="10">
        <f>'23-04'!$K107+('23-04'!$J107/90)</f>
        <v>1.1111111111111112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400</v>
      </c>
      <c r="K108" s="9"/>
      <c r="L108" s="10">
        <f>'23-04'!$K108+('23-04'!$J108/90)</f>
        <v>4.4444444444444446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873</v>
      </c>
      <c r="J109" s="8"/>
      <c r="K109" s="9">
        <v>80</v>
      </c>
      <c r="L109" s="10">
        <f>'23-04'!$K109+('23-04'!$J109/90)</f>
        <v>80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829</v>
      </c>
      <c r="J110" s="8">
        <v>350</v>
      </c>
      <c r="K110" s="9"/>
      <c r="L110" s="10">
        <f>'23-04'!$K110+('23-04'!$J110/90)</f>
        <v>3.8888888888888888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50</v>
      </c>
      <c r="K111" s="9"/>
      <c r="L111" s="10">
        <f>'23-04'!$K111+('23-04'!$J111/90)</f>
        <v>0.55555555555555558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-315</v>
      </c>
      <c r="K112" s="9">
        <v>10</v>
      </c>
      <c r="L112" s="10">
        <f>'23-04'!$K112+('23-04'!$J112/90)</f>
        <v>6.5</v>
      </c>
      <c r="M112" s="3"/>
      <c r="N112" s="49" t="s">
        <v>118</v>
      </c>
      <c r="O112" s="9"/>
      <c r="P112" s="6">
        <v>5090</v>
      </c>
      <c r="Q112" s="9"/>
      <c r="R112" s="9"/>
      <c r="S112" s="17">
        <v>7105</v>
      </c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194</v>
      </c>
      <c r="J113" s="8">
        <v>-300</v>
      </c>
      <c r="K113" s="9"/>
      <c r="L113" s="10">
        <f>'23-04'!$K113+('23-04'!$J113/90)</f>
        <v>-3.3333333333333335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-430</v>
      </c>
      <c r="K114" s="9">
        <v>10</v>
      </c>
      <c r="L114" s="10">
        <f>'23-04'!$K114+('23-04'!$J114/90)</f>
        <v>5.2222222222222223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874</v>
      </c>
      <c r="J115" s="8"/>
      <c r="K115" s="9">
        <v>70</v>
      </c>
      <c r="L115" s="10">
        <f>'23-04'!$K115+('23-04'!$J115/90)</f>
        <v>70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95</v>
      </c>
      <c r="J116" s="8">
        <v>-2500</v>
      </c>
      <c r="K116" s="9">
        <v>-4300</v>
      </c>
      <c r="L116" s="10">
        <f>'23-04'!$K116+('23-04'!$J116/90)</f>
        <v>-4327.7777777777774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'23-04'!$K117+('23-04'!$J117/90)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'23-04'!$K118+('23-04'!$J118/90)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'23-04'!$K119+('23-04'!$J119/90)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'23-04'!$K120+('23-04'!$J120/90)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'23-04'!$K121+('23-04'!$J121/90)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'23-04'!$K122+('23-04'!$J122/90)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'23-04'!$K123+('23-04'!$J123/90)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'23-04'!$K124+('23-04'!$J124/90)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'23-04'!$K125+('23-04'!$J125/90)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'23-04'!$K126+('23-04'!$J126/90)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'23-04'!$K127+('23-04'!$J127/90)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'23-04'!$K128+('23-04'!$J128/90)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'23-04'!$K129+('23-04'!$J129/90)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'23-04'!$K130+('23-04'!$J130/90)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'23-04'!$K131+('23-04'!$J131/90)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'23-04'!$K132+('23-04'!$J132/90)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'23-04'!$K133+('23-04'!$J133/90)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'23-04'!$K134+('23-04'!$J134/90)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'23-04'!$K135+('23-04'!$J135/90)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'23-04'!$K136+('23-04'!$J136/90)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'23-04'!$K137+('23-04'!$J137/90)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'23-04'!$K138+('23-04'!$J138/90)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'23-04'!$K139+('23-04'!$J139/90)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'23-04'!$K140+('23-04'!$J140/90)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'23-04'!$K141+('23-04'!$J141/90)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'23-04'!$K142+('23-04'!$J142/90)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'23-04'!$K143+('23-04'!$J143/90)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'23-04'!$K144+('23-04'!$J144/90)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'23-04'!$K145+('23-04'!$J145/90)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'23-04'!$K146+('23-04'!$J146/90)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'23-04'!$K147+('23-04'!$J147/90)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'23-04'!$K148+('23-04'!$J148/90)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'23-04'!$K149+('23-04'!$J149/90)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'23-04'!$K150+('23-04'!$J150/90)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'23-04'!$K151+('23-04'!$J151/90)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'23-04'!$K152+('23-04'!$J152/90)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'23-04'!$K153+('23-04'!$J153/90)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'23-04'!$K154+('23-04'!$J154/90)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'23-04'!$K155+('23-04'!$J155/90)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'23-04'!$K156+('23-04'!$J156/90)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'23-04'!$K157+('23-04'!$J157/90)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'23-04'!$K158+('23-04'!$J158/90)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'23-04'!$K159+('23-04'!$J159/90)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'23-04'!$K160+('23-04'!$J160/90)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'23-04'!$K161+('23-04'!$J161/90)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'23-04'!$K162+('23-04'!$J162/90)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'23-04'!$K163+('23-04'!$J163/90)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'23-04'!$K164+('23-04'!$J164/90)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'23-04'!$K165+('23-04'!$J165/90)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'23-04'!$K166+('23-04'!$J166/90)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'23-04'!$K167+('23-04'!$J167/90)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'23-04'!$K168+('23-04'!$J168/90)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'23-04'!$K169+('23-04'!$J169/90)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'23-04'!$K170+('23-04'!$J170/90)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'23-04'!$K171+('23-04'!$J171/90)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'23-04'!$K172+('23-04'!$J172/90)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'23-04'!$K173+('23-04'!$J173/90)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'23-04'!$K174+('23-04'!$J174/90)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'23-04'!$K175+('23-04'!$J175/90)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'23-04'!$K176+('23-04'!$J176/90)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'23-04'!$K177+('23-04'!$J177/90)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'23-04'!$K178+('23-04'!$J178/90)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'23-04'!$K179+('23-04'!$J179/90)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'23-04'!$K180+('23-04'!$J180/90)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'23-04'!$K181+('23-04'!$J181/90)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'23-04'!$K182+('23-04'!$J182/90)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'23-04'!$K183+('23-04'!$J183/90)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'23-04'!$K184+('23-04'!$J184/90)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'23-04'!$K185+('23-04'!$J185/90)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'23-04'!$K186+('23-04'!$J186/90)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'23-04'!$K187+('23-04'!$J187/90)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'23-04'!$K188+('23-04'!$J188/90)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'23-04'!$K189+('23-04'!$J189/90)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'23-04'!$K190+('23-04'!$J190/90)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'23-04'!$K191+('23-04'!$J191/90)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'23-04'!$K192+('23-04'!$J192/90)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'23-04'!$K193+('23-04'!$J193/90)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'23-04'!$K194+('23-04'!$J194/90)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'23-04'!$K195+('23-04'!$J195/90)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'23-04'!$K196+('23-04'!$J196/90)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'23-04'!$K197+('23-04'!$J197/90)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'23-04'!$K198+('23-04'!$J198/90)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'23-04'!$K199+('23-04'!$J199/90)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'23-04'!$K200+('23-04'!$J200/90)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'23-04'!$K201+('23-04'!$J201/90)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'23-04'!$K202+('23-04'!$J202/90)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'23-04'!$K203+('23-04'!$J203/90)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'23-04'!$K204+('23-04'!$J204/90)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'23-04'!$K205+('23-04'!$J205/90)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'23-04'!$K206+('23-04'!$J206/90)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'23-04'!$K207+('23-04'!$J207/90)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'23-04'!$K208+('23-04'!$J208/90)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'23-04'!$K209+('23-04'!$J209/90)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'23-04'!$K210+('23-04'!$J210/90)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'23-04'!$K211+('23-04'!$J211/90)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'23-04'!$K212+('23-04'!$J212/90)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'23-04'!$K213+('23-04'!$J213/90)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'23-04'!$K214+('23-04'!$J214/90)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'23-04'!$K215+('23-04'!$J215/90)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'23-04'!$K216+('23-04'!$J216/90)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'23-04'!$K217+('23-04'!$J217/90)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'23-04'!$K218+('23-04'!$J218/90)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'23-04'!$K219+('23-04'!$J219/90)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'23-04'!$K220+('23-04'!$J220/90)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'23-04'!$K221+('23-04'!$J221/90)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'23-04'!$K222+('23-04'!$J222/90)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'23-04'!$K223+('23-04'!$J223/90)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'23-04'!$K224+('23-04'!$J224/90)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'23-04'!$K225+('23-04'!$J225/90)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'23-04'!$K226+('23-04'!$J226/90)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'23-04'!$K227+('23-04'!$J227/90)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'23-04'!$K228+('23-04'!$J228/90)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'23-04'!$K229+('23-04'!$J229/90)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'23-04'!$K230+('23-04'!$J230/90)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'23-04'!$K231+('23-04'!$J231/90)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'23-04'!$K232+('23-04'!$J232/90)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'23-04'!$K233+('23-04'!$J233/90)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'23-04'!$K234+('23-04'!$J234/90)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'23-04'!$K235+('23-04'!$J235/90)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'23-04'!$K236+('23-04'!$J236/90)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'23-04'!$K237+('23-04'!$J237/90)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'23-04'!$K238+('23-04'!$J238/90)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'23-04'!$K239+('23-04'!$J239/90)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'23-04'!$K240+('23-04'!$J240/90)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'23-04'!$K241+('23-04'!$J241/90)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'23-04'!$K242+('23-04'!$J242/90)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'23-04'!$K243+('23-04'!$J243/90)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'23-04'!$K244+('23-04'!$J244/90)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'23-04'!$K245+('23-04'!$J245/90)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'23-04'!$K246+('23-04'!$J246/90)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'23-04'!$K247+('23-04'!$J247/90)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'23-04'!$K248+('23-04'!$J248/90)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'23-04'!$K249+('23-04'!$J249/90)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'23-04'!$K250+('23-04'!$J250/90)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'23-04'!$K251+('23-04'!$J251/90)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'23-04'!$K252+('23-04'!$J252/90)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'23-04'!$K253+('23-04'!$J253/90)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'23-04'!$K254+('23-04'!$J254/90)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'23-04'!$K255+('23-04'!$J255/90)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'23-04'!$K256+('23-04'!$J256/90)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'23-04'!$K257+('23-04'!$J257/90)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'23-04'!$K258+('23-04'!$J258/90)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'23-04'!$K259+('23-04'!$J259/90)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'23-04'!$K260+('23-04'!$J260/90)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'23-04'!$K261+('23-04'!$J261/90)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'23-04'!$K262+('23-04'!$J262/90)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'23-04'!$K263+('23-04'!$J263/90)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'23-04'!$K264+('23-04'!$J264/90)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'23-04'!$K265+('23-04'!$J265/90)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'23-04'!$K266+('23-04'!$J266/90)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'23-04'!$K267+('23-04'!$J267/90)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'23-04'!$K268+('23-04'!$J268/90)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'23-04'!$K269+('23-04'!$J269/90)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'23-04'!$K270+('23-04'!$J270/90)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'23-04'!$K271+('23-04'!$J271/90)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'23-04'!$K272+('23-04'!$J272/90)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'23-04'!$K273+('23-04'!$J273/90)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'23-04'!$K274+('23-04'!$J274/90)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'23-04'!$K275+('23-04'!$J275/90)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'23-04'!$K276+('23-04'!$J276/90)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'23-04'!$K277+('23-04'!$J277/90)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'23-04'!$K278+('23-04'!$J278/90)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'23-04'!$K279+('23-04'!$J279/90)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'23-04'!$K280+('23-04'!$J280/90)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'23-04'!$K281+('23-04'!$J281/90)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'23-04'!$K282+('23-04'!$J282/90)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'23-04'!$K283+('23-04'!$J283/90)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'23-04'!$K284+('23-04'!$J284/90)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'23-04'!$K285+('23-04'!$J285/90)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'23-04'!$K286+('23-04'!$J286/90)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'23-04'!$K287+('23-04'!$J287/90)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'23-04'!$K288+('23-04'!$J288/90)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'23-04'!$K289+('23-04'!$J289/90)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'23-04'!$K290+('23-04'!$J290/90)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'23-04'!$K291+('23-04'!$J291/90)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'23-04'!$K292+('23-04'!$J292/90)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'23-04'!$K293+('23-04'!$J293/90)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'23-04'!$K294+('23-04'!$J294/90)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'23-04'!$K295+('23-04'!$J295/90)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'23-04'!$K296+('23-04'!$J296/90)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'23-04'!$K297+('23-04'!$J297/90)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'23-04'!$K298+('23-04'!$J298/90)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'23-04'!$K299+('23-04'!$J299/90)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'23-04'!$K300+('23-04'!$J300/90)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'23-04'!$K301+('23-04'!$J301/90)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'23-04'!$K302+('23-04'!$J302/90)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'23-04'!$K303+('23-04'!$J303/90)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'23-04'!$K304+('23-04'!$J304/90)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'23-04'!$K305+('23-04'!$J305/90)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'23-04'!$K306+('23-04'!$J306/90)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'23-04'!$K307+('23-04'!$J307/90)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'23-04'!$K308+('23-04'!$J308/90)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'23-04'!$K309+('23-04'!$J309/90)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'23-04'!$K310+('23-04'!$J310/90)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'23-04'!$K311+('23-04'!$J311/90)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'23-04'!$K312+('23-04'!$J312/90)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'23-04'!$K313+('23-04'!$J313/90)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'23-04'!$K314+('23-04'!$J314/90)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'23-04'!$K315+('23-04'!$J315/90)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'23-04'!$K316+('23-04'!$J316/90)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'23-04'!$K317+('23-04'!$J317/90)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'23-04'!$K318+('23-04'!$J318/90)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'23-04'!$K319+('23-04'!$J319/90)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'23-04'!$K320+('23-04'!$J320/90)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'23-04'!$K321+('23-04'!$J321/90)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'23-04'!$K322+('23-04'!$J322/90)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'23-04'!$K323+('23-04'!$J323/90)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'23-04'!$K324+('23-04'!$J324/90)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'23-04'!$K325+('23-04'!$J325/90)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'23-04'!$K326+('23-04'!$J326/90)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'23-04'!$K327+('23-04'!$J327/90)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'23-04'!$K328+('23-04'!$J328/90)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'23-04'!$K329+('23-04'!$J329/90)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'23-04'!$K330+('23-04'!$J330/90)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'23-04'!$K331+('23-04'!$J331/90)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'23-04'!$K332+('23-04'!$J332/90)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'23-04'!$K333+('23-04'!$J333/90)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'23-04'!$K334+('23-04'!$J334/90)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'23-04'!$K335+('23-04'!$J335/90)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'23-04'!$K336+('23-04'!$J336/90)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'23-04'!$K337+('23-04'!$J337/90)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'23-04'!$K338+('23-04'!$J338/90)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'23-04'!$K339+('23-04'!$J339/90)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'23-04'!$K340+('23-04'!$J340/90)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'23-04'!$K341+('23-04'!$J341/90)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'23-04'!$K342+('23-04'!$J342/90)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'23-04'!$K343+('23-04'!$J343/90)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'23-04'!$K344+('23-04'!$J344/90)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'23-04'!$K345+('23-04'!$J345/90)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'23-04'!$K346+('23-04'!$J346/90)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'23-04'!$K347+('23-04'!$J347/90)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'23-04'!$K348+('23-04'!$J348/90)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'23-04'!$K349+('23-04'!$J349/90)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'23-04'!$K350+('23-04'!$J350/90)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'23-04'!$K351+('23-04'!$J351/90)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'23-04'!$K352+('23-04'!$J352/90)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'23-04'!$K353+('23-04'!$J353/90)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'23-04'!$K354+('23-04'!$J354/90)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'23-04'!$K355+('23-04'!$J355/90)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'23-04'!$K356+('23-04'!$J356/90)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'23-04'!$K357+('23-04'!$J357/90)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'23-04'!$K358+('23-04'!$J358/90)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'23-04'!$K359+('23-04'!$J359/90)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'23-04'!$K360+('23-04'!$J360/90)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'23-04'!$K361+('23-04'!$J361/90)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15A8DE-1882-46E7-BF75-2B0CA6883354}">
  <sheetPr>
    <pageSetUpPr fitToPage="1"/>
  </sheetPr>
  <dimension ref="A1:Z1000"/>
  <sheetViews>
    <sheetView rightToLeft="1" topLeftCell="A33" workbookViewId="0">
      <selection activeCell="J64" sqref="J6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2780</v>
      </c>
      <c r="K1" s="3">
        <f t="shared" si="0"/>
        <v>170</v>
      </c>
      <c r="L1" s="3">
        <f t="shared" si="0"/>
        <v>200.88888888888889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875</v>
      </c>
      <c r="J3" s="8">
        <v>400</v>
      </c>
      <c r="K3" s="9"/>
      <c r="L3" s="10">
        <f t="shared" ref="L3:L18" si="1">K3+(J3/90)</f>
        <v>4.4444444444444446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876</v>
      </c>
      <c r="J4" s="8">
        <v>-450</v>
      </c>
      <c r="K4" s="9">
        <v>20</v>
      </c>
      <c r="L4" s="10">
        <f t="shared" si="1"/>
        <v>15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456</v>
      </c>
      <c r="J5" s="8">
        <v>-200</v>
      </c>
      <c r="K5" s="9"/>
      <c r="L5" s="10">
        <f t="shared" si="1"/>
        <v>-2.2222222222222223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440</v>
      </c>
      <c r="J6" s="8">
        <v>2700</v>
      </c>
      <c r="K6" s="9">
        <v>100</v>
      </c>
      <c r="L6" s="10">
        <f t="shared" si="1"/>
        <v>130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600</v>
      </c>
      <c r="K7" s="9"/>
      <c r="L7" s="10">
        <f t="shared" si="1"/>
        <v>6.666666666666667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-450</v>
      </c>
      <c r="K8" s="9">
        <v>50</v>
      </c>
      <c r="L8" s="10">
        <f t="shared" si="1"/>
        <v>45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180</v>
      </c>
      <c r="K9" s="9"/>
      <c r="L9" s="10">
        <f t="shared" si="1"/>
        <v>2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/>
      <c r="J10" s="8">
        <v>300</v>
      </c>
      <c r="K10" s="9"/>
      <c r="L10" s="10">
        <f t="shared" si="1"/>
        <v>3.3333333333333335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28</v>
      </c>
      <c r="I11" s="11"/>
      <c r="J11" s="8">
        <v>-300</v>
      </c>
      <c r="K11" s="9"/>
      <c r="L11" s="10">
        <f t="shared" si="1"/>
        <v>-3.3333333333333335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835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57" t="s">
        <v>7</v>
      </c>
      <c r="B20" s="58"/>
      <c r="C20" s="58"/>
      <c r="D20" s="58"/>
      <c r="E20" s="58"/>
      <c r="F20" s="58"/>
      <c r="G20" s="1"/>
      <c r="H20" s="1"/>
      <c r="I20" s="2" t="s">
        <v>0</v>
      </c>
      <c r="J20" s="3">
        <f>SUM('24-04'!$J$22:$J$361)</f>
        <v>-2240</v>
      </c>
      <c r="K20" s="3">
        <f>SUM('24-04'!$K$22:$K$361)</f>
        <v>20</v>
      </c>
      <c r="L20" s="3">
        <f>SUM('24-04'!$L$22:$L$361)</f>
        <v>-4.8888888888884594</v>
      </c>
      <c r="M20" s="3"/>
      <c r="N20" s="57" t="s">
        <v>8</v>
      </c>
      <c r="O20" s="58"/>
      <c r="P20" s="58"/>
      <c r="Q20" s="58"/>
      <c r="R20" s="58"/>
      <c r="S20" s="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5</v>
      </c>
      <c r="F22" s="16">
        <f t="shared" ref="F22:F26" si="3">D22*E22</f>
        <v>25</v>
      </c>
      <c r="G22" s="7"/>
      <c r="H22" s="7" t="s">
        <v>6</v>
      </c>
      <c r="I22" s="2"/>
      <c r="J22" s="8"/>
      <c r="K22" s="9"/>
      <c r="L22" s="10">
        <f>'24-04'!$K22+('24-04'!$J22/90)</f>
        <v>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63</v>
      </c>
      <c r="F23" s="16">
        <f t="shared" si="3"/>
        <v>630</v>
      </c>
      <c r="G23" s="7"/>
      <c r="H23" s="7" t="s">
        <v>6</v>
      </c>
      <c r="I23" s="44" t="s">
        <v>878</v>
      </c>
      <c r="J23" s="8"/>
      <c r="K23" s="9">
        <v>55</v>
      </c>
      <c r="L23" s="10">
        <f>'24-04'!$K23+('24-04'!$J23/90)</f>
        <v>55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51</v>
      </c>
      <c r="S23" s="16">
        <f t="shared" si="5"/>
        <v>510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76</v>
      </c>
      <c r="C24" s="14">
        <f t="shared" si="2"/>
        <v>760</v>
      </c>
      <c r="D24" s="15">
        <v>20</v>
      </c>
      <c r="E24" s="1">
        <v>25</v>
      </c>
      <c r="F24" s="16">
        <f t="shared" si="3"/>
        <v>500</v>
      </c>
      <c r="G24" s="7"/>
      <c r="H24" s="7" t="s">
        <v>6</v>
      </c>
      <c r="I24" s="2"/>
      <c r="J24" s="8">
        <v>100</v>
      </c>
      <c r="K24" s="9">
        <v>30</v>
      </c>
      <c r="L24" s="10">
        <f>'24-04'!$K24+('24-04'!$J24/90)</f>
        <v>31.111111111111111</v>
      </c>
      <c r="M24" s="3"/>
      <c r="N24" s="13">
        <v>10</v>
      </c>
      <c r="O24" s="1">
        <v>91</v>
      </c>
      <c r="P24" s="14">
        <f t="shared" si="4"/>
        <v>910</v>
      </c>
      <c r="Q24" s="15">
        <v>20</v>
      </c>
      <c r="R24" s="1">
        <v>5</v>
      </c>
      <c r="S24" s="16">
        <f t="shared" si="5"/>
        <v>100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9</v>
      </c>
      <c r="C25" s="14">
        <f t="shared" si="2"/>
        <v>180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4"/>
      <c r="J25" s="8"/>
      <c r="K25" s="9">
        <v>200</v>
      </c>
      <c r="L25" s="10">
        <f>'24-04'!$K25+('24-04'!$J25/90)</f>
        <v>200</v>
      </c>
      <c r="M25" s="3"/>
      <c r="N25" s="13">
        <v>20</v>
      </c>
      <c r="O25" s="1">
        <v>7</v>
      </c>
      <c r="P25" s="14">
        <f t="shared" si="4"/>
        <v>140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55</v>
      </c>
      <c r="F26" s="16">
        <f t="shared" si="3"/>
        <v>5500</v>
      </c>
      <c r="G26" s="7"/>
      <c r="H26" s="7" t="s">
        <v>6</v>
      </c>
      <c r="I26" s="45" t="s">
        <v>161</v>
      </c>
      <c r="J26" s="8">
        <v>450</v>
      </c>
      <c r="K26" s="9">
        <v>50</v>
      </c>
      <c r="L26" s="10">
        <f>'24-04'!$K26+('24-04'!$J26/90)</f>
        <v>55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68</v>
      </c>
      <c r="S26" s="16">
        <f t="shared" si="5"/>
        <v>6800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6655</v>
      </c>
      <c r="G27" s="7"/>
      <c r="H27" s="7" t="s">
        <v>6</v>
      </c>
      <c r="I27" s="2"/>
      <c r="J27" s="8">
        <v>70</v>
      </c>
      <c r="K27" s="9"/>
      <c r="L27" s="10">
        <f>'24-04'!$K27+('24-04'!$J27/90)</f>
        <v>0.77777777777777779</v>
      </c>
      <c r="M27" s="3"/>
      <c r="N27" s="13">
        <v>100</v>
      </c>
      <c r="O27" s="1">
        <v>16</v>
      </c>
      <c r="P27" s="14">
        <f t="shared" si="4"/>
        <v>1600</v>
      </c>
      <c r="Q27" s="12" t="s">
        <v>11</v>
      </c>
      <c r="R27" s="12"/>
      <c r="S27" s="17">
        <f>SUM(S22:S26)</f>
        <v>7415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1040</v>
      </c>
      <c r="D28" s="1"/>
      <c r="E28" s="1"/>
      <c r="F28" s="1"/>
      <c r="G28" s="1"/>
      <c r="H28" s="7" t="s">
        <v>6</v>
      </c>
      <c r="I28" s="2"/>
      <c r="J28" s="8">
        <v>1100</v>
      </c>
      <c r="K28" s="9">
        <v>25</v>
      </c>
      <c r="L28" s="10">
        <f>'24-04'!$K28+('24-04'!$J28/90)</f>
        <v>37.222222222222221</v>
      </c>
      <c r="M28" s="3"/>
      <c r="N28" s="12" t="s">
        <v>11</v>
      </c>
      <c r="O28" s="12"/>
      <c r="P28" s="6">
        <f>SUM(P22:P27)</f>
        <v>2760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59" t="s">
        <v>21</v>
      </c>
      <c r="E29" s="60"/>
      <c r="F29" s="17">
        <f t="array" aca="1" ref="F29" ca="1">INDIRECT("'"&amp;$A$19&amp;"'!J20")+J1</f>
        <v>1260</v>
      </c>
      <c r="G29" s="1"/>
      <c r="H29" s="7" t="s">
        <v>6</v>
      </c>
      <c r="I29" s="2" t="s">
        <v>759</v>
      </c>
      <c r="J29" s="8">
        <v>180</v>
      </c>
      <c r="K29" s="9"/>
      <c r="L29" s="10">
        <f>'24-04'!$K29+('24-04'!$J29/90)</f>
        <v>2</v>
      </c>
      <c r="M29" s="3"/>
      <c r="N29" s="1"/>
      <c r="O29" s="1"/>
      <c r="P29" s="18"/>
      <c r="Q29" s="59" t="s">
        <v>21</v>
      </c>
      <c r="R29" s="60"/>
      <c r="S29" s="17">
        <f>SUM('24-04'!$J$22:$J$361)</f>
        <v>-2240</v>
      </c>
      <c r="T29" s="1"/>
      <c r="U29" s="1"/>
      <c r="V29" s="1"/>
      <c r="W29" s="1"/>
      <c r="X29" s="1"/>
      <c r="Y29" s="1"/>
      <c r="Z29" s="1"/>
    </row>
    <row r="30" spans="1:26" x14ac:dyDescent="0.3">
      <c r="A30" s="59" t="s">
        <v>23</v>
      </c>
      <c r="B30" s="60"/>
      <c r="C30" s="6">
        <f t="array" aca="1" ref="C30" ca="1">INDIRECT("'"&amp;$A$19&amp;"'!K20")+K1</f>
        <v>-1115</v>
      </c>
      <c r="D30" s="1"/>
      <c r="E30" s="1"/>
      <c r="F30" s="8"/>
      <c r="G30" s="1"/>
      <c r="H30" s="7" t="s">
        <v>6</v>
      </c>
      <c r="I30" s="44" t="s">
        <v>879</v>
      </c>
      <c r="J30" s="8">
        <v>640</v>
      </c>
      <c r="K30" s="9"/>
      <c r="L30" s="10">
        <f>'24-04'!$K30+('24-04'!$J30/90)</f>
        <v>7.1111111111111107</v>
      </c>
      <c r="M30" s="3"/>
      <c r="N30" s="59" t="s">
        <v>23</v>
      </c>
      <c r="O30" s="60"/>
      <c r="P30" s="6">
        <f>SUM('24-04'!$K$22:$K$361)</f>
        <v>20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4" t="s">
        <v>190</v>
      </c>
      <c r="J31" s="8">
        <v>-360</v>
      </c>
      <c r="K31" s="9">
        <v>40</v>
      </c>
      <c r="L31" s="10">
        <f>'24-04'!$K31+('24-04'!$J31/90)</f>
        <v>36</v>
      </c>
      <c r="M31" s="3"/>
      <c r="N31" s="1"/>
      <c r="O31" s="1"/>
      <c r="P31" s="18"/>
      <c r="Q31" s="12" t="s">
        <v>25</v>
      </c>
      <c r="R31" s="12"/>
      <c r="S31" s="17">
        <f>S27-S29-F27</f>
        <v>3000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4" t="s">
        <v>508</v>
      </c>
      <c r="J32" s="8"/>
      <c r="K32" s="9">
        <v>6</v>
      </c>
      <c r="L32" s="10">
        <f>'24-04'!$K32+('24-04'!$J32/90)</f>
        <v>6</v>
      </c>
      <c r="M32" s="3"/>
      <c r="N32" s="12" t="s">
        <v>25</v>
      </c>
      <c r="O32" s="12"/>
      <c r="P32" s="6">
        <f>P28-P30-C28</f>
        <v>1700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6" t="s">
        <v>673</v>
      </c>
      <c r="J33" s="8"/>
      <c r="K33" s="9">
        <v>10</v>
      </c>
      <c r="L33" s="10">
        <f>'24-04'!$K33+('24-04'!$J33/90)</f>
        <v>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4" t="s">
        <v>95</v>
      </c>
      <c r="J34" s="8"/>
      <c r="K34" s="9">
        <v>100</v>
      </c>
      <c r="L34" s="10">
        <f>'24-04'!$K34+('24-04'!$J34/90)</f>
        <v>100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4" t="s">
        <v>95</v>
      </c>
      <c r="J35" s="8"/>
      <c r="K35" s="9">
        <v>-100</v>
      </c>
      <c r="L35" s="10">
        <f>'24-04'!$K35+('24-04'!$J35/90)</f>
        <v>-100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76</v>
      </c>
      <c r="J36" s="8">
        <v>160</v>
      </c>
      <c r="K36" s="9"/>
      <c r="L36" s="10">
        <f>'24-04'!$K36+('24-04'!$J36/90)</f>
        <v>1.7777777777777777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6"/>
      <c r="J37" s="8">
        <v>-150</v>
      </c>
      <c r="K37" s="9">
        <v>5</v>
      </c>
      <c r="L37" s="10">
        <f>'24-04'!$K37+('24-04'!$J37/90)</f>
        <v>3.333333333333333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6" t="s">
        <v>275</v>
      </c>
      <c r="J38" s="8">
        <v>380</v>
      </c>
      <c r="K38" s="9"/>
      <c r="L38" s="10">
        <f>'24-04'!$K38+('24-04'!$J38/90)</f>
        <v>4.2222222222222223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4" t="s">
        <v>880</v>
      </c>
      <c r="J39" s="8">
        <v>-360</v>
      </c>
      <c r="K39" s="9">
        <v>-25</v>
      </c>
      <c r="L39" s="10">
        <f>'24-04'!$K39+('24-04'!$J39/90)</f>
        <v>-29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4"/>
      <c r="J40" s="8"/>
      <c r="K40" s="9">
        <v>7</v>
      </c>
      <c r="L40" s="10">
        <f>'24-04'!$K40+('24-04'!$J40/90)</f>
        <v>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4" t="s">
        <v>881</v>
      </c>
      <c r="J41" s="8"/>
      <c r="K41" s="9">
        <v>300</v>
      </c>
      <c r="L41" s="10">
        <f>'24-04'!$K41+('24-04'!$J41/90)</f>
        <v>300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4"/>
      <c r="J42" s="8">
        <v>110</v>
      </c>
      <c r="K42" s="9"/>
      <c r="L42" s="10">
        <f>'24-04'!$K42+('24-04'!$J42/90)</f>
        <v>1.2222222222222223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350</v>
      </c>
      <c r="K43" s="9"/>
      <c r="L43" s="10">
        <f>'24-04'!$K43+('24-04'!$J43/90)</f>
        <v>3.8888888888888888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4" t="s">
        <v>882</v>
      </c>
      <c r="J44" s="8"/>
      <c r="K44" s="9">
        <v>7</v>
      </c>
      <c r="L44" s="10">
        <f>'24-04'!$K44+('24-04'!$J44/90)</f>
        <v>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4"/>
      <c r="J45" s="8">
        <v>90</v>
      </c>
      <c r="K45" s="9"/>
      <c r="L45" s="10">
        <f>'24-04'!$K45+('24-04'!$J45/90)</f>
        <v>1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47" t="s">
        <v>40</v>
      </c>
      <c r="I46" s="44" t="s">
        <v>176</v>
      </c>
      <c r="J46" s="8">
        <v>-200</v>
      </c>
      <c r="K46" s="9"/>
      <c r="L46" s="10">
        <f>'24-04'!$K46+('24-04'!$J46/90)</f>
        <v>-2.2222222222222223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4" t="s">
        <v>828</v>
      </c>
      <c r="J47" s="8">
        <v>210</v>
      </c>
      <c r="K47" s="9"/>
      <c r="L47" s="10">
        <f>'24-04'!$K47+('24-04'!$J47/90)</f>
        <v>2.3333333333333335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4"/>
      <c r="J48" s="8">
        <v>50</v>
      </c>
      <c r="K48" s="9"/>
      <c r="L48" s="10">
        <f>'24-04'!$K48+('24-04'!$J48/90)</f>
        <v>0.55555555555555558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4"/>
      <c r="J49" s="8">
        <v>50</v>
      </c>
      <c r="K49" s="9"/>
      <c r="L49" s="10">
        <f>'24-04'!$K49+('24-04'!$J49/90)</f>
        <v>0.55555555555555558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4" t="s">
        <v>883</v>
      </c>
      <c r="J50" s="8">
        <v>-20</v>
      </c>
      <c r="K50" s="9">
        <v>15</v>
      </c>
      <c r="L50" s="10">
        <f>'24-04'!$K50+('24-04'!$J50/90)</f>
        <v>14.777777777777779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4"/>
      <c r="J51" s="8">
        <v>50</v>
      </c>
      <c r="K51" s="9"/>
      <c r="L51" s="10">
        <f>'24-04'!$K51+('24-04'!$J51/90)</f>
        <v>0.55555555555555558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4" t="s">
        <v>884</v>
      </c>
      <c r="J52" s="8">
        <v>-100</v>
      </c>
      <c r="K52" s="9">
        <v>45</v>
      </c>
      <c r="L52" s="10">
        <f>'24-04'!$K52+('24-04'!$J52/90)</f>
        <v>43.888888888888886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4" t="s">
        <v>885</v>
      </c>
      <c r="J53" s="8">
        <v>-630</v>
      </c>
      <c r="K53" s="9">
        <v>30</v>
      </c>
      <c r="L53" s="10">
        <f>'24-04'!$K53+('24-04'!$J53/90)</f>
        <v>23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4"/>
      <c r="J54" s="8">
        <v>-675</v>
      </c>
      <c r="K54" s="9">
        <v>10</v>
      </c>
      <c r="L54" s="10">
        <f>'24-04'!$K54+('24-04'!$J54/90)</f>
        <v>2.5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4" t="s">
        <v>154</v>
      </c>
      <c r="J55" s="8">
        <v>100</v>
      </c>
      <c r="K55" s="9"/>
      <c r="L55" s="10">
        <f>'24-04'!$K55+('24-04'!$J55/90)</f>
        <v>1.1111111111111112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886</v>
      </c>
      <c r="J56" s="8">
        <v>-270</v>
      </c>
      <c r="K56" s="9">
        <v>10</v>
      </c>
      <c r="L56" s="10">
        <f>'24-04'!$K56+('24-04'!$J56/90)</f>
        <v>7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887</v>
      </c>
      <c r="J57" s="8">
        <v>300</v>
      </c>
      <c r="K57" s="9"/>
      <c r="L57" s="10">
        <f>'24-04'!$K57+('24-04'!$J57/90)</f>
        <v>3.3333333333333335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888</v>
      </c>
      <c r="J58" s="8">
        <v>-900</v>
      </c>
      <c r="K58" s="9">
        <v>200</v>
      </c>
      <c r="L58" s="10">
        <f>'24-04'!$K58+('24-04'!$J58/90)</f>
        <v>190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4" t="s">
        <v>73</v>
      </c>
      <c r="J59" s="8">
        <v>650</v>
      </c>
      <c r="K59" s="9"/>
      <c r="L59" s="10">
        <f>'24-04'!$K59+('24-04'!$J59/90)</f>
        <v>7.2222222222222223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4" t="s">
        <v>889</v>
      </c>
      <c r="J60" s="8">
        <v>-110</v>
      </c>
      <c r="K60" s="9">
        <v>10</v>
      </c>
      <c r="L60" s="10">
        <f>'24-04'!$K60+('24-04'!$J60/90)</f>
        <v>8.7777777777777786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4" t="s">
        <v>890</v>
      </c>
      <c r="J61" s="8">
        <v>700</v>
      </c>
      <c r="K61" s="9"/>
      <c r="L61" s="10">
        <f>'24-04'!$K61+('24-04'!$J61/90)</f>
        <v>7.7777777777777777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4" t="s">
        <v>892</v>
      </c>
      <c r="J62" s="8">
        <v>-450</v>
      </c>
      <c r="K62" s="9">
        <v>-10</v>
      </c>
      <c r="L62" s="10">
        <f>'24-04'!$K62+('24-04'!$J62/90)</f>
        <v>-15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4"/>
      <c r="J63" s="8">
        <v>-100</v>
      </c>
      <c r="K63" s="9">
        <v>10</v>
      </c>
      <c r="L63" s="10">
        <f>'24-04'!$K63+('24-04'!$J63/90)</f>
        <v>8.8888888888888893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28</v>
      </c>
      <c r="I64" s="44" t="s">
        <v>648</v>
      </c>
      <c r="J64" s="8">
        <v>-2000</v>
      </c>
      <c r="K64" s="9"/>
      <c r="L64" s="10">
        <f>'24-04'!$K64+('24-04'!$J64/90)</f>
        <v>-22.222222222222221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8" t="s">
        <v>214</v>
      </c>
      <c r="J65" s="39"/>
      <c r="K65" s="40">
        <v>5</v>
      </c>
      <c r="L65" s="41">
        <f>'24-04'!$K65+('24-04'!$J65/90)</f>
        <v>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8" t="s">
        <v>316</v>
      </c>
      <c r="J66" s="42">
        <v>90</v>
      </c>
      <c r="K66" s="43">
        <v>50</v>
      </c>
      <c r="L66" s="41">
        <f>'24-04'!$K66+('24-04'!$J66/90)</f>
        <v>51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8" t="s">
        <v>891</v>
      </c>
      <c r="J67" s="39">
        <v>135</v>
      </c>
      <c r="K67" s="40"/>
      <c r="L67" s="41">
        <f>'24-04'!$K67+('24-04'!$J67/90)</f>
        <v>1.5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8" t="s">
        <v>893</v>
      </c>
      <c r="J68" s="42"/>
      <c r="K68" s="43">
        <v>50</v>
      </c>
      <c r="L68" s="41">
        <f>'24-04'!$K68+('24-04'!$J68/90)</f>
        <v>50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8" t="s">
        <v>56</v>
      </c>
      <c r="J69" s="39">
        <v>180</v>
      </c>
      <c r="K69" s="40"/>
      <c r="L69" s="41">
        <f>'24-04'!$K69+('24-04'!$J69/90)</f>
        <v>2</v>
      </c>
      <c r="M69" s="3"/>
      <c r="N69" s="9" t="s">
        <v>118</v>
      </c>
      <c r="O69" s="9"/>
      <c r="P69" s="6">
        <v>2175</v>
      </c>
      <c r="Q69" s="9"/>
      <c r="R69" s="9"/>
      <c r="S69" s="17">
        <v>6475</v>
      </c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8" t="s">
        <v>103</v>
      </c>
      <c r="J70" s="39"/>
      <c r="K70" s="40">
        <v>70</v>
      </c>
      <c r="L70" s="41">
        <f>'24-04'!$K70+('24-04'!$J70/90)</f>
        <v>70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8" t="s">
        <v>103</v>
      </c>
      <c r="J71" s="8">
        <v>-200</v>
      </c>
      <c r="K71" s="9">
        <v>5</v>
      </c>
      <c r="L71" s="10">
        <f>'24-04'!$K71+('24-04'!$J71/90)</f>
        <v>2.7777777777777777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4" t="s">
        <v>894</v>
      </c>
      <c r="J72" s="8">
        <v>450</v>
      </c>
      <c r="K72" s="9">
        <v>95</v>
      </c>
      <c r="L72" s="10">
        <f>'24-04'!$K72+('24-04'!$J72/90)</f>
        <v>100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4" t="s">
        <v>556</v>
      </c>
      <c r="J73" s="8">
        <v>260</v>
      </c>
      <c r="K73" s="9"/>
      <c r="L73" s="10">
        <f>'24-04'!$K73+('24-04'!$J73/90)</f>
        <v>2.8888888888888888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895</v>
      </c>
      <c r="J74" s="8">
        <v>200</v>
      </c>
      <c r="K74" s="9"/>
      <c r="L74" s="10">
        <f>'24-04'!$K74+('24-04'!$J74/90)</f>
        <v>2.2222222222222223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4" t="s">
        <v>896</v>
      </c>
      <c r="J75" s="8">
        <v>180</v>
      </c>
      <c r="K75" s="9"/>
      <c r="L75" s="10">
        <f>'24-04'!$K75+('24-04'!$J75/90)</f>
        <v>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4" t="s">
        <v>430</v>
      </c>
      <c r="J76" s="8">
        <v>-360</v>
      </c>
      <c r="K76" s="9">
        <v>10</v>
      </c>
      <c r="L76" s="10">
        <f>'24-04'!$K76+('24-04'!$J76/90)</f>
        <v>6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4" t="s">
        <v>897</v>
      </c>
      <c r="J77" s="8">
        <v>450</v>
      </c>
      <c r="K77" s="9">
        <v>120</v>
      </c>
      <c r="L77" s="10">
        <f>'24-04'!$K77+('24-04'!$J77/90)</f>
        <v>125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898</v>
      </c>
      <c r="J78" s="8">
        <v>140</v>
      </c>
      <c r="K78" s="9"/>
      <c r="L78" s="10">
        <f>'24-04'!$K78+('24-04'!$J78/90)</f>
        <v>1.5555555555555556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4" t="s">
        <v>899</v>
      </c>
      <c r="J79" s="8">
        <v>-180</v>
      </c>
      <c r="K79" s="9">
        <v>10</v>
      </c>
      <c r="L79" s="10">
        <f>'24-04'!$K79+('24-04'!$J79/90)</f>
        <v>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900</v>
      </c>
      <c r="J80" s="8">
        <v>190</v>
      </c>
      <c r="K80" s="9">
        <v>10</v>
      </c>
      <c r="L80" s="10">
        <f>'24-04'!$K80+('24-04'!$J80/90)</f>
        <v>12.111111111111111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901</v>
      </c>
      <c r="J81" s="8">
        <v>-135</v>
      </c>
      <c r="K81" s="9">
        <v>5</v>
      </c>
      <c r="L81" s="10">
        <f>'24-04'!$K81+('24-04'!$J81/90)</f>
        <v>3.5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902</v>
      </c>
      <c r="J82" s="8">
        <v>225</v>
      </c>
      <c r="K82" s="9"/>
      <c r="L82" s="10">
        <f>'24-04'!$K82+('24-04'!$J82/90)</f>
        <v>2.5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90</v>
      </c>
      <c r="J83" s="8">
        <v>100</v>
      </c>
      <c r="K83" s="9">
        <v>10</v>
      </c>
      <c r="L83" s="10">
        <f>'24-04'!$K83+('24-04'!$J83/90)</f>
        <v>11.111111111111111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903</v>
      </c>
      <c r="J84" s="8">
        <v>1300</v>
      </c>
      <c r="K84" s="9"/>
      <c r="L84" s="10">
        <f>'24-04'!$K84+('24-04'!$J84/90)</f>
        <v>14.444444444444445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180</v>
      </c>
      <c r="K85" s="9"/>
      <c r="L85" s="10">
        <f>'24-04'!$K85+('24-04'!$J85/90)</f>
        <v>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904</v>
      </c>
      <c r="J86" s="8">
        <v>-1800</v>
      </c>
      <c r="K86" s="9">
        <v>200</v>
      </c>
      <c r="L86" s="10">
        <f>'24-04'!$K86+('24-04'!$J86/90)</f>
        <v>180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862</v>
      </c>
      <c r="J87" s="8"/>
      <c r="K87" s="9">
        <v>10</v>
      </c>
      <c r="L87" s="10">
        <f>'24-04'!$K87+('24-04'!$J87/90)</f>
        <v>10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180</v>
      </c>
      <c r="K88" s="9"/>
      <c r="L88" s="10">
        <f>'24-04'!$K88+('24-04'!$J88/90)</f>
        <v>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790</v>
      </c>
      <c r="K89" s="9"/>
      <c r="L89" s="10">
        <f>'24-04'!$K89+('24-04'!$J89/90)</f>
        <v>8.7777777777777786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905</v>
      </c>
      <c r="J90" s="8">
        <v>150</v>
      </c>
      <c r="K90" s="9"/>
      <c r="L90" s="10">
        <f>'24-04'!$K90+('24-04'!$J90/90)</f>
        <v>1.6666666666666667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95</v>
      </c>
      <c r="J91" s="8"/>
      <c r="K91" s="9">
        <v>150</v>
      </c>
      <c r="L91" s="10">
        <f>'24-04'!$K91+('24-04'!$J91/90)</f>
        <v>150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40</v>
      </c>
      <c r="I92" s="2" t="s">
        <v>95</v>
      </c>
      <c r="J92" s="8"/>
      <c r="K92" s="9">
        <v>-150</v>
      </c>
      <c r="L92" s="10">
        <f>'24-04'!$K92+('24-04'!$J92/90)</f>
        <v>-150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335</v>
      </c>
      <c r="J93" s="8">
        <v>-60</v>
      </c>
      <c r="K93" s="9"/>
      <c r="L93" s="10">
        <f>'24-04'!$K93+('24-04'!$J93/90)</f>
        <v>-0.66666666666666663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906</v>
      </c>
      <c r="J94" s="8">
        <v>-630</v>
      </c>
      <c r="K94" s="9"/>
      <c r="L94" s="10">
        <f>'24-04'!$K94+('24-04'!$J94/90)</f>
        <v>-7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28</v>
      </c>
      <c r="I95" s="2" t="s">
        <v>437</v>
      </c>
      <c r="J95" s="8">
        <v>-300</v>
      </c>
      <c r="K95" s="9"/>
      <c r="L95" s="10">
        <f>'24-04'!$K95+('24-04'!$J95/90)</f>
        <v>-3.3333333333333335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-200</v>
      </c>
      <c r="K96" s="9">
        <v>25</v>
      </c>
      <c r="L96" s="10">
        <f>'24-04'!$K96+('24-04'!$J96/90)</f>
        <v>22.777777777777779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907</v>
      </c>
      <c r="J97" s="8">
        <v>200</v>
      </c>
      <c r="K97" s="9"/>
      <c r="L97" s="10">
        <f>'24-04'!$K97+('24-04'!$J97/90)</f>
        <v>2.2222222222222223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908</v>
      </c>
      <c r="J98" s="8"/>
      <c r="K98" s="9">
        <v>15</v>
      </c>
      <c r="L98" s="10">
        <f>'24-04'!$K98+('24-04'!$J98/90)</f>
        <v>15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2" t="s">
        <v>57</v>
      </c>
      <c r="J99" s="8">
        <v>300</v>
      </c>
      <c r="K99" s="9"/>
      <c r="L99" s="10">
        <f>'24-04'!$K99+('24-04'!$J99/90)</f>
        <v>3.3333333333333335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28</v>
      </c>
      <c r="I100" s="2" t="s">
        <v>290</v>
      </c>
      <c r="J100" s="8">
        <v>-300</v>
      </c>
      <c r="K100" s="9"/>
      <c r="L100" s="10">
        <f>'24-04'!$K100+('24-04'!$J100/90)</f>
        <v>-3.3333333333333335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229</v>
      </c>
      <c r="J101" s="8"/>
      <c r="K101" s="9">
        <v>-10</v>
      </c>
      <c r="L101" s="10">
        <f>'24-04'!$K101+('24-04'!$J101/90)</f>
        <v>-10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414</v>
      </c>
      <c r="J102" s="8">
        <v>-500</v>
      </c>
      <c r="K102" s="9">
        <v>10</v>
      </c>
      <c r="L102" s="10">
        <f>'24-04'!$K102+('24-04'!$J102/90)</f>
        <v>4.4444444444444446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154</v>
      </c>
      <c r="J103" s="8">
        <v>50</v>
      </c>
      <c r="K103" s="9"/>
      <c r="L103" s="10">
        <f>'24-04'!$K103+('24-04'!$J103/90)</f>
        <v>0.55555555555555558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56</v>
      </c>
      <c r="J104" s="8">
        <v>260</v>
      </c>
      <c r="K104" s="9"/>
      <c r="L104" s="10">
        <f>'24-04'!$K104+('24-04'!$J104/90)</f>
        <v>2.8888888888888888</v>
      </c>
      <c r="M104" s="3"/>
      <c r="N104" s="9" t="s">
        <v>118</v>
      </c>
      <c r="O104" s="9"/>
      <c r="P104" s="6">
        <v>2760</v>
      </c>
      <c r="Q104" s="9"/>
      <c r="R104" s="9"/>
      <c r="S104" s="17">
        <v>7415</v>
      </c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2" t="s">
        <v>95</v>
      </c>
      <c r="J105" s="8">
        <v>-3000</v>
      </c>
      <c r="K105" s="9">
        <v>-1700</v>
      </c>
      <c r="L105" s="10">
        <f>'24-04'!$K105+('24-04'!$J105/90)</f>
        <v>-1733.3333333333333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'24-04'!$K106+('24-04'!$J106/90)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'24-04'!$K107+('24-04'!$J107/90)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'24-04'!$K108+('24-04'!$J108/90)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'24-04'!$K109+('24-04'!$J109/90)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'24-04'!$K110+('24-04'!$J110/90)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'24-04'!$K111+('24-04'!$J111/90)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'24-04'!$K112+('24-04'!$J112/90)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'24-04'!$K113+('24-04'!$J113/90)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'24-04'!$K114+('24-04'!$J114/90)</f>
        <v>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'24-04'!$K115+('24-04'!$J115/90)</f>
        <v>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'24-04'!$K116+('24-04'!$J116/90)</f>
        <v>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'24-04'!$K117+('24-04'!$J117/90)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'24-04'!$K118+('24-04'!$J118/90)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'24-04'!$K119+('24-04'!$J119/90)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'24-04'!$K120+('24-04'!$J120/90)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'24-04'!$K121+('24-04'!$J121/90)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'24-04'!$K122+('24-04'!$J122/90)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'24-04'!$K123+('24-04'!$J123/90)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'24-04'!$K124+('24-04'!$J124/90)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'24-04'!$K125+('24-04'!$J125/90)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'24-04'!$K126+('24-04'!$J126/90)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'24-04'!$K127+('24-04'!$J127/90)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'24-04'!$K128+('24-04'!$J128/90)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'24-04'!$K129+('24-04'!$J129/90)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'24-04'!$K130+('24-04'!$J130/90)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'24-04'!$K131+('24-04'!$J131/90)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'24-04'!$K132+('24-04'!$J132/90)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'24-04'!$K133+('24-04'!$J133/90)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'24-04'!$K134+('24-04'!$J134/90)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'24-04'!$K135+('24-04'!$J135/90)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'24-04'!$K136+('24-04'!$J136/90)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'24-04'!$K137+('24-04'!$J137/90)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'24-04'!$K138+('24-04'!$J138/90)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'24-04'!$K139+('24-04'!$J139/90)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'24-04'!$K140+('24-04'!$J140/90)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'24-04'!$K141+('24-04'!$J141/90)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'24-04'!$K142+('24-04'!$J142/90)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'24-04'!$K143+('24-04'!$J143/90)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'24-04'!$K144+('24-04'!$J144/90)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'24-04'!$K145+('24-04'!$J145/90)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'24-04'!$K146+('24-04'!$J146/90)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'24-04'!$K147+('24-04'!$J147/90)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'24-04'!$K148+('24-04'!$J148/90)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'24-04'!$K149+('24-04'!$J149/90)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'24-04'!$K150+('24-04'!$J150/90)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'24-04'!$K151+('24-04'!$J151/90)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'24-04'!$K152+('24-04'!$J152/90)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'24-04'!$K153+('24-04'!$J153/90)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'24-04'!$K154+('24-04'!$J154/90)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'24-04'!$K155+('24-04'!$J155/90)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'24-04'!$K156+('24-04'!$J156/90)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'24-04'!$K157+('24-04'!$J157/90)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'24-04'!$K158+('24-04'!$J158/90)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'24-04'!$K159+('24-04'!$J159/90)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'24-04'!$K160+('24-04'!$J160/90)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'24-04'!$K161+('24-04'!$J161/90)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'24-04'!$K162+('24-04'!$J162/90)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'24-04'!$K163+('24-04'!$J163/90)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'24-04'!$K164+('24-04'!$J164/90)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'24-04'!$K165+('24-04'!$J165/90)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'24-04'!$K166+('24-04'!$J166/90)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'24-04'!$K167+('24-04'!$J167/90)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'24-04'!$K168+('24-04'!$J168/90)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'24-04'!$K169+('24-04'!$J169/90)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'24-04'!$K170+('24-04'!$J170/90)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'24-04'!$K171+('24-04'!$J171/90)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'24-04'!$K172+('24-04'!$J172/90)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'24-04'!$K173+('24-04'!$J173/90)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'24-04'!$K174+('24-04'!$J174/90)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'24-04'!$K175+('24-04'!$J175/90)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'24-04'!$K176+('24-04'!$J176/90)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'24-04'!$K177+('24-04'!$J177/90)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'24-04'!$K178+('24-04'!$J178/90)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'24-04'!$K179+('24-04'!$J179/90)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'24-04'!$K180+('24-04'!$J180/90)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'24-04'!$K181+('24-04'!$J181/90)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'24-04'!$K182+('24-04'!$J182/90)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'24-04'!$K183+('24-04'!$J183/90)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'24-04'!$K184+('24-04'!$J184/90)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'24-04'!$K185+('24-04'!$J185/90)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'24-04'!$K186+('24-04'!$J186/90)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'24-04'!$K187+('24-04'!$J187/90)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'24-04'!$K188+('24-04'!$J188/90)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'24-04'!$K189+('24-04'!$J189/90)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'24-04'!$K190+('24-04'!$J190/90)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'24-04'!$K191+('24-04'!$J191/90)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'24-04'!$K192+('24-04'!$J192/90)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'24-04'!$K193+('24-04'!$J193/90)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'24-04'!$K194+('24-04'!$J194/90)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'24-04'!$K195+('24-04'!$J195/90)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'24-04'!$K196+('24-04'!$J196/90)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'24-04'!$K197+('24-04'!$J197/90)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'24-04'!$K198+('24-04'!$J198/90)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'24-04'!$K199+('24-04'!$J199/90)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'24-04'!$K200+('24-04'!$J200/90)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'24-04'!$K201+('24-04'!$J201/90)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'24-04'!$K202+('24-04'!$J202/90)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'24-04'!$K203+('24-04'!$J203/90)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'24-04'!$K204+('24-04'!$J204/90)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'24-04'!$K205+('24-04'!$J205/90)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'24-04'!$K206+('24-04'!$J206/90)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'24-04'!$K207+('24-04'!$J207/90)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'24-04'!$K208+('24-04'!$J208/90)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'24-04'!$K209+('24-04'!$J209/90)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'24-04'!$K210+('24-04'!$J210/90)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'24-04'!$K211+('24-04'!$J211/90)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'24-04'!$K212+('24-04'!$J212/90)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'24-04'!$K213+('24-04'!$J213/90)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'24-04'!$K214+('24-04'!$J214/90)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'24-04'!$K215+('24-04'!$J215/90)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'24-04'!$K216+('24-04'!$J216/90)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'24-04'!$K217+('24-04'!$J217/90)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'24-04'!$K218+('24-04'!$J218/90)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'24-04'!$K219+('24-04'!$J219/90)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'24-04'!$K220+('24-04'!$J220/90)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'24-04'!$K221+('24-04'!$J221/90)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'24-04'!$K222+('24-04'!$J222/90)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'24-04'!$K223+('24-04'!$J223/90)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'24-04'!$K224+('24-04'!$J224/90)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'24-04'!$K225+('24-04'!$J225/90)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'24-04'!$K226+('24-04'!$J226/90)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'24-04'!$K227+('24-04'!$J227/90)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'24-04'!$K228+('24-04'!$J228/90)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'24-04'!$K229+('24-04'!$J229/90)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'24-04'!$K230+('24-04'!$J230/90)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'24-04'!$K231+('24-04'!$J231/90)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'24-04'!$K232+('24-04'!$J232/90)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'24-04'!$K233+('24-04'!$J233/90)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'24-04'!$K234+('24-04'!$J234/90)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'24-04'!$K235+('24-04'!$J235/90)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'24-04'!$K236+('24-04'!$J236/90)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'24-04'!$K237+('24-04'!$J237/90)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'24-04'!$K238+('24-04'!$J238/90)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'24-04'!$K239+('24-04'!$J239/90)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'24-04'!$K240+('24-04'!$J240/90)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'24-04'!$K241+('24-04'!$J241/90)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'24-04'!$K242+('24-04'!$J242/90)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'24-04'!$K243+('24-04'!$J243/90)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'24-04'!$K244+('24-04'!$J244/90)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'24-04'!$K245+('24-04'!$J245/90)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'24-04'!$K246+('24-04'!$J246/90)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'24-04'!$K247+('24-04'!$J247/90)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'24-04'!$K248+('24-04'!$J248/90)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'24-04'!$K249+('24-04'!$J249/90)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'24-04'!$K250+('24-04'!$J250/90)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'24-04'!$K251+('24-04'!$J251/90)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'24-04'!$K252+('24-04'!$J252/90)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'24-04'!$K253+('24-04'!$J253/90)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'24-04'!$K254+('24-04'!$J254/90)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'24-04'!$K255+('24-04'!$J255/90)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'24-04'!$K256+('24-04'!$J256/90)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'24-04'!$K257+('24-04'!$J257/90)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'24-04'!$K258+('24-04'!$J258/90)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'24-04'!$K259+('24-04'!$J259/90)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'24-04'!$K260+('24-04'!$J260/90)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'24-04'!$K261+('24-04'!$J261/90)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'24-04'!$K262+('24-04'!$J262/90)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'24-04'!$K263+('24-04'!$J263/90)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'24-04'!$K264+('24-04'!$J264/90)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'24-04'!$K265+('24-04'!$J265/90)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'24-04'!$K266+('24-04'!$J266/90)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'24-04'!$K267+('24-04'!$J267/90)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'24-04'!$K268+('24-04'!$J268/90)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'24-04'!$K269+('24-04'!$J269/90)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'24-04'!$K270+('24-04'!$J270/90)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'24-04'!$K271+('24-04'!$J271/90)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'24-04'!$K272+('24-04'!$J272/90)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'24-04'!$K273+('24-04'!$J273/90)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'24-04'!$K274+('24-04'!$J274/90)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'24-04'!$K275+('24-04'!$J275/90)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'24-04'!$K276+('24-04'!$J276/90)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'24-04'!$K277+('24-04'!$J277/90)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'24-04'!$K278+('24-04'!$J278/90)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'24-04'!$K279+('24-04'!$J279/90)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'24-04'!$K280+('24-04'!$J280/90)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'24-04'!$K281+('24-04'!$J281/90)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'24-04'!$K282+('24-04'!$J282/90)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'24-04'!$K283+('24-04'!$J283/90)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'24-04'!$K284+('24-04'!$J284/90)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'24-04'!$K285+('24-04'!$J285/90)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'24-04'!$K286+('24-04'!$J286/90)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'24-04'!$K287+('24-04'!$J287/90)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'24-04'!$K288+('24-04'!$J288/90)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'24-04'!$K289+('24-04'!$J289/90)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'24-04'!$K290+('24-04'!$J290/90)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'24-04'!$K291+('24-04'!$J291/90)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'24-04'!$K292+('24-04'!$J292/90)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'24-04'!$K293+('24-04'!$J293/90)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'24-04'!$K294+('24-04'!$J294/90)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'24-04'!$K295+('24-04'!$J295/90)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'24-04'!$K296+('24-04'!$J296/90)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'24-04'!$K297+('24-04'!$J297/90)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'24-04'!$K298+('24-04'!$J298/90)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'24-04'!$K299+('24-04'!$J299/90)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'24-04'!$K300+('24-04'!$J300/90)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'24-04'!$K301+('24-04'!$J301/90)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'24-04'!$K302+('24-04'!$J302/90)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'24-04'!$K303+('24-04'!$J303/90)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'24-04'!$K304+('24-04'!$J304/90)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'24-04'!$K305+('24-04'!$J305/90)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'24-04'!$K306+('24-04'!$J306/90)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'24-04'!$K307+('24-04'!$J307/90)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'24-04'!$K308+('24-04'!$J308/90)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'24-04'!$K309+('24-04'!$J309/90)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'24-04'!$K310+('24-04'!$J310/90)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'24-04'!$K311+('24-04'!$J311/90)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'24-04'!$K312+('24-04'!$J312/90)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'24-04'!$K313+('24-04'!$J313/90)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'24-04'!$K314+('24-04'!$J314/90)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'24-04'!$K315+('24-04'!$J315/90)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'24-04'!$K316+('24-04'!$J316/90)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'24-04'!$K317+('24-04'!$J317/90)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'24-04'!$K318+('24-04'!$J318/90)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'24-04'!$K319+('24-04'!$J319/90)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'24-04'!$K320+('24-04'!$J320/90)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'24-04'!$K321+('24-04'!$J321/90)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'24-04'!$K322+('24-04'!$J322/90)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'24-04'!$K323+('24-04'!$J323/90)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'24-04'!$K324+('24-04'!$J324/90)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'24-04'!$K325+('24-04'!$J325/90)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'24-04'!$K326+('24-04'!$J326/90)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'24-04'!$K327+('24-04'!$J327/90)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'24-04'!$K328+('24-04'!$J328/90)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'24-04'!$K329+('24-04'!$J329/90)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'24-04'!$K330+('24-04'!$J330/90)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'24-04'!$K331+('24-04'!$J331/90)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'24-04'!$K332+('24-04'!$J332/90)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'24-04'!$K333+('24-04'!$J333/90)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'24-04'!$K334+('24-04'!$J334/90)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'24-04'!$K335+('24-04'!$J335/90)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'24-04'!$K336+('24-04'!$J336/90)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'24-04'!$K337+('24-04'!$J337/90)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'24-04'!$K338+('24-04'!$J338/90)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'24-04'!$K339+('24-04'!$J339/90)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'24-04'!$K340+('24-04'!$J340/90)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'24-04'!$K341+('24-04'!$J341/90)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'24-04'!$K342+('24-04'!$J342/90)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'24-04'!$K343+('24-04'!$J343/90)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'24-04'!$K344+('24-04'!$J344/90)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'24-04'!$K345+('24-04'!$J345/90)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'24-04'!$K346+('24-04'!$J346/90)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'24-04'!$K347+('24-04'!$J347/90)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'24-04'!$K348+('24-04'!$J348/90)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'24-04'!$K349+('24-04'!$J349/90)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'24-04'!$K350+('24-04'!$J350/90)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'24-04'!$K351+('24-04'!$J351/90)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'24-04'!$K352+('24-04'!$J352/90)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'24-04'!$K353+('24-04'!$J353/90)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'24-04'!$K354+('24-04'!$J354/90)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'24-04'!$K355+('24-04'!$J355/90)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'24-04'!$K356+('24-04'!$J356/90)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'24-04'!$K357+('24-04'!$J357/90)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'24-04'!$K358+('24-04'!$J358/90)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'24-04'!$K359+('24-04'!$J359/90)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'24-04'!$K360+('24-04'!$J360/90)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'24-04'!$K361+('24-04'!$J361/90)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143F8B-C992-4332-8F1D-2E17B473C724}">
  <sheetPr>
    <pageSetUpPr fitToPage="1"/>
  </sheetPr>
  <dimension ref="A1:Z1000"/>
  <sheetViews>
    <sheetView rightToLeft="1" topLeftCell="A122" workbookViewId="0">
      <selection activeCell="I136" sqref="I13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660</v>
      </c>
      <c r="K1" s="3">
        <f t="shared" si="0"/>
        <v>30</v>
      </c>
      <c r="L1" s="3">
        <f t="shared" si="0"/>
        <v>37.333333333333329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694</v>
      </c>
      <c r="J3" s="8"/>
      <c r="K3" s="9">
        <v>6</v>
      </c>
      <c r="L3" s="10">
        <f t="shared" ref="L3:L18" si="1">K3+(J3/90)</f>
        <v>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910</v>
      </c>
      <c r="J4" s="8"/>
      <c r="K4" s="9">
        <v>10</v>
      </c>
      <c r="L4" s="10">
        <f t="shared" si="1"/>
        <v>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350</v>
      </c>
      <c r="K5" s="9"/>
      <c r="L5" s="10">
        <f t="shared" si="1"/>
        <v>3.8888888888888888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911</v>
      </c>
      <c r="J6" s="8">
        <v>90</v>
      </c>
      <c r="K6" s="9"/>
      <c r="L6" s="10">
        <f t="shared" si="1"/>
        <v>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912</v>
      </c>
      <c r="J7" s="8">
        <v>200</v>
      </c>
      <c r="K7" s="9"/>
      <c r="L7" s="10">
        <f t="shared" si="1"/>
        <v>2.2222222222222223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56</v>
      </c>
      <c r="J8" s="8">
        <v>20</v>
      </c>
      <c r="K8" s="9">
        <v>14</v>
      </c>
      <c r="L8" s="10">
        <f t="shared" si="1"/>
        <v>14.222222222222221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877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57" t="s">
        <v>7</v>
      </c>
      <c r="B20" s="58"/>
      <c r="C20" s="58"/>
      <c r="D20" s="58"/>
      <c r="E20" s="58"/>
      <c r="F20" s="58"/>
      <c r="G20" s="1"/>
      <c r="H20" s="1"/>
      <c r="I20" s="2" t="s">
        <v>0</v>
      </c>
      <c r="J20" s="3">
        <f>SUM('25-04'!$J$22:$J$361)</f>
        <v>3285</v>
      </c>
      <c r="K20" s="3">
        <f>SUM('25-04'!$K$22:$K$361)</f>
        <v>356</v>
      </c>
      <c r="L20" s="3">
        <f>SUM('25-04'!$L$22:$L$361)</f>
        <v>392.5</v>
      </c>
      <c r="M20" s="3"/>
      <c r="N20" s="57" t="s">
        <v>8</v>
      </c>
      <c r="O20" s="58"/>
      <c r="P20" s="58"/>
      <c r="Q20" s="58"/>
      <c r="R20" s="58"/>
      <c r="S20" s="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5</v>
      </c>
      <c r="F22" s="16">
        <f t="shared" ref="F22:F26" si="3">D22*E22</f>
        <v>25</v>
      </c>
      <c r="G22" s="7"/>
      <c r="H22" s="7" t="s">
        <v>6</v>
      </c>
      <c r="I22" s="2" t="s">
        <v>913</v>
      </c>
      <c r="J22" s="8">
        <v>-405</v>
      </c>
      <c r="K22" s="9">
        <v>10</v>
      </c>
      <c r="L22" s="10">
        <f>'25-04'!$K22+('25-04'!$J22/90)</f>
        <v>5.5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6</v>
      </c>
      <c r="S22" s="16">
        <f t="shared" ref="S22:S26" si="5">Q22*R22</f>
        <v>30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50</v>
      </c>
      <c r="F23" s="16">
        <f t="shared" si="3"/>
        <v>500</v>
      </c>
      <c r="G23" s="7"/>
      <c r="H23" s="7" t="s">
        <v>6</v>
      </c>
      <c r="I23" s="44" t="s">
        <v>67</v>
      </c>
      <c r="J23" s="8"/>
      <c r="K23" s="9">
        <v>5</v>
      </c>
      <c r="L23" s="10">
        <f>'25-04'!$K23+('25-04'!$J23/90)</f>
        <v>5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66</v>
      </c>
      <c r="S23" s="16">
        <f t="shared" si="5"/>
        <v>660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93</v>
      </c>
      <c r="C24" s="14">
        <f t="shared" si="2"/>
        <v>930</v>
      </c>
      <c r="D24" s="15">
        <v>20</v>
      </c>
      <c r="E24" s="1">
        <v>5</v>
      </c>
      <c r="F24" s="16">
        <f t="shared" si="3"/>
        <v>100</v>
      </c>
      <c r="G24" s="7"/>
      <c r="H24" s="7" t="s">
        <v>6</v>
      </c>
      <c r="I24" s="2" t="s">
        <v>50</v>
      </c>
      <c r="J24" s="8"/>
      <c r="K24" s="9">
        <v>25</v>
      </c>
      <c r="L24" s="10">
        <f>'25-04'!$K24+('25-04'!$J24/90)</f>
        <v>25</v>
      </c>
      <c r="M24" s="3"/>
      <c r="N24" s="13">
        <v>10</v>
      </c>
      <c r="O24" s="1">
        <v>91</v>
      </c>
      <c r="P24" s="14">
        <f t="shared" si="4"/>
        <v>910</v>
      </c>
      <c r="Q24" s="15">
        <v>20</v>
      </c>
      <c r="R24" s="1">
        <v>22</v>
      </c>
      <c r="S24" s="16">
        <f t="shared" si="5"/>
        <v>440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4" t="s">
        <v>914</v>
      </c>
      <c r="J25" s="8">
        <v>220</v>
      </c>
      <c r="K25" s="9"/>
      <c r="L25" s="10">
        <f>'25-04'!$K25+('25-04'!$J25/90)</f>
        <v>2.4444444444444446</v>
      </c>
      <c r="M25" s="3"/>
      <c r="N25" s="13">
        <v>20</v>
      </c>
      <c r="O25" s="1">
        <v>8</v>
      </c>
      <c r="P25" s="14">
        <f t="shared" si="4"/>
        <v>160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44</v>
      </c>
      <c r="F26" s="16">
        <f t="shared" si="3"/>
        <v>4400</v>
      </c>
      <c r="G26" s="7"/>
      <c r="H26" s="7" t="s">
        <v>6</v>
      </c>
      <c r="I26" s="45" t="s">
        <v>915</v>
      </c>
      <c r="J26" s="8">
        <v>-200</v>
      </c>
      <c r="K26" s="9">
        <v>10</v>
      </c>
      <c r="L26" s="10">
        <f>'25-04'!$K26+('25-04'!$J26/90)</f>
        <v>7.7777777777777777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52</v>
      </c>
      <c r="S26" s="16">
        <f t="shared" si="5"/>
        <v>5200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5075</v>
      </c>
      <c r="G27" s="7"/>
      <c r="H27" s="7" t="s">
        <v>6</v>
      </c>
      <c r="I27" s="2" t="s">
        <v>275</v>
      </c>
      <c r="J27" s="8"/>
      <c r="K27" s="9">
        <v>15</v>
      </c>
      <c r="L27" s="10">
        <f>'25-04'!$K27+('25-04'!$J27/90)</f>
        <v>15</v>
      </c>
      <c r="M27" s="3"/>
      <c r="N27" s="13">
        <v>100</v>
      </c>
      <c r="O27" s="1">
        <v>16</v>
      </c>
      <c r="P27" s="14">
        <f t="shared" si="4"/>
        <v>1600</v>
      </c>
      <c r="Q27" s="12" t="s">
        <v>11</v>
      </c>
      <c r="R27" s="12"/>
      <c r="S27" s="17">
        <f>SUM(S22:S26)</f>
        <v>6380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1090</v>
      </c>
      <c r="D28" s="1"/>
      <c r="E28" s="1"/>
      <c r="F28" s="1"/>
      <c r="G28" s="1"/>
      <c r="H28" s="7" t="s">
        <v>6</v>
      </c>
      <c r="I28" s="2" t="s">
        <v>916</v>
      </c>
      <c r="J28" s="8">
        <v>-90</v>
      </c>
      <c r="K28" s="9">
        <v>10</v>
      </c>
      <c r="L28" s="10">
        <f>'25-04'!$K28+('25-04'!$J28/90)</f>
        <v>9</v>
      </c>
      <c r="M28" s="3"/>
      <c r="N28" s="12" t="s">
        <v>11</v>
      </c>
      <c r="O28" s="12"/>
      <c r="P28" s="6">
        <f>SUM(P22:P27)</f>
        <v>3040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59" t="s">
        <v>21</v>
      </c>
      <c r="E29" s="60"/>
      <c r="F29" s="17">
        <f t="array" aca="1" ref="F29" ca="1">INDIRECT("'"&amp;$A$19&amp;"'!J20")+J1</f>
        <v>-1580</v>
      </c>
      <c r="G29" s="1"/>
      <c r="H29" s="7" t="s">
        <v>6</v>
      </c>
      <c r="I29" s="2"/>
      <c r="J29" s="8">
        <v>-200</v>
      </c>
      <c r="K29" s="9">
        <v>5</v>
      </c>
      <c r="L29" s="10">
        <f>'25-04'!$K29+('25-04'!$J29/90)</f>
        <v>2.7777777777777777</v>
      </c>
      <c r="M29" s="3"/>
      <c r="N29" s="1"/>
      <c r="O29" s="1"/>
      <c r="P29" s="18"/>
      <c r="Q29" s="59" t="s">
        <v>21</v>
      </c>
      <c r="R29" s="60"/>
      <c r="S29" s="17">
        <f>SUM('25-04'!$J$22:$J$361)</f>
        <v>3285</v>
      </c>
      <c r="T29" s="1"/>
      <c r="U29" s="1"/>
      <c r="V29" s="1"/>
      <c r="W29" s="1"/>
      <c r="X29" s="1"/>
      <c r="Y29" s="1"/>
      <c r="Z29" s="1"/>
    </row>
    <row r="30" spans="1:26" x14ac:dyDescent="0.3">
      <c r="A30" s="59" t="s">
        <v>23</v>
      </c>
      <c r="B30" s="60"/>
      <c r="C30" s="6">
        <f t="array" aca="1" ref="C30" ca="1">INDIRECT("'"&amp;$A$19&amp;"'!K20")+K1</f>
        <v>50</v>
      </c>
      <c r="D30" s="1"/>
      <c r="E30" s="1"/>
      <c r="F30" s="8"/>
      <c r="G30" s="1"/>
      <c r="H30" s="7" t="s">
        <v>6</v>
      </c>
      <c r="I30" s="44" t="s">
        <v>918</v>
      </c>
      <c r="J30" s="8"/>
      <c r="K30" s="9">
        <v>200</v>
      </c>
      <c r="L30" s="10">
        <f>'25-04'!$K30+('25-04'!$J30/90)</f>
        <v>200</v>
      </c>
      <c r="M30" s="3"/>
      <c r="N30" s="59" t="s">
        <v>23</v>
      </c>
      <c r="O30" s="60"/>
      <c r="P30" s="6">
        <f>SUM('25-04'!$K$22:$K$361)</f>
        <v>356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4" t="s">
        <v>917</v>
      </c>
      <c r="J31" s="8">
        <v>320</v>
      </c>
      <c r="K31" s="9"/>
      <c r="L31" s="10">
        <f>'25-04'!$K31+('25-04'!$J31/90)</f>
        <v>3.5555555555555554</v>
      </c>
      <c r="M31" s="3"/>
      <c r="N31" s="1"/>
      <c r="O31" s="1"/>
      <c r="P31" s="18"/>
      <c r="Q31" s="12" t="s">
        <v>25</v>
      </c>
      <c r="R31" s="12"/>
      <c r="S31" s="17">
        <f>S27-S29-F27</f>
        <v>-1980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4"/>
      <c r="J32" s="8">
        <v>-270</v>
      </c>
      <c r="K32" s="9">
        <v>20</v>
      </c>
      <c r="L32" s="10">
        <f>'25-04'!$K32+('25-04'!$J32/90)</f>
        <v>17</v>
      </c>
      <c r="M32" s="3"/>
      <c r="N32" s="12" t="s">
        <v>25</v>
      </c>
      <c r="O32" s="12"/>
      <c r="P32" s="6">
        <f>P28-P30-C28</f>
        <v>1594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6" t="s">
        <v>919</v>
      </c>
      <c r="J33" s="8">
        <v>-100</v>
      </c>
      <c r="K33" s="9">
        <v>20</v>
      </c>
      <c r="L33" s="10">
        <f>'25-04'!$K33+('25-04'!$J33/90)</f>
        <v>18.888888888888889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6"/>
      <c r="J34" s="8"/>
      <c r="K34" s="9"/>
      <c r="L34" s="10">
        <f>'25-04'!$K34+('25-04'!$J34/90)</f>
        <v>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4"/>
      <c r="J35" s="8"/>
      <c r="K35" s="9"/>
      <c r="L35" s="10">
        <f>'25-04'!$K35+('25-04'!$J35/90)</f>
        <v>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/>
      <c r="K36" s="9">
        <v>25</v>
      </c>
      <c r="L36" s="10">
        <f>'25-04'!$K36+('25-04'!$J36/90)</f>
        <v>25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6" t="s">
        <v>341</v>
      </c>
      <c r="J37" s="8"/>
      <c r="K37" s="9">
        <v>20</v>
      </c>
      <c r="L37" s="10">
        <f>'25-04'!$K37+('25-04'!$J37/90)</f>
        <v>20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6" t="s">
        <v>920</v>
      </c>
      <c r="J38" s="8">
        <v>100</v>
      </c>
      <c r="K38" s="9"/>
      <c r="L38" s="10">
        <f>'25-04'!$K38+('25-04'!$J38/90)</f>
        <v>1.1111111111111112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47" t="s">
        <v>40</v>
      </c>
      <c r="I39" s="44" t="s">
        <v>95</v>
      </c>
      <c r="J39" s="8"/>
      <c r="K39" s="9">
        <v>-100</v>
      </c>
      <c r="L39" s="10">
        <f>'25-04'!$K39+('25-04'!$J39/90)</f>
        <v>-100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4" t="s">
        <v>95</v>
      </c>
      <c r="J40" s="8"/>
      <c r="K40" s="9">
        <v>96</v>
      </c>
      <c r="L40" s="10">
        <f>'25-04'!$K40+('25-04'!$J40/90)</f>
        <v>96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44" t="s">
        <v>95</v>
      </c>
      <c r="J41" s="8"/>
      <c r="K41" s="9">
        <v>-96</v>
      </c>
      <c r="L41" s="10">
        <f>'25-04'!$K41+('25-04'!$J41/90)</f>
        <v>-96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4" t="s">
        <v>921</v>
      </c>
      <c r="J42" s="8">
        <v>100</v>
      </c>
      <c r="K42" s="9">
        <v>1</v>
      </c>
      <c r="L42" s="10">
        <f>'25-04'!$K42+('25-04'!$J42/90)</f>
        <v>2.1111111111111112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100</v>
      </c>
      <c r="L43" s="10">
        <f>'25-04'!$K43+('25-04'!$J43/90)</f>
        <v>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4" t="s">
        <v>922</v>
      </c>
      <c r="J44" s="8">
        <v>250</v>
      </c>
      <c r="K44" s="9"/>
      <c r="L44" s="10">
        <f>'25-04'!$K44+('25-04'!$J44/90)</f>
        <v>2.7777777777777777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4" t="s">
        <v>783</v>
      </c>
      <c r="J45" s="8">
        <v>200</v>
      </c>
      <c r="K45" s="9"/>
      <c r="L45" s="10">
        <f>'25-04'!$K45+('25-04'!$J45/90)</f>
        <v>2.2222222222222223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4" t="s">
        <v>16</v>
      </c>
      <c r="J46" s="8">
        <v>100</v>
      </c>
      <c r="K46" s="9">
        <v>5</v>
      </c>
      <c r="L46" s="10">
        <f>'25-04'!$K46+('25-04'!$J46/90)</f>
        <v>6.1111111111111107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4" t="s">
        <v>923</v>
      </c>
      <c r="J47" s="8"/>
      <c r="K47" s="9">
        <v>66</v>
      </c>
      <c r="L47" s="10">
        <f>'25-04'!$K47+('25-04'!$J47/90)</f>
        <v>66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4" t="s">
        <v>95</v>
      </c>
      <c r="J48" s="8"/>
      <c r="K48" s="9">
        <v>-66</v>
      </c>
      <c r="L48" s="10">
        <f>'25-04'!$K48+('25-04'!$J48/90)</f>
        <v>-66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4" t="s">
        <v>373</v>
      </c>
      <c r="J49" s="8"/>
      <c r="K49" s="9">
        <v>300</v>
      </c>
      <c r="L49" s="10">
        <f>'25-04'!$K49+('25-04'!$J49/90)</f>
        <v>300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4" t="s">
        <v>95</v>
      </c>
      <c r="J50" s="8"/>
      <c r="K50" s="9">
        <v>-300</v>
      </c>
      <c r="L50" s="10">
        <f>'25-04'!$K50+('25-04'!$J50/90)</f>
        <v>-300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4"/>
      <c r="J51" s="8">
        <v>300</v>
      </c>
      <c r="K51" s="9"/>
      <c r="L51" s="10">
        <f>'25-04'!$K51+('25-04'!$J51/90)</f>
        <v>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4" t="s">
        <v>229</v>
      </c>
      <c r="J52" s="8">
        <v>-240</v>
      </c>
      <c r="K52" s="9"/>
      <c r="L52" s="10">
        <f>'25-04'!$K52+('25-04'!$J52/90)</f>
        <v>-2.6666666666666665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4" t="s">
        <v>924</v>
      </c>
      <c r="J53" s="8"/>
      <c r="K53" s="9">
        <v>5</v>
      </c>
      <c r="L53" s="10">
        <f>'25-04'!$K53+('25-04'!$J53/90)</f>
        <v>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4" t="s">
        <v>925</v>
      </c>
      <c r="J54" s="8"/>
      <c r="K54" s="9">
        <v>339</v>
      </c>
      <c r="L54" s="10">
        <f>'25-04'!$K54+('25-04'!$J54/90)</f>
        <v>339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4" t="s">
        <v>926</v>
      </c>
      <c r="J55" s="8"/>
      <c r="K55" s="9">
        <v>6</v>
      </c>
      <c r="L55" s="10">
        <f>'25-04'!$K55+('25-04'!$J55/90)</f>
        <v>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373</v>
      </c>
      <c r="J56" s="8"/>
      <c r="K56" s="9">
        <v>300</v>
      </c>
      <c r="L56" s="10">
        <f>'25-04'!$K56+('25-04'!$J56/90)</f>
        <v>300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371</v>
      </c>
      <c r="J57" s="8"/>
      <c r="K57" s="9">
        <v>10</v>
      </c>
      <c r="L57" s="10">
        <f>'25-04'!$K57+('25-04'!$J57/90)</f>
        <v>10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927</v>
      </c>
      <c r="J58" s="8">
        <v>-50</v>
      </c>
      <c r="K58" s="9">
        <v>5</v>
      </c>
      <c r="L58" s="10">
        <f>'25-04'!$K58+('25-04'!$J58/90)</f>
        <v>4.4444444444444446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4" t="s">
        <v>925</v>
      </c>
      <c r="J59" s="8">
        <v>-300</v>
      </c>
      <c r="K59" s="9">
        <v>100</v>
      </c>
      <c r="L59" s="10">
        <f>'25-04'!$K59+('25-04'!$J59/90)</f>
        <v>96.666666666666671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4"/>
      <c r="J60" s="8">
        <v>-130</v>
      </c>
      <c r="K60" s="9">
        <v>5</v>
      </c>
      <c r="L60" s="10">
        <f>'25-04'!$K60+('25-04'!$J60/90)</f>
        <v>3.5555555555555554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4"/>
      <c r="J61" s="8">
        <v>120</v>
      </c>
      <c r="K61" s="9"/>
      <c r="L61" s="10">
        <f>'25-04'!$K61+('25-04'!$J61/90)</f>
        <v>1.3333333333333333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4" t="s">
        <v>180</v>
      </c>
      <c r="J62" s="8">
        <v>180</v>
      </c>
      <c r="K62" s="9"/>
      <c r="L62" s="10">
        <f>'25-04'!$K62+('25-04'!$J62/90)</f>
        <v>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4" t="s">
        <v>928</v>
      </c>
      <c r="J63" s="8"/>
      <c r="K63" s="9">
        <v>38</v>
      </c>
      <c r="L63" s="10">
        <f>'25-04'!$K63+('25-04'!$J63/90)</f>
        <v>38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4"/>
      <c r="J64" s="8">
        <v>-200</v>
      </c>
      <c r="K64" s="9">
        <v>5</v>
      </c>
      <c r="L64" s="10">
        <f>'25-04'!$K64+('25-04'!$J64/90)</f>
        <v>2.7777777777777777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8"/>
      <c r="J65" s="39"/>
      <c r="K65" s="40">
        <v>20</v>
      </c>
      <c r="L65" s="41">
        <f>'25-04'!$K65+('25-04'!$J65/90)</f>
        <v>20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8" t="s">
        <v>696</v>
      </c>
      <c r="J66" s="42">
        <v>160</v>
      </c>
      <c r="K66" s="43"/>
      <c r="L66" s="41">
        <f>'25-04'!$K66+('25-04'!$J66/90)</f>
        <v>1.7777777777777777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8" t="s">
        <v>930</v>
      </c>
      <c r="J67" s="39">
        <v>-270</v>
      </c>
      <c r="K67" s="40">
        <v>125</v>
      </c>
      <c r="L67" s="41">
        <f>'25-04'!$K67+('25-04'!$J67/90)</f>
        <v>122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8" t="s">
        <v>929</v>
      </c>
      <c r="J68" s="42"/>
      <c r="K68" s="43">
        <v>25</v>
      </c>
      <c r="L68" s="41">
        <f>'25-04'!$K68+('25-04'!$J68/90)</f>
        <v>25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8" t="s">
        <v>931</v>
      </c>
      <c r="J69" s="39">
        <v>100</v>
      </c>
      <c r="K69" s="40"/>
      <c r="L69" s="41">
        <f>'25-04'!$K69+('25-04'!$J69/90)</f>
        <v>1.1111111111111112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8" t="s">
        <v>932</v>
      </c>
      <c r="J70" s="39">
        <v>-450</v>
      </c>
      <c r="K70" s="40">
        <v>80</v>
      </c>
      <c r="L70" s="41">
        <f>'25-04'!$K70+('25-04'!$J70/90)</f>
        <v>75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933</v>
      </c>
      <c r="J71" s="8"/>
      <c r="K71" s="9">
        <v>660</v>
      </c>
      <c r="L71" s="10">
        <f>'25-04'!$K71+('25-04'!$J71/90)</f>
        <v>660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4" t="s">
        <v>934</v>
      </c>
      <c r="J72" s="8">
        <v>2250</v>
      </c>
      <c r="K72" s="9">
        <v>100</v>
      </c>
      <c r="L72" s="10">
        <f>'25-04'!$K72+('25-04'!$J72/90)</f>
        <v>125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4" t="s">
        <v>935</v>
      </c>
      <c r="J73" s="8"/>
      <c r="K73" s="9">
        <v>-2000</v>
      </c>
      <c r="L73" s="10">
        <f>'25-04'!$K73+('25-04'!$J73/90)</f>
        <v>-2000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139</v>
      </c>
      <c r="J74" s="8">
        <v>-630</v>
      </c>
      <c r="K74" s="9">
        <v>40</v>
      </c>
      <c r="L74" s="10">
        <f>'25-04'!$K74+('25-04'!$J74/90)</f>
        <v>33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4" t="s">
        <v>48</v>
      </c>
      <c r="J75" s="8">
        <v>-330</v>
      </c>
      <c r="K75" s="9">
        <v>180</v>
      </c>
      <c r="L75" s="10">
        <f>'25-04'!$K75+('25-04'!$J75/90)</f>
        <v>176.33333333333334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4"/>
      <c r="J76" s="8">
        <v>-180</v>
      </c>
      <c r="K76" s="9">
        <v>10</v>
      </c>
      <c r="L76" s="10">
        <f>'25-04'!$K76+('25-04'!$J76/90)</f>
        <v>8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4" t="s">
        <v>936</v>
      </c>
      <c r="J77" s="8"/>
      <c r="K77" s="9">
        <v>800</v>
      </c>
      <c r="L77" s="10">
        <f>'25-04'!$K77+('25-04'!$J77/90)</f>
        <v>800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937</v>
      </c>
      <c r="J78" s="8">
        <v>-100</v>
      </c>
      <c r="K78" s="9">
        <v>10</v>
      </c>
      <c r="L78" s="10">
        <f>'25-04'!$K78+('25-04'!$J78/90)</f>
        <v>8.8888888888888893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4" t="s">
        <v>938</v>
      </c>
      <c r="J79" s="8"/>
      <c r="K79" s="9">
        <v>55</v>
      </c>
      <c r="L79" s="10">
        <f>'25-04'!$K79+('25-04'!$J79/90)</f>
        <v>55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939</v>
      </c>
      <c r="J80" s="8">
        <v>-630</v>
      </c>
      <c r="K80" s="9">
        <v>30</v>
      </c>
      <c r="L80" s="10">
        <f>'25-04'!$K80+('25-04'!$J80/90)</f>
        <v>23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450</v>
      </c>
      <c r="K81" s="9"/>
      <c r="L81" s="10">
        <f>'25-04'!$K81+('25-04'!$J81/90)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783</v>
      </c>
      <c r="J82" s="8">
        <v>50</v>
      </c>
      <c r="K82" s="9"/>
      <c r="L82" s="10">
        <f>'25-04'!$K82+('25-04'!$J82/90)</f>
        <v>0.55555555555555558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940</v>
      </c>
      <c r="J83" s="8">
        <v>50</v>
      </c>
      <c r="K83" s="9"/>
      <c r="L83" s="10">
        <f>'25-04'!$K83+('25-04'!$J83/90)</f>
        <v>0.55555555555555558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941</v>
      </c>
      <c r="J84" s="8">
        <v>350</v>
      </c>
      <c r="K84" s="9"/>
      <c r="L84" s="10">
        <f>'25-04'!$K84+('25-04'!$J84/90)</f>
        <v>3.8888888888888888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942</v>
      </c>
      <c r="J85" s="8">
        <v>60</v>
      </c>
      <c r="K85" s="9"/>
      <c r="L85" s="10">
        <f>'25-04'!$K85+('25-04'!$J85/90)</f>
        <v>0.66666666666666663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943</v>
      </c>
      <c r="J86" s="8">
        <v>-250</v>
      </c>
      <c r="K86" s="9">
        <v>5</v>
      </c>
      <c r="L86" s="10">
        <f>'25-04'!$K86+('25-04'!$J86/90)</f>
        <v>2.2222222222222223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100</v>
      </c>
      <c r="L87" s="10">
        <f>'25-04'!$K87+('25-04'!$J87/90)</f>
        <v>100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90</v>
      </c>
      <c r="K88" s="9"/>
      <c r="L88" s="10">
        <f>'25-04'!$K88+('25-04'!$J88/90)</f>
        <v>1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944</v>
      </c>
      <c r="J89" s="8"/>
      <c r="K89" s="9">
        <v>617</v>
      </c>
      <c r="L89" s="10">
        <f>'25-04'!$K89+('25-04'!$J89/90)</f>
        <v>617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40</v>
      </c>
      <c r="I90" s="2" t="s">
        <v>95</v>
      </c>
      <c r="J90" s="8"/>
      <c r="K90" s="9">
        <v>-617</v>
      </c>
      <c r="L90" s="10">
        <f>'25-04'!$K90+('25-04'!$J90/90)</f>
        <v>-617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945</v>
      </c>
      <c r="J91" s="8"/>
      <c r="K91" s="9">
        <v>150</v>
      </c>
      <c r="L91" s="10">
        <f>'25-04'!$K91+('25-04'!$J91/90)</f>
        <v>150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40</v>
      </c>
      <c r="I92" s="2" t="s">
        <v>95</v>
      </c>
      <c r="J92" s="8"/>
      <c r="K92" s="9">
        <v>-150</v>
      </c>
      <c r="L92" s="10">
        <f>'25-04'!$K92+('25-04'!$J92/90)</f>
        <v>-150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340</v>
      </c>
      <c r="J93" s="8">
        <v>200</v>
      </c>
      <c r="K93" s="9"/>
      <c r="L93" s="10">
        <f>'25-04'!$K93+('25-04'!$J93/90)</f>
        <v>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2" t="s">
        <v>35</v>
      </c>
      <c r="J94" s="8">
        <v>-300</v>
      </c>
      <c r="K94" s="9"/>
      <c r="L94" s="10">
        <f>'25-04'!$K94+('25-04'!$J94/90)</f>
        <v>-3.3333333333333335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946</v>
      </c>
      <c r="J95" s="8">
        <v>220</v>
      </c>
      <c r="K95" s="9">
        <v>5</v>
      </c>
      <c r="L95" s="10">
        <f>'25-04'!$K95+('25-04'!$J95/90)</f>
        <v>7.4444444444444446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161</v>
      </c>
      <c r="J96" s="8"/>
      <c r="K96" s="9">
        <v>30</v>
      </c>
      <c r="L96" s="10">
        <f>'25-04'!$K96+('25-04'!$J96/90)</f>
        <v>30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947</v>
      </c>
      <c r="J97" s="8">
        <v>-140</v>
      </c>
      <c r="K97" s="9">
        <v>10</v>
      </c>
      <c r="L97" s="10">
        <f>'25-04'!$K97+('25-04'!$J97/90)</f>
        <v>8.4444444444444446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486</v>
      </c>
      <c r="J98" s="8">
        <v>100</v>
      </c>
      <c r="K98" s="9">
        <v>20</v>
      </c>
      <c r="L98" s="10">
        <f>'25-04'!$K98+('25-04'!$J98/90)</f>
        <v>21.111111111111111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121</v>
      </c>
      <c r="J99" s="8">
        <v>100</v>
      </c>
      <c r="K99" s="9"/>
      <c r="L99" s="10">
        <f>'25-04'!$K99+('25-04'!$J99/90)</f>
        <v>1.1111111111111112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123</v>
      </c>
      <c r="J100" s="8">
        <v>630</v>
      </c>
      <c r="K100" s="9"/>
      <c r="L100" s="10">
        <f>'25-04'!$K100+('25-04'!$J100/90)</f>
        <v>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-270</v>
      </c>
      <c r="K101" s="9">
        <v>5</v>
      </c>
      <c r="L101" s="10">
        <f>'25-04'!$K101+('25-04'!$J101/90)</f>
        <v>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503</v>
      </c>
      <c r="J102" s="8"/>
      <c r="K102" s="9">
        <v>300</v>
      </c>
      <c r="L102" s="10">
        <f>'25-04'!$K102+('25-04'!$J102/90)</f>
        <v>300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948</v>
      </c>
      <c r="J103" s="8"/>
      <c r="K103" s="9">
        <v>70</v>
      </c>
      <c r="L103" s="10">
        <f>'25-04'!$K103+('25-04'!$J103/90)</f>
        <v>70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60</v>
      </c>
      <c r="K104" s="9"/>
      <c r="L104" s="10">
        <f>'25-04'!$K104+('25-04'!$J104/90)</f>
        <v>0.66666666666666663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56</v>
      </c>
      <c r="J105" s="8">
        <v>280</v>
      </c>
      <c r="K105" s="9">
        <v>86</v>
      </c>
      <c r="L105" s="10">
        <f>'25-04'!$K105+('25-04'!$J105/90)</f>
        <v>89.111111111111114</v>
      </c>
      <c r="M105" s="3"/>
      <c r="N105" s="9" t="s">
        <v>118</v>
      </c>
      <c r="O105" s="9"/>
      <c r="P105" s="6">
        <v>3040</v>
      </c>
      <c r="Q105" s="9"/>
      <c r="R105" s="9"/>
      <c r="S105" s="17">
        <v>6380</v>
      </c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20</v>
      </c>
      <c r="K106" s="9"/>
      <c r="L106" s="10">
        <f>'25-04'!$K106+('25-04'!$J106/90)</f>
        <v>0.22222222222222221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150</v>
      </c>
      <c r="J107" s="8">
        <v>-100</v>
      </c>
      <c r="K107" s="9">
        <v>150</v>
      </c>
      <c r="L107" s="10">
        <f>'25-04'!$K107+('25-04'!$J107/90)</f>
        <v>148.88888888888889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949</v>
      </c>
      <c r="J108" s="8">
        <v>270</v>
      </c>
      <c r="K108" s="9"/>
      <c r="L108" s="10">
        <f>'25-04'!$K108+('25-04'!$J108/90)</f>
        <v>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2" t="s">
        <v>95</v>
      </c>
      <c r="J109" s="8"/>
      <c r="K109" s="9">
        <v>-2000</v>
      </c>
      <c r="L109" s="10">
        <f>'25-04'!$K109+('25-04'!$J109/90)</f>
        <v>-2000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950</v>
      </c>
      <c r="J110" s="8">
        <v>-100</v>
      </c>
      <c r="K110" s="9">
        <v>10</v>
      </c>
      <c r="L110" s="10">
        <f>'25-04'!$K110+('25-04'!$J110/90)</f>
        <v>8.8888888888888893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951</v>
      </c>
      <c r="J111" s="8"/>
      <c r="K111" s="9">
        <v>85</v>
      </c>
      <c r="L111" s="10">
        <f>'25-04'!$K111+('25-04'!$J111/90)</f>
        <v>85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-300</v>
      </c>
      <c r="K112" s="9">
        <v>5</v>
      </c>
      <c r="L112" s="10">
        <f>'25-04'!$K112+('25-04'!$J112/90)</f>
        <v>1.6666666666666665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147</v>
      </c>
      <c r="J113" s="8">
        <v>220</v>
      </c>
      <c r="K113" s="9"/>
      <c r="L113" s="10">
        <f>'25-04'!$K113+('25-04'!$J113/90)</f>
        <v>2.4444444444444446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721</v>
      </c>
      <c r="J114" s="8">
        <v>100</v>
      </c>
      <c r="K114" s="9">
        <v>20</v>
      </c>
      <c r="L114" s="10">
        <f>'25-04'!$K114+('25-04'!$J114/90)</f>
        <v>21.111111111111111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739</v>
      </c>
      <c r="J115" s="8">
        <v>50</v>
      </c>
      <c r="K115" s="9"/>
      <c r="L115" s="10">
        <f>'25-04'!$K115+('25-04'!$J115/90)</f>
        <v>0.55555555555555558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952</v>
      </c>
      <c r="J116" s="8"/>
      <c r="K116" s="9">
        <v>25</v>
      </c>
      <c r="L116" s="10">
        <f>'25-04'!$K116+('25-04'!$J116/90)</f>
        <v>25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200</v>
      </c>
      <c r="K117" s="9"/>
      <c r="L117" s="10">
        <f>'25-04'!$K117+('25-04'!$J117/90)</f>
        <v>2.2222222222222223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400</v>
      </c>
      <c r="K118" s="9"/>
      <c r="L118" s="10">
        <f>'25-04'!$K118+('25-04'!$J118/90)</f>
        <v>4.4444444444444446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513</v>
      </c>
      <c r="J119" s="8">
        <v>150</v>
      </c>
      <c r="K119" s="9"/>
      <c r="L119" s="10">
        <f>'25-04'!$K119+('25-04'!$J119/90)</f>
        <v>1.6666666666666667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28</v>
      </c>
      <c r="I120" s="2" t="s">
        <v>43</v>
      </c>
      <c r="J120" s="8"/>
      <c r="K120" s="9">
        <v>-20</v>
      </c>
      <c r="L120" s="10">
        <f>'25-04'!$K120+('25-04'!$J120/90)</f>
        <v>-20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130</v>
      </c>
      <c r="J121" s="8">
        <v>450</v>
      </c>
      <c r="K121" s="9"/>
      <c r="L121" s="10">
        <f>'25-04'!$K121+('25-04'!$J121/90)</f>
        <v>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953</v>
      </c>
      <c r="J122" s="8">
        <v>-900</v>
      </c>
      <c r="K122" s="9">
        <v>10</v>
      </c>
      <c r="L122" s="10">
        <f>'25-04'!$K122+('25-04'!$J122/90)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881</v>
      </c>
      <c r="J123" s="8"/>
      <c r="K123" s="9">
        <v>130</v>
      </c>
      <c r="L123" s="10">
        <f>'25-04'!$K123+('25-04'!$J123/90)</f>
        <v>130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805</v>
      </c>
      <c r="J124" s="8">
        <v>100</v>
      </c>
      <c r="K124" s="9"/>
      <c r="L124" s="10">
        <f>'25-04'!$K124+('25-04'!$J124/90)</f>
        <v>1.1111111111111112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28</v>
      </c>
      <c r="I125" s="2" t="s">
        <v>605</v>
      </c>
      <c r="J125" s="8"/>
      <c r="K125" s="9">
        <v>-20</v>
      </c>
      <c r="L125" s="10">
        <f>'25-04'!$K125+('25-04'!$J125/90)</f>
        <v>-20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154</v>
      </c>
      <c r="J126" s="8">
        <v>200</v>
      </c>
      <c r="K126" s="9"/>
      <c r="L126" s="10">
        <f>'25-04'!$K126+('25-04'!$J126/90)</f>
        <v>2.2222222222222223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13</v>
      </c>
      <c r="J127" s="8">
        <v>100</v>
      </c>
      <c r="K127" s="9"/>
      <c r="L127" s="10">
        <f>'25-04'!$K127+('25-04'!$J127/90)</f>
        <v>1.1111111111111112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598</v>
      </c>
      <c r="J128" s="8">
        <v>600</v>
      </c>
      <c r="K128" s="9"/>
      <c r="L128" s="10">
        <f>'25-04'!$K128+('25-04'!$J128/90)</f>
        <v>6.666666666666667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955</v>
      </c>
      <c r="J129" s="8">
        <v>220</v>
      </c>
      <c r="K129" s="9"/>
      <c r="L129" s="10">
        <f>'25-04'!$K129+('25-04'!$J129/90)</f>
        <v>2.4444444444444446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956</v>
      </c>
      <c r="J130" s="8">
        <v>-100</v>
      </c>
      <c r="K130" s="9">
        <v>5</v>
      </c>
      <c r="L130" s="10">
        <f>'25-04'!$K130+('25-04'!$J130/90)</f>
        <v>3.8888888888888888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418</v>
      </c>
      <c r="J131" s="8">
        <v>150</v>
      </c>
      <c r="K131" s="9"/>
      <c r="L131" s="10">
        <f>'25-04'!$K131+('25-04'!$J131/90)</f>
        <v>1.6666666666666667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163</v>
      </c>
      <c r="J132" s="8">
        <v>150</v>
      </c>
      <c r="K132" s="9"/>
      <c r="L132" s="10">
        <f>'25-04'!$K132+('25-04'!$J132/90)</f>
        <v>1.6666666666666667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5</v>
      </c>
      <c r="L133" s="10">
        <f>'25-04'!$K133+('25-04'!$J133/90)</f>
        <v>5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180</v>
      </c>
      <c r="J134" s="8">
        <v>100</v>
      </c>
      <c r="K134" s="9">
        <v>1</v>
      </c>
      <c r="L134" s="10">
        <f>'25-04'!$K134+('25-04'!$J134/90)</f>
        <v>2.1111111111111112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47" t="s">
        <v>40</v>
      </c>
      <c r="I135" s="44" t="s">
        <v>57</v>
      </c>
      <c r="J135" s="8"/>
      <c r="K135" s="9">
        <v>2200</v>
      </c>
      <c r="L135" s="10">
        <f>'25-04'!$K135+('25-04'!$J135/90)</f>
        <v>2200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47" t="s">
        <v>28</v>
      </c>
      <c r="I136" s="44" t="s">
        <v>1004</v>
      </c>
      <c r="J136" s="8"/>
      <c r="K136" s="9">
        <v>-2200</v>
      </c>
      <c r="L136" s="10">
        <f>'25-04'!$K136+('25-04'!$J136/90)</f>
        <v>-2200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'25-04'!$K137+('25-04'!$J137/90)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'25-04'!$K138+('25-04'!$J138/90)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'25-04'!$K139+('25-04'!$J139/90)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'25-04'!$K140+('25-04'!$J140/90)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'25-04'!$K141+('25-04'!$J141/90)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'25-04'!$K142+('25-04'!$J142/90)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'25-04'!$K143+('25-04'!$J143/90)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'25-04'!$K144+('25-04'!$J144/90)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'25-04'!$K145+('25-04'!$J145/90)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'25-04'!$K146+('25-04'!$J146/90)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'25-04'!$K147+('25-04'!$J147/90)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'25-04'!$K148+('25-04'!$J148/90)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'25-04'!$K149+('25-04'!$J149/90)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'25-04'!$K150+('25-04'!$J150/90)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'25-04'!$K151+('25-04'!$J151/90)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'25-04'!$K152+('25-04'!$J152/90)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'25-04'!$K153+('25-04'!$J153/90)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'25-04'!$K154+('25-04'!$J154/90)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'25-04'!$K155+('25-04'!$J155/90)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'25-04'!$K156+('25-04'!$J156/90)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'25-04'!$K157+('25-04'!$J157/90)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'25-04'!$K158+('25-04'!$J158/90)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'25-04'!$K159+('25-04'!$J159/90)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'25-04'!$K160+('25-04'!$J160/90)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'25-04'!$K161+('25-04'!$J161/90)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'25-04'!$K162+('25-04'!$J162/90)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'25-04'!$K163+('25-04'!$J163/90)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'25-04'!$K164+('25-04'!$J164/90)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'25-04'!$K165+('25-04'!$J165/90)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'25-04'!$K166+('25-04'!$J166/90)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'25-04'!$K167+('25-04'!$J167/90)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'25-04'!$K168+('25-04'!$J168/90)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'25-04'!$K169+('25-04'!$J169/90)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'25-04'!$K170+('25-04'!$J170/90)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'25-04'!$K171+('25-04'!$J171/90)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'25-04'!$K172+('25-04'!$J172/90)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'25-04'!$K173+('25-04'!$J173/90)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'25-04'!$K174+('25-04'!$J174/90)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'25-04'!$K175+('25-04'!$J175/90)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'25-04'!$K176+('25-04'!$J176/90)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'25-04'!$K177+('25-04'!$J177/90)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'25-04'!$K178+('25-04'!$J178/90)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'25-04'!$K179+('25-04'!$J179/90)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'25-04'!$K180+('25-04'!$J180/90)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'25-04'!$K181+('25-04'!$J181/90)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'25-04'!$K182+('25-04'!$J182/90)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'25-04'!$K183+('25-04'!$J183/90)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'25-04'!$K184+('25-04'!$J184/90)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'25-04'!$K185+('25-04'!$J185/90)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'25-04'!$K186+('25-04'!$J186/90)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'25-04'!$K187+('25-04'!$J187/90)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'25-04'!$K188+('25-04'!$J188/90)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'25-04'!$K189+('25-04'!$J189/90)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'25-04'!$K190+('25-04'!$J190/90)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'25-04'!$K191+('25-04'!$J191/90)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'25-04'!$K192+('25-04'!$J192/90)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'25-04'!$K193+('25-04'!$J193/90)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'25-04'!$K194+('25-04'!$J194/90)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'25-04'!$K195+('25-04'!$J195/90)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'25-04'!$K196+('25-04'!$J196/90)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'25-04'!$K197+('25-04'!$J197/90)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'25-04'!$K198+('25-04'!$J198/90)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'25-04'!$K199+('25-04'!$J199/90)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'25-04'!$K200+('25-04'!$J200/90)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'25-04'!$K201+('25-04'!$J201/90)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'25-04'!$K202+('25-04'!$J202/90)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'25-04'!$K203+('25-04'!$J203/90)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'25-04'!$K204+('25-04'!$J204/90)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'25-04'!$K205+('25-04'!$J205/90)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'25-04'!$K206+('25-04'!$J206/90)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'25-04'!$K207+('25-04'!$J207/90)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'25-04'!$K208+('25-04'!$J208/90)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'25-04'!$K209+('25-04'!$J209/90)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'25-04'!$K210+('25-04'!$J210/90)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'25-04'!$K211+('25-04'!$J211/90)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'25-04'!$K212+('25-04'!$J212/90)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'25-04'!$K213+('25-04'!$J213/90)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'25-04'!$K214+('25-04'!$J214/90)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'25-04'!$K215+('25-04'!$J215/90)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'25-04'!$K216+('25-04'!$J216/90)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'25-04'!$K217+('25-04'!$J217/90)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'25-04'!$K218+('25-04'!$J218/90)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'25-04'!$K219+('25-04'!$J219/90)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'25-04'!$K220+('25-04'!$J220/90)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'25-04'!$K221+('25-04'!$J221/90)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'25-04'!$K222+('25-04'!$J222/90)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'25-04'!$K223+('25-04'!$J223/90)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'25-04'!$K224+('25-04'!$J224/90)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'25-04'!$K225+('25-04'!$J225/90)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'25-04'!$K226+('25-04'!$J226/90)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'25-04'!$K227+('25-04'!$J227/90)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'25-04'!$K228+('25-04'!$J228/90)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'25-04'!$K229+('25-04'!$J229/90)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'25-04'!$K230+('25-04'!$J230/90)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'25-04'!$K231+('25-04'!$J231/90)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'25-04'!$K232+('25-04'!$J232/90)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'25-04'!$K233+('25-04'!$J233/90)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'25-04'!$K234+('25-04'!$J234/90)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'25-04'!$K235+('25-04'!$J235/90)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'25-04'!$K236+('25-04'!$J236/90)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'25-04'!$K237+('25-04'!$J237/90)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'25-04'!$K238+('25-04'!$J238/90)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'25-04'!$K239+('25-04'!$J239/90)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'25-04'!$K240+('25-04'!$J240/90)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'25-04'!$K241+('25-04'!$J241/90)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'25-04'!$K242+('25-04'!$J242/90)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'25-04'!$K243+('25-04'!$J243/90)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'25-04'!$K244+('25-04'!$J244/90)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'25-04'!$K245+('25-04'!$J245/90)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'25-04'!$K246+('25-04'!$J246/90)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'25-04'!$K247+('25-04'!$J247/90)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'25-04'!$K248+('25-04'!$J248/90)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'25-04'!$K249+('25-04'!$J249/90)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'25-04'!$K250+('25-04'!$J250/90)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'25-04'!$K251+('25-04'!$J251/90)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'25-04'!$K252+('25-04'!$J252/90)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'25-04'!$K253+('25-04'!$J253/90)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'25-04'!$K254+('25-04'!$J254/90)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'25-04'!$K255+('25-04'!$J255/90)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'25-04'!$K256+('25-04'!$J256/90)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'25-04'!$K257+('25-04'!$J257/90)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'25-04'!$K258+('25-04'!$J258/90)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'25-04'!$K259+('25-04'!$J259/90)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'25-04'!$K260+('25-04'!$J260/90)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'25-04'!$K261+('25-04'!$J261/90)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'25-04'!$K262+('25-04'!$J262/90)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'25-04'!$K263+('25-04'!$J263/90)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'25-04'!$K264+('25-04'!$J264/90)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'25-04'!$K265+('25-04'!$J265/90)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'25-04'!$K266+('25-04'!$J266/90)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'25-04'!$K267+('25-04'!$J267/90)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'25-04'!$K268+('25-04'!$J268/90)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'25-04'!$K269+('25-04'!$J269/90)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'25-04'!$K270+('25-04'!$J270/90)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'25-04'!$K271+('25-04'!$J271/90)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'25-04'!$K272+('25-04'!$J272/90)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'25-04'!$K273+('25-04'!$J273/90)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'25-04'!$K274+('25-04'!$J274/90)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'25-04'!$K275+('25-04'!$J275/90)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'25-04'!$K276+('25-04'!$J276/90)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'25-04'!$K277+('25-04'!$J277/90)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'25-04'!$K278+('25-04'!$J278/90)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'25-04'!$K279+('25-04'!$J279/90)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'25-04'!$K280+('25-04'!$J280/90)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'25-04'!$K281+('25-04'!$J281/90)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'25-04'!$K282+('25-04'!$J282/90)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'25-04'!$K283+('25-04'!$J283/90)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'25-04'!$K284+('25-04'!$J284/90)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'25-04'!$K285+('25-04'!$J285/90)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'25-04'!$K286+('25-04'!$J286/90)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'25-04'!$K287+('25-04'!$J287/90)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'25-04'!$K288+('25-04'!$J288/90)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'25-04'!$K289+('25-04'!$J289/90)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'25-04'!$K290+('25-04'!$J290/90)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'25-04'!$K291+('25-04'!$J291/90)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'25-04'!$K292+('25-04'!$J292/90)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'25-04'!$K293+('25-04'!$J293/90)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'25-04'!$K294+('25-04'!$J294/90)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'25-04'!$K295+('25-04'!$J295/90)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'25-04'!$K296+('25-04'!$J296/90)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'25-04'!$K297+('25-04'!$J297/90)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'25-04'!$K298+('25-04'!$J298/90)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'25-04'!$K299+('25-04'!$J299/90)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'25-04'!$K300+('25-04'!$J300/90)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'25-04'!$K301+('25-04'!$J301/90)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'25-04'!$K302+('25-04'!$J302/90)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'25-04'!$K303+('25-04'!$J303/90)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'25-04'!$K304+('25-04'!$J304/90)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'25-04'!$K305+('25-04'!$J305/90)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'25-04'!$K306+('25-04'!$J306/90)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'25-04'!$K307+('25-04'!$J307/90)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'25-04'!$K308+('25-04'!$J308/90)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'25-04'!$K309+('25-04'!$J309/90)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'25-04'!$K310+('25-04'!$J310/90)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'25-04'!$K311+('25-04'!$J311/90)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'25-04'!$K312+('25-04'!$J312/90)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'25-04'!$K313+('25-04'!$J313/90)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'25-04'!$K314+('25-04'!$J314/90)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'25-04'!$K315+('25-04'!$J315/90)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'25-04'!$K316+('25-04'!$J316/90)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'25-04'!$K317+('25-04'!$J317/90)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'25-04'!$K318+('25-04'!$J318/90)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'25-04'!$K319+('25-04'!$J319/90)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'25-04'!$K320+('25-04'!$J320/90)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'25-04'!$K321+('25-04'!$J321/90)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'25-04'!$K322+('25-04'!$J322/90)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'25-04'!$K323+('25-04'!$J323/90)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'25-04'!$K324+('25-04'!$J324/90)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'25-04'!$K325+('25-04'!$J325/90)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'25-04'!$K326+('25-04'!$J326/90)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'25-04'!$K327+('25-04'!$J327/90)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'25-04'!$K328+('25-04'!$J328/90)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'25-04'!$K329+('25-04'!$J329/90)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'25-04'!$K330+('25-04'!$J330/90)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'25-04'!$K331+('25-04'!$J331/90)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'25-04'!$K332+('25-04'!$J332/90)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'25-04'!$K333+('25-04'!$J333/90)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'25-04'!$K334+('25-04'!$J334/90)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'25-04'!$K335+('25-04'!$J335/90)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'25-04'!$K336+('25-04'!$J336/90)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'25-04'!$K337+('25-04'!$J337/90)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'25-04'!$K338+('25-04'!$J338/90)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'25-04'!$K339+('25-04'!$J339/90)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'25-04'!$K340+('25-04'!$J340/90)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'25-04'!$K341+('25-04'!$J341/90)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'25-04'!$K342+('25-04'!$J342/90)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'25-04'!$K343+('25-04'!$J343/90)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'25-04'!$K344+('25-04'!$J344/90)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'25-04'!$K345+('25-04'!$J345/90)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'25-04'!$K346+('25-04'!$J346/90)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'25-04'!$K347+('25-04'!$J347/90)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'25-04'!$K348+('25-04'!$J348/90)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'25-04'!$K349+('25-04'!$J349/90)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'25-04'!$K350+('25-04'!$J350/90)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'25-04'!$K351+('25-04'!$J351/90)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'25-04'!$K352+('25-04'!$J352/90)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'25-04'!$K353+('25-04'!$J353/90)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'25-04'!$K354+('25-04'!$J354/90)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'25-04'!$K355+('25-04'!$J355/90)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'25-04'!$K356+('25-04'!$J356/90)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'25-04'!$K357+('25-04'!$J357/90)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'25-04'!$K358+('25-04'!$J358/90)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'25-04'!$K359+('25-04'!$J359/90)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'25-04'!$K360+('25-04'!$J360/90)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'25-04'!$K361+('25-04'!$J361/90)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05D50-AA14-4D4F-B156-5CB5D8A44A96}">
  <sheetPr>
    <pageSetUpPr fitToPage="1"/>
  </sheetPr>
  <dimension ref="A1:Z1000"/>
  <sheetViews>
    <sheetView rightToLeft="1" workbookViewId="0">
      <selection activeCell="I138" sqref="I13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1470</v>
      </c>
      <c r="K1" s="3">
        <f t="shared" si="0"/>
        <v>135</v>
      </c>
      <c r="L1" s="3">
        <f t="shared" si="0"/>
        <v>151.33333333333334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105</v>
      </c>
      <c r="J3" s="8"/>
      <c r="K3" s="9">
        <v>55</v>
      </c>
      <c r="L3" s="10">
        <f t="shared" ref="L3:L18" si="1">K3+(J3/90)</f>
        <v>55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-20</v>
      </c>
      <c r="L4" s="10">
        <f t="shared" si="1"/>
        <v>-20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957</v>
      </c>
      <c r="J5" s="8">
        <v>-100</v>
      </c>
      <c r="K5" s="9">
        <v>24</v>
      </c>
      <c r="L5" s="10">
        <f t="shared" si="1"/>
        <v>22.888888888888889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76</v>
      </c>
      <c r="J7" s="8">
        <v>180</v>
      </c>
      <c r="K7" s="9"/>
      <c r="L7" s="10">
        <f t="shared" si="1"/>
        <v>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597</v>
      </c>
      <c r="J8" s="8">
        <v>270</v>
      </c>
      <c r="K8" s="9">
        <v>60</v>
      </c>
      <c r="L8" s="10">
        <f t="shared" si="1"/>
        <v>63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958</v>
      </c>
      <c r="J9" s="8">
        <v>1200</v>
      </c>
      <c r="K9" s="9"/>
      <c r="L9" s="10">
        <f t="shared" si="1"/>
        <v>13.333333333333334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598</v>
      </c>
      <c r="J10" s="8">
        <v>100</v>
      </c>
      <c r="K10" s="9">
        <v>1</v>
      </c>
      <c r="L10" s="10">
        <f t="shared" si="1"/>
        <v>2.1111111111111112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8">
        <v>-180</v>
      </c>
      <c r="K11" s="9">
        <v>15</v>
      </c>
      <c r="L11" s="10">
        <f t="shared" si="1"/>
        <v>13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909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57" t="s">
        <v>7</v>
      </c>
      <c r="B20" s="58"/>
      <c r="C20" s="58"/>
      <c r="D20" s="58"/>
      <c r="E20" s="58"/>
      <c r="F20" s="58"/>
      <c r="G20" s="1"/>
      <c r="H20" s="1"/>
      <c r="I20" s="2" t="s">
        <v>0</v>
      </c>
      <c r="J20" s="3">
        <f>SUM('27-04'!$J$22:$J$361)</f>
        <v>-3380</v>
      </c>
      <c r="K20" s="3">
        <f>SUM('27-04'!$K$22:$K$361)</f>
        <v>-861</v>
      </c>
      <c r="L20" s="3">
        <f>SUM('27-04'!$L$22:$L$361)</f>
        <v>-898.55555555555588</v>
      </c>
      <c r="M20" s="3"/>
      <c r="N20" s="57" t="s">
        <v>8</v>
      </c>
      <c r="O20" s="58"/>
      <c r="P20" s="58"/>
      <c r="Q20" s="58"/>
      <c r="R20" s="58"/>
      <c r="S20" s="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 t="s">
        <v>954</v>
      </c>
      <c r="J22" s="8">
        <v>550</v>
      </c>
      <c r="K22" s="9"/>
      <c r="L22" s="10">
        <f>'27-04'!$K22+('27-04'!$J22/90)</f>
        <v>6.1111111111111107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64</v>
      </c>
      <c r="F23" s="16">
        <f t="shared" si="3"/>
        <v>640</v>
      </c>
      <c r="G23" s="7"/>
      <c r="H23" s="7" t="s">
        <v>6</v>
      </c>
      <c r="I23" s="44" t="s">
        <v>171</v>
      </c>
      <c r="J23" s="8"/>
      <c r="K23" s="9">
        <v>25</v>
      </c>
      <c r="L23" s="10">
        <f>'27-04'!$K23+('27-04'!$J23/90)</f>
        <v>25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155</v>
      </c>
      <c r="S23" s="16">
        <f t="shared" si="5"/>
        <v>1550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91</v>
      </c>
      <c r="C24" s="14">
        <f t="shared" si="2"/>
        <v>910</v>
      </c>
      <c r="D24" s="15">
        <v>20</v>
      </c>
      <c r="E24" s="1">
        <v>18</v>
      </c>
      <c r="F24" s="16">
        <f t="shared" si="3"/>
        <v>360</v>
      </c>
      <c r="G24" s="7"/>
      <c r="H24" s="7" t="s">
        <v>6</v>
      </c>
      <c r="I24" s="2" t="s">
        <v>31</v>
      </c>
      <c r="J24" s="8"/>
      <c r="K24" s="9">
        <v>4</v>
      </c>
      <c r="L24" s="10">
        <f>'27-04'!$K24+('27-04'!$J24/90)</f>
        <v>4</v>
      </c>
      <c r="M24" s="3"/>
      <c r="N24" s="13">
        <v>10</v>
      </c>
      <c r="O24" s="1">
        <v>79</v>
      </c>
      <c r="P24" s="14">
        <f t="shared" si="4"/>
        <v>790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4" t="s">
        <v>960</v>
      </c>
      <c r="J25" s="8">
        <v>160</v>
      </c>
      <c r="K25" s="9"/>
      <c r="L25" s="10">
        <f>'27-04'!$K25+('27-04'!$J25/90)</f>
        <v>1.7777777777777777</v>
      </c>
      <c r="M25" s="3"/>
      <c r="N25" s="13">
        <v>20</v>
      </c>
      <c r="O25" s="1">
        <v>2</v>
      </c>
      <c r="P25" s="14">
        <f t="shared" si="4"/>
        <v>40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87</v>
      </c>
      <c r="F26" s="16">
        <f t="shared" si="3"/>
        <v>8700</v>
      </c>
      <c r="G26" s="7"/>
      <c r="H26" s="7" t="s">
        <v>6</v>
      </c>
      <c r="I26" s="45" t="s">
        <v>539</v>
      </c>
      <c r="J26" s="8"/>
      <c r="K26" s="9">
        <v>35</v>
      </c>
      <c r="L26" s="10">
        <f>'27-04'!$K26+('27-04'!$J26/90)</f>
        <v>35</v>
      </c>
      <c r="M26" s="3"/>
      <c r="N26" s="13">
        <v>50</v>
      </c>
      <c r="O26" s="1">
        <v>8</v>
      </c>
      <c r="P26" s="14">
        <f t="shared" si="4"/>
        <v>400</v>
      </c>
      <c r="Q26" s="15">
        <v>100</v>
      </c>
      <c r="R26" s="1">
        <v>126</v>
      </c>
      <c r="S26" s="16">
        <f t="shared" si="5"/>
        <v>12600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</v>
      </c>
      <c r="C27" s="14">
        <f t="shared" si="2"/>
        <v>600</v>
      </c>
      <c r="D27" s="12" t="s">
        <v>11</v>
      </c>
      <c r="E27" s="12"/>
      <c r="F27" s="17">
        <f>SUM(F22:F26)</f>
        <v>9830</v>
      </c>
      <c r="G27" s="7"/>
      <c r="H27" s="7" t="s">
        <v>40</v>
      </c>
      <c r="I27" s="2" t="s">
        <v>95</v>
      </c>
      <c r="J27" s="8"/>
      <c r="K27" s="9">
        <v>-40</v>
      </c>
      <c r="L27" s="10">
        <f>'27-04'!$K27+('27-04'!$J27/90)</f>
        <v>-40</v>
      </c>
      <c r="M27" s="3"/>
      <c r="N27" s="13">
        <v>100</v>
      </c>
      <c r="O27" s="1">
        <v>9</v>
      </c>
      <c r="P27" s="14">
        <f t="shared" si="4"/>
        <v>900</v>
      </c>
      <c r="Q27" s="12" t="s">
        <v>11</v>
      </c>
      <c r="R27" s="12"/>
      <c r="S27" s="17">
        <f>SUM(S22:S26)</f>
        <v>14335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1581</v>
      </c>
      <c r="D28" s="1"/>
      <c r="E28" s="1"/>
      <c r="F28" s="1"/>
      <c r="G28" s="1"/>
      <c r="H28" s="50" t="s">
        <v>6</v>
      </c>
      <c r="I28" s="2" t="s">
        <v>961</v>
      </c>
      <c r="J28" s="8">
        <v>180</v>
      </c>
      <c r="K28" s="9"/>
      <c r="L28" s="10">
        <f>'27-04'!$K28+('27-04'!$J28/90)</f>
        <v>2</v>
      </c>
      <c r="M28" s="3"/>
      <c r="N28" s="12" t="s">
        <v>11</v>
      </c>
      <c r="O28" s="12"/>
      <c r="P28" s="6">
        <f>SUM(P22:P27)</f>
        <v>2146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59" t="s">
        <v>21</v>
      </c>
      <c r="E29" s="60"/>
      <c r="F29" s="17">
        <f t="array" aca="1" ref="F29" ca="1">INDIRECT("'"&amp;$A$19&amp;"'!J20")+J1</f>
        <v>4755</v>
      </c>
      <c r="G29" s="1"/>
      <c r="H29" s="50" t="s">
        <v>6</v>
      </c>
      <c r="I29" s="2" t="s">
        <v>275</v>
      </c>
      <c r="J29" s="8"/>
      <c r="K29" s="9">
        <v>20</v>
      </c>
      <c r="L29" s="10">
        <f>'27-04'!$K29+('27-04'!$J29/90)</f>
        <v>20</v>
      </c>
      <c r="M29" s="3"/>
      <c r="N29" s="1"/>
      <c r="O29" s="1"/>
      <c r="P29" s="18"/>
      <c r="Q29" s="59" t="s">
        <v>21</v>
      </c>
      <c r="R29" s="60"/>
      <c r="S29" s="17">
        <f>SUM('27-04'!$J$22:$J$361)</f>
        <v>-3380</v>
      </c>
      <c r="T29" s="1"/>
      <c r="U29" s="1"/>
      <c r="V29" s="1"/>
      <c r="W29" s="1"/>
      <c r="X29" s="1"/>
      <c r="Y29" s="1"/>
      <c r="Z29" s="1"/>
    </row>
    <row r="30" spans="1:26" x14ac:dyDescent="0.3">
      <c r="A30" s="59" t="s">
        <v>23</v>
      </c>
      <c r="B30" s="60"/>
      <c r="C30" s="6">
        <f t="array" aca="1" ref="C30" ca="1">INDIRECT("'"&amp;$A$19&amp;"'!K20")+K1</f>
        <v>491</v>
      </c>
      <c r="D30" s="1"/>
      <c r="E30" s="1"/>
      <c r="F30" s="8"/>
      <c r="G30" s="1"/>
      <c r="H30" s="7" t="s">
        <v>40</v>
      </c>
      <c r="I30" s="44" t="s">
        <v>985</v>
      </c>
      <c r="J30" s="8"/>
      <c r="K30" s="9">
        <v>-20</v>
      </c>
      <c r="L30" s="10">
        <f>'27-04'!$K30+('27-04'!$J30/90)</f>
        <v>-20</v>
      </c>
      <c r="M30" s="3"/>
      <c r="N30" s="59" t="s">
        <v>23</v>
      </c>
      <c r="O30" s="60"/>
      <c r="P30" s="6">
        <f>SUM('27-04'!$K$22:$K$361)</f>
        <v>-861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4"/>
      <c r="J31" s="8">
        <v>40</v>
      </c>
      <c r="K31" s="9"/>
      <c r="L31" s="10">
        <f>'27-04'!$K31+('27-04'!$J31/90)</f>
        <v>0.44444444444444442</v>
      </c>
      <c r="M31" s="3"/>
      <c r="N31" s="1"/>
      <c r="O31" s="1"/>
      <c r="P31" s="18"/>
      <c r="Q31" s="12" t="s">
        <v>25</v>
      </c>
      <c r="R31" s="12"/>
      <c r="S31" s="17">
        <f>S27-S29-F27</f>
        <v>7885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4" t="s">
        <v>13</v>
      </c>
      <c r="J32" s="8">
        <v>150</v>
      </c>
      <c r="K32" s="9"/>
      <c r="L32" s="10">
        <f>'27-04'!$K32+('27-04'!$J32/90)</f>
        <v>1.6666666666666667</v>
      </c>
      <c r="M32" s="3"/>
      <c r="N32" s="12" t="s">
        <v>25</v>
      </c>
      <c r="O32" s="12"/>
      <c r="P32" s="6">
        <f>P28-P30-C28</f>
        <v>1426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6" t="s">
        <v>430</v>
      </c>
      <c r="J33" s="8">
        <v>350</v>
      </c>
      <c r="K33" s="9"/>
      <c r="L33" s="10">
        <f>'27-04'!$K33+('27-04'!$J33/90)</f>
        <v>3.8888888888888888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292</v>
      </c>
      <c r="J34" s="8"/>
      <c r="K34" s="9">
        <v>300</v>
      </c>
      <c r="L34" s="10">
        <f>'27-04'!$K34+('27-04'!$J34/90)</f>
        <v>300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4" t="s">
        <v>95</v>
      </c>
      <c r="J35" s="8"/>
      <c r="K35" s="9">
        <v>-300</v>
      </c>
      <c r="L35" s="10">
        <f>'27-04'!$K35+('27-04'!$J35/90)</f>
        <v>-300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962</v>
      </c>
      <c r="J36" s="8"/>
      <c r="K36" s="9">
        <v>200</v>
      </c>
      <c r="L36" s="10">
        <f>'27-04'!$K36+('27-04'!$J36/90)</f>
        <v>200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6" t="s">
        <v>963</v>
      </c>
      <c r="J37" s="8"/>
      <c r="K37" s="9">
        <v>30</v>
      </c>
      <c r="L37" s="10">
        <f>'27-04'!$K37+('27-04'!$J37/90)</f>
        <v>30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6" t="s">
        <v>964</v>
      </c>
      <c r="J38" s="8">
        <v>220</v>
      </c>
      <c r="K38" s="9"/>
      <c r="L38" s="10">
        <f>'27-04'!$K38+('27-04'!$J38/90)</f>
        <v>2.4444444444444446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4" t="s">
        <v>95</v>
      </c>
      <c r="J39" s="8"/>
      <c r="K39" s="9">
        <v>14</v>
      </c>
      <c r="L39" s="10">
        <f>'27-04'!$K39+('27-04'!$J39/90)</f>
        <v>14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44" t="s">
        <v>95</v>
      </c>
      <c r="J40" s="8"/>
      <c r="K40" s="9">
        <v>-14</v>
      </c>
      <c r="L40" s="10">
        <f>'27-04'!$K40+('27-04'!$J40/90)</f>
        <v>-14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4" t="s">
        <v>780</v>
      </c>
      <c r="J41" s="8">
        <v>80</v>
      </c>
      <c r="K41" s="9"/>
      <c r="L41" s="10">
        <f>'27-04'!$K41+('27-04'!$J41/90)</f>
        <v>0.88888888888888884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4" t="s">
        <v>965</v>
      </c>
      <c r="J42" s="8">
        <v>225</v>
      </c>
      <c r="K42" s="9"/>
      <c r="L42" s="10">
        <f>'27-04'!$K42+('27-04'!$J42/90)</f>
        <v>2.5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209</v>
      </c>
      <c r="J43" s="8">
        <v>250</v>
      </c>
      <c r="K43" s="9"/>
      <c r="L43" s="10">
        <f>'27-04'!$K43+('27-04'!$J43/90)</f>
        <v>2.7777777777777777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4" t="s">
        <v>123</v>
      </c>
      <c r="J44" s="8">
        <v>350</v>
      </c>
      <c r="K44" s="9"/>
      <c r="L44" s="10">
        <f>'27-04'!$K44+('27-04'!$J44/90)</f>
        <v>3.8888888888888888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4" t="s">
        <v>588</v>
      </c>
      <c r="J45" s="8">
        <v>100</v>
      </c>
      <c r="K45" s="9"/>
      <c r="L45" s="10">
        <f>'27-04'!$K45+('27-04'!$J45/90)</f>
        <v>1.1111111111111112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4" t="s">
        <v>966</v>
      </c>
      <c r="J46" s="8">
        <v>-270</v>
      </c>
      <c r="K46" s="9">
        <v>15</v>
      </c>
      <c r="L46" s="10">
        <f>'27-04'!$K46+('27-04'!$J46/90)</f>
        <v>12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4" t="s">
        <v>967</v>
      </c>
      <c r="J47" s="8"/>
      <c r="K47" s="9">
        <v>18</v>
      </c>
      <c r="L47" s="10">
        <f>'27-04'!$K47+('27-04'!$J47/90)</f>
        <v>18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4" t="s">
        <v>968</v>
      </c>
      <c r="J48" s="8">
        <v>180</v>
      </c>
      <c r="K48" s="9"/>
      <c r="L48" s="10">
        <f>'27-04'!$K48+('27-04'!$J48/90)</f>
        <v>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4" t="s">
        <v>969</v>
      </c>
      <c r="J49" s="8">
        <v>400</v>
      </c>
      <c r="K49" s="9"/>
      <c r="L49" s="10">
        <f>'27-04'!$K49+('27-04'!$J49/90)</f>
        <v>4.4444444444444446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4"/>
      <c r="J50" s="8">
        <v>-50</v>
      </c>
      <c r="K50" s="9">
        <v>5</v>
      </c>
      <c r="L50" s="10">
        <f>'27-04'!$K50+('27-04'!$J50/90)</f>
        <v>4.4444444444444446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4" t="s">
        <v>527</v>
      </c>
      <c r="J51" s="8">
        <v>-360</v>
      </c>
      <c r="K51" s="9">
        <v>10</v>
      </c>
      <c r="L51" s="10">
        <f>'27-04'!$K51+('27-04'!$J51/90)</f>
        <v>6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4" t="s">
        <v>668</v>
      </c>
      <c r="J52" s="8">
        <v>400</v>
      </c>
      <c r="K52" s="9"/>
      <c r="L52" s="10">
        <f>'27-04'!$K52+('27-04'!$J52/90)</f>
        <v>4.4444444444444446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4" t="s">
        <v>214</v>
      </c>
      <c r="J53" s="8">
        <v>-100</v>
      </c>
      <c r="K53" s="9">
        <v>105</v>
      </c>
      <c r="L53" s="10">
        <f>'27-04'!$K53+('27-04'!$J53/90)</f>
        <v>103.88888888888889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4"/>
      <c r="J54" s="8">
        <v>-225</v>
      </c>
      <c r="K54" s="9">
        <v>5</v>
      </c>
      <c r="L54" s="10">
        <f>'27-04'!$K54+('27-04'!$J54/90)</f>
        <v>2.5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4" t="s">
        <v>737</v>
      </c>
      <c r="J55" s="8"/>
      <c r="K55" s="9">
        <v>100</v>
      </c>
      <c r="L55" s="10">
        <f>'27-04'!$K55+('27-04'!$J55/90)</f>
        <v>100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95</v>
      </c>
      <c r="J56" s="8"/>
      <c r="K56" s="9">
        <v>-100</v>
      </c>
      <c r="L56" s="10">
        <f>'27-04'!$K56+('27-04'!$J56/90)</f>
        <v>-100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970</v>
      </c>
      <c r="J57" s="8">
        <v>-100</v>
      </c>
      <c r="K57" s="9">
        <v>20</v>
      </c>
      <c r="L57" s="10">
        <f>'27-04'!$K57+('27-04'!$J57/90)</f>
        <v>18.888888888888889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135</v>
      </c>
      <c r="K58" s="9">
        <v>20</v>
      </c>
      <c r="L58" s="10">
        <f>'27-04'!$K58+('27-04'!$J58/90)</f>
        <v>21.5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4" t="s">
        <v>971</v>
      </c>
      <c r="J59" s="8"/>
      <c r="K59" s="9">
        <v>300</v>
      </c>
      <c r="L59" s="10">
        <f>'27-04'!$K59+('27-04'!$J59/90)</f>
        <v>300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4" t="s">
        <v>95</v>
      </c>
      <c r="J60" s="8"/>
      <c r="K60" s="9">
        <v>-300</v>
      </c>
      <c r="L60" s="10">
        <f>'27-04'!$K60+('27-04'!$J60/90)</f>
        <v>-300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4"/>
      <c r="J61" s="8">
        <v>-150</v>
      </c>
      <c r="K61" s="9">
        <v>5</v>
      </c>
      <c r="L61" s="10">
        <f>'27-04'!$K61+('27-04'!$J61/90)</f>
        <v>3.333333333333333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4" t="s">
        <v>972</v>
      </c>
      <c r="J62" s="8">
        <v>230</v>
      </c>
      <c r="K62" s="9">
        <v>20</v>
      </c>
      <c r="L62" s="10">
        <f>'27-04'!$K62+('27-04'!$J62/90)</f>
        <v>22.555555555555557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4" t="s">
        <v>973</v>
      </c>
      <c r="J63" s="8">
        <v>90</v>
      </c>
      <c r="K63" s="9">
        <v>20</v>
      </c>
      <c r="L63" s="10">
        <f>'27-04'!$K63+('27-04'!$J63/90)</f>
        <v>21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4" t="s">
        <v>16</v>
      </c>
      <c r="J64" s="8">
        <v>-250</v>
      </c>
      <c r="K64" s="9">
        <v>30</v>
      </c>
      <c r="L64" s="10">
        <f>'27-04'!$K64+('27-04'!$J64/90)</f>
        <v>27.222222222222221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8" t="s">
        <v>130</v>
      </c>
      <c r="J65" s="39">
        <v>120</v>
      </c>
      <c r="K65" s="40"/>
      <c r="L65" s="41">
        <f>'27-04'!$K65+('27-04'!$J65/90)</f>
        <v>1.3333333333333333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8" t="s">
        <v>776</v>
      </c>
      <c r="J66" s="42"/>
      <c r="K66" s="43">
        <v>600</v>
      </c>
      <c r="L66" s="41">
        <f>'27-04'!$K66+('27-04'!$J66/90)</f>
        <v>600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8" t="s">
        <v>95</v>
      </c>
      <c r="J67" s="39"/>
      <c r="K67" s="40">
        <v>-600</v>
      </c>
      <c r="L67" s="41">
        <f>'27-04'!$K67+('27-04'!$J67/90)</f>
        <v>-600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8" t="s">
        <v>974</v>
      </c>
      <c r="J68" s="42">
        <v>360</v>
      </c>
      <c r="K68" s="43"/>
      <c r="L68" s="41">
        <f>'27-04'!$K68+('27-04'!$J68/90)</f>
        <v>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8" t="s">
        <v>964</v>
      </c>
      <c r="J69" s="39">
        <v>100</v>
      </c>
      <c r="K69" s="40"/>
      <c r="L69" s="41">
        <f>'27-04'!$K69+('27-04'!$J69/90)</f>
        <v>1.1111111111111112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8" t="s">
        <v>250</v>
      </c>
      <c r="J70" s="39">
        <v>-450</v>
      </c>
      <c r="K70" s="40">
        <v>60</v>
      </c>
      <c r="L70" s="41">
        <f>'27-04'!$K70+('27-04'!$J70/90)</f>
        <v>55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975</v>
      </c>
      <c r="J71" s="8">
        <v>-720</v>
      </c>
      <c r="K71" s="9">
        <v>10</v>
      </c>
      <c r="L71" s="10">
        <f>'27-04'!$K71+('27-04'!$J71/90)</f>
        <v>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4" t="s">
        <v>97</v>
      </c>
      <c r="J72" s="8">
        <v>320</v>
      </c>
      <c r="K72" s="9"/>
      <c r="L72" s="10">
        <f>'27-04'!$K72+('27-04'!$J72/90)</f>
        <v>3.5555555555555554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4" t="s">
        <v>404</v>
      </c>
      <c r="J73" s="8">
        <v>220</v>
      </c>
      <c r="K73" s="9"/>
      <c r="L73" s="10">
        <f>'27-04'!$K73+('27-04'!$J73/90)</f>
        <v>2.4444444444444446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132</v>
      </c>
      <c r="J74" s="8">
        <v>350</v>
      </c>
      <c r="K74" s="9"/>
      <c r="L74" s="10">
        <f>'27-04'!$K74+('27-04'!$J74/90)</f>
        <v>3.8888888888888888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4" t="s">
        <v>415</v>
      </c>
      <c r="J75" s="8">
        <v>350</v>
      </c>
      <c r="K75" s="9">
        <v>10</v>
      </c>
      <c r="L75" s="10">
        <f>'27-04'!$K75+('27-04'!$J75/90)</f>
        <v>13.888888888888889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4" t="s">
        <v>976</v>
      </c>
      <c r="J76" s="8">
        <v>400</v>
      </c>
      <c r="K76" s="9"/>
      <c r="L76" s="10">
        <f>'27-04'!$K76+('27-04'!$J76/90)</f>
        <v>4.4444444444444446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4" t="s">
        <v>937</v>
      </c>
      <c r="J77" s="8">
        <v>-200</v>
      </c>
      <c r="K77" s="9">
        <v>100</v>
      </c>
      <c r="L77" s="10">
        <f>'27-04'!$K77+('27-04'!$J77/90)</f>
        <v>97.777777777777771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28</v>
      </c>
      <c r="I78" s="2" t="s">
        <v>977</v>
      </c>
      <c r="J78" s="8">
        <v>-300</v>
      </c>
      <c r="K78" s="9"/>
      <c r="L78" s="10">
        <f>'27-04'!$K78+('27-04'!$J78/90)</f>
        <v>-3.3333333333333335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4" t="s">
        <v>138</v>
      </c>
      <c r="J79" s="8">
        <v>-450</v>
      </c>
      <c r="K79" s="9">
        <v>10</v>
      </c>
      <c r="L79" s="10">
        <f>'27-04'!$K79+('27-04'!$J79/90)</f>
        <v>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887</v>
      </c>
      <c r="J80" s="8">
        <v>300</v>
      </c>
      <c r="K80" s="9"/>
      <c r="L80" s="10">
        <f>'27-04'!$K80+('27-04'!$J80/90)</f>
        <v>3.3333333333333335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978</v>
      </c>
      <c r="J81" s="8">
        <v>450</v>
      </c>
      <c r="K81" s="9">
        <v>6</v>
      </c>
      <c r="L81" s="10">
        <f>'27-04'!$K81+('27-04'!$J81/90)</f>
        <v>11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979</v>
      </c>
      <c r="J82" s="8">
        <v>-300</v>
      </c>
      <c r="K82" s="9">
        <v>10</v>
      </c>
      <c r="L82" s="10">
        <f>'27-04'!$K82+('27-04'!$J82/90)</f>
        <v>6.6666666666666661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83</v>
      </c>
      <c r="J83" s="8">
        <v>50</v>
      </c>
      <c r="K83" s="9">
        <v>10</v>
      </c>
      <c r="L83" s="10">
        <f>'27-04'!$K83+('27-04'!$J83/90)</f>
        <v>10.555555555555555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60</v>
      </c>
      <c r="L84" s="10">
        <f>'27-04'!$K84+('27-04'!$J84/90)</f>
        <v>60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46</v>
      </c>
      <c r="J85" s="8"/>
      <c r="K85" s="9">
        <v>10</v>
      </c>
      <c r="L85" s="10">
        <f>'27-04'!$K85+('27-04'!$J85/90)</f>
        <v>10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980</v>
      </c>
      <c r="J86" s="8"/>
      <c r="K86" s="9">
        <v>20</v>
      </c>
      <c r="L86" s="10">
        <f>'27-04'!$K86+('27-04'!$J86/90)</f>
        <v>20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288</v>
      </c>
      <c r="J87" s="8">
        <v>-400</v>
      </c>
      <c r="K87" s="9">
        <v>10</v>
      </c>
      <c r="L87" s="10">
        <f>'27-04'!$K87+('27-04'!$J87/90)</f>
        <v>5.5555555555555554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751</v>
      </c>
      <c r="J88" s="8"/>
      <c r="K88" s="9">
        <v>129</v>
      </c>
      <c r="L88" s="10">
        <f>'27-04'!$K88+('27-04'!$J88/90)</f>
        <v>129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316</v>
      </c>
      <c r="J89" s="8">
        <v>-100</v>
      </c>
      <c r="K89" s="9">
        <v>25</v>
      </c>
      <c r="L89" s="10">
        <f>'27-04'!$K89+('27-04'!$J89/90)</f>
        <v>23.888888888888889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28</v>
      </c>
      <c r="I90" s="2" t="s">
        <v>982</v>
      </c>
      <c r="J90" s="8">
        <v>-200</v>
      </c>
      <c r="K90" s="9"/>
      <c r="L90" s="10">
        <f>'27-04'!$K90+('27-04'!$J90/90)</f>
        <v>-2.2222222222222223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40</v>
      </c>
      <c r="I91" s="2" t="s">
        <v>981</v>
      </c>
      <c r="J91" s="8"/>
      <c r="K91" s="9">
        <v>-720</v>
      </c>
      <c r="L91" s="10">
        <f>'27-04'!$K91+('27-04'!$J91/90)</f>
        <v>-720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984</v>
      </c>
      <c r="J92" s="8"/>
      <c r="K92" s="9">
        <v>31</v>
      </c>
      <c r="L92" s="10">
        <f>'27-04'!$K92+('27-04'!$J92/90)</f>
        <v>31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983</v>
      </c>
      <c r="J93" s="8">
        <v>140</v>
      </c>
      <c r="K93" s="9"/>
      <c r="L93" s="10">
        <f>'27-04'!$K93+('27-04'!$J93/90)</f>
        <v>1.5555555555555556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620</v>
      </c>
      <c r="J94" s="8">
        <v>140</v>
      </c>
      <c r="K94" s="9"/>
      <c r="L94" s="10">
        <f>'27-04'!$K94+('27-04'!$J94/90)</f>
        <v>1.5555555555555556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737</v>
      </c>
      <c r="J95" s="8">
        <v>20</v>
      </c>
      <c r="K95" s="9"/>
      <c r="L95" s="10">
        <f>'27-04'!$K95+('27-04'!$J95/90)</f>
        <v>0.22222222222222221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78</v>
      </c>
      <c r="J96" s="8">
        <v>100</v>
      </c>
      <c r="K96" s="9">
        <v>13</v>
      </c>
      <c r="L96" s="10">
        <f>'27-04'!$K96+('27-04'!$J96/90)</f>
        <v>14.111111111111111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986</v>
      </c>
      <c r="J97" s="8">
        <v>40</v>
      </c>
      <c r="K97" s="9"/>
      <c r="L97" s="10">
        <f>'27-04'!$K97+('27-04'!$J97/90)</f>
        <v>0.44444444444444442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987</v>
      </c>
      <c r="J98" s="8">
        <v>580</v>
      </c>
      <c r="K98" s="9"/>
      <c r="L98" s="10">
        <f>'27-04'!$K98+('27-04'!$J98/90)</f>
        <v>6.4444444444444446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988</v>
      </c>
      <c r="J99" s="8">
        <v>400</v>
      </c>
      <c r="K99" s="9"/>
      <c r="L99" s="10">
        <f>'27-04'!$K99+('27-04'!$J99/90)</f>
        <v>4.4444444444444446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989</v>
      </c>
      <c r="J100" s="8">
        <v>-450</v>
      </c>
      <c r="K100" s="9">
        <v>80</v>
      </c>
      <c r="L100" s="10">
        <f>'27-04'!$K100+('27-04'!$J100/90)</f>
        <v>75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990</v>
      </c>
      <c r="J101" s="8">
        <v>-150</v>
      </c>
      <c r="K101" s="9">
        <v>5</v>
      </c>
      <c r="L101" s="10">
        <f>'27-04'!$K101+('27-04'!$J101/90)</f>
        <v>3.333333333333333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439</v>
      </c>
      <c r="J102" s="8"/>
      <c r="K102" s="9">
        <v>8</v>
      </c>
      <c r="L102" s="10">
        <f>'27-04'!$K102+('27-04'!$J102/90)</f>
        <v>8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72</v>
      </c>
      <c r="J103" s="8">
        <v>100</v>
      </c>
      <c r="K103" s="9"/>
      <c r="L103" s="10">
        <f>'27-04'!$K103+('27-04'!$J103/90)</f>
        <v>1.1111111111111112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56</v>
      </c>
      <c r="J104" s="8">
        <v>-220</v>
      </c>
      <c r="K104" s="9">
        <v>-28</v>
      </c>
      <c r="L104" s="10">
        <f>'27-04'!$K104+('27-04'!$J104/90)</f>
        <v>-30.444444444444443</v>
      </c>
      <c r="M104" s="3"/>
      <c r="N104" s="9" t="s">
        <v>118</v>
      </c>
      <c r="O104" s="9"/>
      <c r="P104" s="6">
        <v>1967</v>
      </c>
      <c r="Q104" s="9"/>
      <c r="R104" s="9"/>
      <c r="S104" s="17">
        <v>13015</v>
      </c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539</v>
      </c>
      <c r="J105" s="8"/>
      <c r="K105" s="9">
        <v>13</v>
      </c>
      <c r="L105" s="10">
        <f>'27-04'!$K105+('27-04'!$J105/90)</f>
        <v>13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991</v>
      </c>
      <c r="J106" s="8"/>
      <c r="K106" s="9">
        <v>20</v>
      </c>
      <c r="L106" s="10">
        <f>'27-04'!$K106+('27-04'!$J106/90)</f>
        <v>20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992</v>
      </c>
      <c r="J107" s="8">
        <v>-315</v>
      </c>
      <c r="K107" s="9">
        <v>10</v>
      </c>
      <c r="L107" s="10">
        <f>'27-04'!$K107+('27-04'!$J107/90)</f>
        <v>6.5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77</v>
      </c>
      <c r="J108" s="8">
        <v>180</v>
      </c>
      <c r="K108" s="9"/>
      <c r="L108" s="10">
        <f>'27-04'!$K108+('27-04'!$J108/90)</f>
        <v>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993</v>
      </c>
      <c r="J109" s="8">
        <v>50</v>
      </c>
      <c r="K109" s="9">
        <v>3</v>
      </c>
      <c r="L109" s="10">
        <f>'27-04'!$K109+('27-04'!$J109/90)</f>
        <v>3.5555555555555554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154</v>
      </c>
      <c r="J110" s="8">
        <v>50</v>
      </c>
      <c r="K110" s="9"/>
      <c r="L110" s="10">
        <f>'27-04'!$K110+('27-04'!$J110/90)</f>
        <v>0.55555555555555558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994</v>
      </c>
      <c r="J111" s="8">
        <v>-315</v>
      </c>
      <c r="K111" s="9">
        <v>30</v>
      </c>
      <c r="L111" s="10">
        <f>'27-04'!$K111+('27-04'!$J111/90)</f>
        <v>26.5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513</v>
      </c>
      <c r="J112" s="8">
        <v>100</v>
      </c>
      <c r="K112" s="9"/>
      <c r="L112" s="10">
        <f>'27-04'!$K112+('27-04'!$J112/90)</f>
        <v>1.1111111111111112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620</v>
      </c>
      <c r="J113" s="8">
        <v>270</v>
      </c>
      <c r="K113" s="9"/>
      <c r="L113" s="10">
        <f>'27-04'!$K113+('27-04'!$J113/90)</f>
        <v>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395</v>
      </c>
      <c r="J114" s="8"/>
      <c r="K114" s="9">
        <v>10</v>
      </c>
      <c r="L114" s="10">
        <f>'27-04'!$K114+('27-04'!$J114/90)</f>
        <v>10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'27-04'!$K115+('27-04'!$J115/90)</f>
        <v>1.1111111111111112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995</v>
      </c>
      <c r="J116" s="8"/>
      <c r="K116" s="9">
        <v>10</v>
      </c>
      <c r="L116" s="10">
        <f>'27-04'!$K116+('27-04'!$J116/90)</f>
        <v>10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598</v>
      </c>
      <c r="J117" s="8">
        <v>180</v>
      </c>
      <c r="K117" s="9"/>
      <c r="L117" s="10">
        <f>'27-04'!$K117+('27-04'!$J117/90)</f>
        <v>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556</v>
      </c>
      <c r="J118" s="8">
        <v>60</v>
      </c>
      <c r="K118" s="9"/>
      <c r="L118" s="10">
        <f>'27-04'!$K118+('27-04'!$J118/90)</f>
        <v>0.66666666666666663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120</v>
      </c>
      <c r="K119" s="9"/>
      <c r="L119" s="10">
        <f>'27-04'!$K119+('27-04'!$J119/90)</f>
        <v>1.3333333333333333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470</v>
      </c>
      <c r="J120" s="8">
        <v>60</v>
      </c>
      <c r="K120" s="9"/>
      <c r="L120" s="10">
        <f>'27-04'!$K120+('27-04'!$J120/90)</f>
        <v>0.66666666666666663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996</v>
      </c>
      <c r="J121" s="8"/>
      <c r="K121" s="9">
        <v>29</v>
      </c>
      <c r="L121" s="10">
        <f>'27-04'!$K121+('27-04'!$J121/90)</f>
        <v>29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778</v>
      </c>
      <c r="J122" s="8">
        <v>100</v>
      </c>
      <c r="K122" s="9"/>
      <c r="L122" s="10">
        <f>'27-04'!$K122+('27-04'!$J122/90)</f>
        <v>1.1111111111111112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997</v>
      </c>
      <c r="J123" s="8">
        <v>100</v>
      </c>
      <c r="K123" s="9">
        <v>20</v>
      </c>
      <c r="L123" s="10">
        <f>'27-04'!$K123+('27-04'!$J123/90)</f>
        <v>21.111111111111111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513</v>
      </c>
      <c r="J124" s="8">
        <v>125</v>
      </c>
      <c r="K124" s="9"/>
      <c r="L124" s="10">
        <f>'27-04'!$K124+('27-04'!$J124/90)</f>
        <v>1.3888888888888888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951</v>
      </c>
      <c r="J125" s="8">
        <v>-160</v>
      </c>
      <c r="K125" s="9">
        <v>15</v>
      </c>
      <c r="L125" s="10">
        <f>'27-04'!$K125+('27-04'!$J125/90)</f>
        <v>13.222222222222221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950</v>
      </c>
      <c r="J126" s="8"/>
      <c r="K126" s="9">
        <v>10</v>
      </c>
      <c r="L126" s="10">
        <f>'27-04'!$K126+('27-04'!$J126/90)</f>
        <v>10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998</v>
      </c>
      <c r="J127" s="8">
        <v>260</v>
      </c>
      <c r="K127" s="9"/>
      <c r="L127" s="10">
        <f>'27-04'!$K127+('27-04'!$J127/90)</f>
        <v>2.8888888888888888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4" t="s">
        <v>999</v>
      </c>
      <c r="J128" s="8">
        <v>300</v>
      </c>
      <c r="K128" s="9"/>
      <c r="L128" s="10">
        <f>'27-04'!$K128+('27-04'!$J128/90)</f>
        <v>3.3333333333333335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4" t="s">
        <v>1000</v>
      </c>
      <c r="J129" s="8"/>
      <c r="K129" s="9">
        <v>9</v>
      </c>
      <c r="L129" s="10">
        <f>'27-04'!$K129+('27-04'!$J129/90)</f>
        <v>9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60</v>
      </c>
      <c r="K130" s="9"/>
      <c r="L130" s="10">
        <f>'27-04'!$K130+('27-04'!$J130/90)</f>
        <v>0.66666666666666663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4" t="s">
        <v>56</v>
      </c>
      <c r="J131" s="8">
        <v>-5</v>
      </c>
      <c r="K131" s="9"/>
      <c r="L131" s="10">
        <f>'27-04'!$K131+('27-04'!$J131/90)</f>
        <v>-5.5555555555555552E-2</v>
      </c>
      <c r="M131" s="3"/>
      <c r="N131" s="9" t="s">
        <v>118</v>
      </c>
      <c r="O131" s="9"/>
      <c r="P131" s="6">
        <v>2146</v>
      </c>
      <c r="Q131" s="9"/>
      <c r="R131" s="9"/>
      <c r="S131" s="17">
        <v>14355</v>
      </c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4" t="s">
        <v>112</v>
      </c>
      <c r="J132" s="8">
        <v>180</v>
      </c>
      <c r="K132" s="9"/>
      <c r="L132" s="10">
        <f>'27-04'!$K132+('27-04'!$J132/90)</f>
        <v>2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44" t="s">
        <v>1001</v>
      </c>
      <c r="J133" s="8">
        <v>55</v>
      </c>
      <c r="K133" s="9"/>
      <c r="L133" s="10">
        <f>'27-04'!$K133+('27-04'!$J133/90)</f>
        <v>0.61111111111111116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44" t="s">
        <v>1002</v>
      </c>
      <c r="J134" s="8"/>
      <c r="K134" s="9">
        <v>50</v>
      </c>
      <c r="L134" s="10">
        <f>'27-04'!$K134+('27-04'!$J134/90)</f>
        <v>50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4" t="s">
        <v>1003</v>
      </c>
      <c r="J135" s="8"/>
      <c r="K135" s="9">
        <v>9</v>
      </c>
      <c r="L135" s="10">
        <f>'27-04'!$K135+('27-04'!$J135/90)</f>
        <v>9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-270</v>
      </c>
      <c r="K136" s="9">
        <v>15</v>
      </c>
      <c r="L136" s="10">
        <f>'27-04'!$K136+('27-04'!$J136/90)</f>
        <v>12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150</v>
      </c>
      <c r="K137" s="9"/>
      <c r="L137" s="10">
        <f>'27-04'!$K137+('27-04'!$J137/90)</f>
        <v>1.6666666666666667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44" t="s">
        <v>95</v>
      </c>
      <c r="J138" s="8">
        <v>-8000</v>
      </c>
      <c r="K138" s="9">
        <v>-1500</v>
      </c>
      <c r="L138" s="10">
        <f>'27-04'!$K138+('27-04'!$J138/90)</f>
        <v>-1588.8888888888889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'27-04'!$K139+('27-04'!$J139/90)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'27-04'!$K140+('27-04'!$J140/90)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'27-04'!$K141+('27-04'!$J141/90)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'27-04'!$K142+('27-04'!$J142/90)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'27-04'!$K143+('27-04'!$J143/90)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'27-04'!$K144+('27-04'!$J144/90)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'27-04'!$K145+('27-04'!$J145/90)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'27-04'!$K146+('27-04'!$J146/90)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'27-04'!$K147+('27-04'!$J147/90)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'27-04'!$K148+('27-04'!$J148/90)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'27-04'!$K149+('27-04'!$J149/90)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'27-04'!$K150+('27-04'!$J150/90)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'27-04'!$K151+('27-04'!$J151/90)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'27-04'!$K152+('27-04'!$J152/90)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'27-04'!$K153+('27-04'!$J153/90)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'27-04'!$K154+('27-04'!$J154/90)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'27-04'!$K155+('27-04'!$J155/90)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'27-04'!$K156+('27-04'!$J156/90)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'27-04'!$K157+('27-04'!$J157/90)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'27-04'!$K158+('27-04'!$J158/90)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'27-04'!$K159+('27-04'!$J159/90)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'27-04'!$K160+('27-04'!$J160/90)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'27-04'!$K161+('27-04'!$J161/90)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'27-04'!$K162+('27-04'!$J162/90)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'27-04'!$K163+('27-04'!$J163/90)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'27-04'!$K164+('27-04'!$J164/90)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'27-04'!$K165+('27-04'!$J165/90)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'27-04'!$K166+('27-04'!$J166/90)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'27-04'!$K167+('27-04'!$J167/90)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'27-04'!$K168+('27-04'!$J168/90)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'27-04'!$K169+('27-04'!$J169/90)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'27-04'!$K170+('27-04'!$J170/90)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'27-04'!$K171+('27-04'!$J171/90)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'27-04'!$K172+('27-04'!$J172/90)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'27-04'!$K173+('27-04'!$J173/90)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'27-04'!$K174+('27-04'!$J174/90)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'27-04'!$K175+('27-04'!$J175/90)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'27-04'!$K176+('27-04'!$J176/90)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'27-04'!$K177+('27-04'!$J177/90)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'27-04'!$K178+('27-04'!$J178/90)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'27-04'!$K179+('27-04'!$J179/90)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'27-04'!$K180+('27-04'!$J180/90)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'27-04'!$K181+('27-04'!$J181/90)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'27-04'!$K182+('27-04'!$J182/90)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'27-04'!$K183+('27-04'!$J183/90)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'27-04'!$K184+('27-04'!$J184/90)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'27-04'!$K185+('27-04'!$J185/90)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'27-04'!$K186+('27-04'!$J186/90)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'27-04'!$K187+('27-04'!$J187/90)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'27-04'!$K188+('27-04'!$J188/90)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'27-04'!$K189+('27-04'!$J189/90)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'27-04'!$K190+('27-04'!$J190/90)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'27-04'!$K191+('27-04'!$J191/90)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'27-04'!$K192+('27-04'!$J192/90)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'27-04'!$K193+('27-04'!$J193/90)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'27-04'!$K194+('27-04'!$J194/90)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'27-04'!$K195+('27-04'!$J195/90)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'27-04'!$K196+('27-04'!$J196/90)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'27-04'!$K197+('27-04'!$J197/90)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'27-04'!$K198+('27-04'!$J198/90)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'27-04'!$K199+('27-04'!$J199/90)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'27-04'!$K200+('27-04'!$J200/90)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'27-04'!$K201+('27-04'!$J201/90)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'27-04'!$K202+('27-04'!$J202/90)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'27-04'!$K203+('27-04'!$J203/90)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'27-04'!$K204+('27-04'!$J204/90)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'27-04'!$K205+('27-04'!$J205/90)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'27-04'!$K206+('27-04'!$J206/90)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'27-04'!$K207+('27-04'!$J207/90)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'27-04'!$K208+('27-04'!$J208/90)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'27-04'!$K209+('27-04'!$J209/90)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'27-04'!$K210+('27-04'!$J210/90)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'27-04'!$K211+('27-04'!$J211/90)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'27-04'!$K212+('27-04'!$J212/90)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'27-04'!$K213+('27-04'!$J213/90)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'27-04'!$K214+('27-04'!$J214/90)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'27-04'!$K215+('27-04'!$J215/90)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'27-04'!$K216+('27-04'!$J216/90)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'27-04'!$K217+('27-04'!$J217/90)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'27-04'!$K218+('27-04'!$J218/90)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'27-04'!$K219+('27-04'!$J219/90)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'27-04'!$K220+('27-04'!$J220/90)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'27-04'!$K221+('27-04'!$J221/90)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'27-04'!$K222+('27-04'!$J222/90)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'27-04'!$K223+('27-04'!$J223/90)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'27-04'!$K224+('27-04'!$J224/90)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'27-04'!$K225+('27-04'!$J225/90)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'27-04'!$K226+('27-04'!$J226/90)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'27-04'!$K227+('27-04'!$J227/90)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'27-04'!$K228+('27-04'!$J228/90)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'27-04'!$K229+('27-04'!$J229/90)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'27-04'!$K230+('27-04'!$J230/90)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'27-04'!$K231+('27-04'!$J231/90)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'27-04'!$K232+('27-04'!$J232/90)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'27-04'!$K233+('27-04'!$J233/90)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'27-04'!$K234+('27-04'!$J234/90)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'27-04'!$K235+('27-04'!$J235/90)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'27-04'!$K236+('27-04'!$J236/90)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'27-04'!$K237+('27-04'!$J237/90)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'27-04'!$K238+('27-04'!$J238/90)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'27-04'!$K239+('27-04'!$J239/90)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'27-04'!$K240+('27-04'!$J240/90)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'27-04'!$K241+('27-04'!$J241/90)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'27-04'!$K242+('27-04'!$J242/90)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'27-04'!$K243+('27-04'!$J243/90)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'27-04'!$K244+('27-04'!$J244/90)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'27-04'!$K245+('27-04'!$J245/90)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'27-04'!$K246+('27-04'!$J246/90)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'27-04'!$K247+('27-04'!$J247/90)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'27-04'!$K248+('27-04'!$J248/90)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'27-04'!$K249+('27-04'!$J249/90)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'27-04'!$K250+('27-04'!$J250/90)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'27-04'!$K251+('27-04'!$J251/90)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'27-04'!$K252+('27-04'!$J252/90)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'27-04'!$K253+('27-04'!$J253/90)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'27-04'!$K254+('27-04'!$J254/90)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'27-04'!$K255+('27-04'!$J255/90)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'27-04'!$K256+('27-04'!$J256/90)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'27-04'!$K257+('27-04'!$J257/90)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'27-04'!$K258+('27-04'!$J258/90)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'27-04'!$K259+('27-04'!$J259/90)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'27-04'!$K260+('27-04'!$J260/90)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'27-04'!$K261+('27-04'!$J261/90)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'27-04'!$K262+('27-04'!$J262/90)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'27-04'!$K263+('27-04'!$J263/90)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'27-04'!$K264+('27-04'!$J264/90)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'27-04'!$K265+('27-04'!$J265/90)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'27-04'!$K266+('27-04'!$J266/90)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'27-04'!$K267+('27-04'!$J267/90)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'27-04'!$K268+('27-04'!$J268/90)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'27-04'!$K269+('27-04'!$J269/90)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'27-04'!$K270+('27-04'!$J270/90)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'27-04'!$K271+('27-04'!$J271/90)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'27-04'!$K272+('27-04'!$J272/90)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'27-04'!$K273+('27-04'!$J273/90)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'27-04'!$K274+('27-04'!$J274/90)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'27-04'!$K275+('27-04'!$J275/90)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'27-04'!$K276+('27-04'!$J276/90)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'27-04'!$K277+('27-04'!$J277/90)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'27-04'!$K278+('27-04'!$J278/90)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'27-04'!$K279+('27-04'!$J279/90)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'27-04'!$K280+('27-04'!$J280/90)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'27-04'!$K281+('27-04'!$J281/90)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'27-04'!$K282+('27-04'!$J282/90)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'27-04'!$K283+('27-04'!$J283/90)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'27-04'!$K284+('27-04'!$J284/90)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'27-04'!$K285+('27-04'!$J285/90)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'27-04'!$K286+('27-04'!$J286/90)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'27-04'!$K287+('27-04'!$J287/90)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'27-04'!$K288+('27-04'!$J288/90)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'27-04'!$K289+('27-04'!$J289/90)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'27-04'!$K290+('27-04'!$J290/90)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'27-04'!$K291+('27-04'!$J291/90)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'27-04'!$K292+('27-04'!$J292/90)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'27-04'!$K293+('27-04'!$J293/90)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'27-04'!$K294+('27-04'!$J294/90)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'27-04'!$K295+('27-04'!$J295/90)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'27-04'!$K296+('27-04'!$J296/90)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'27-04'!$K297+('27-04'!$J297/90)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'27-04'!$K298+('27-04'!$J298/90)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'27-04'!$K299+('27-04'!$J299/90)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'27-04'!$K300+('27-04'!$J300/90)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'27-04'!$K301+('27-04'!$J301/90)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'27-04'!$K302+('27-04'!$J302/90)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'27-04'!$K303+('27-04'!$J303/90)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'27-04'!$K304+('27-04'!$J304/90)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'27-04'!$K305+('27-04'!$J305/90)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'27-04'!$K306+('27-04'!$J306/90)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'27-04'!$K307+('27-04'!$J307/90)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'27-04'!$K308+('27-04'!$J308/90)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'27-04'!$K309+('27-04'!$J309/90)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'27-04'!$K310+('27-04'!$J310/90)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'27-04'!$K311+('27-04'!$J311/90)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'27-04'!$K312+('27-04'!$J312/90)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'27-04'!$K313+('27-04'!$J313/90)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'27-04'!$K314+('27-04'!$J314/90)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'27-04'!$K315+('27-04'!$J315/90)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'27-04'!$K316+('27-04'!$J316/90)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'27-04'!$K317+('27-04'!$J317/90)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'27-04'!$K318+('27-04'!$J318/90)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'27-04'!$K319+('27-04'!$J319/90)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'27-04'!$K320+('27-04'!$J320/90)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'27-04'!$K321+('27-04'!$J321/90)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'27-04'!$K322+('27-04'!$J322/90)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'27-04'!$K323+('27-04'!$J323/90)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'27-04'!$K324+('27-04'!$J324/90)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'27-04'!$K325+('27-04'!$J325/90)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'27-04'!$K326+('27-04'!$J326/90)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'27-04'!$K327+('27-04'!$J327/90)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'27-04'!$K328+('27-04'!$J328/90)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'27-04'!$K329+('27-04'!$J329/90)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'27-04'!$K330+('27-04'!$J330/90)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'27-04'!$K331+('27-04'!$J331/90)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'27-04'!$K332+('27-04'!$J332/90)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'27-04'!$K333+('27-04'!$J333/90)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'27-04'!$K334+('27-04'!$J334/90)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'27-04'!$K335+('27-04'!$J335/90)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'27-04'!$K336+('27-04'!$J336/90)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'27-04'!$K337+('27-04'!$J337/90)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'27-04'!$K338+('27-04'!$J338/90)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'27-04'!$K339+('27-04'!$J339/90)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'27-04'!$K340+('27-04'!$J340/90)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'27-04'!$K341+('27-04'!$J341/90)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'27-04'!$K342+('27-04'!$J342/90)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'27-04'!$K343+('27-04'!$J343/90)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'27-04'!$K344+('27-04'!$J344/90)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'27-04'!$K345+('27-04'!$J345/90)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'27-04'!$K346+('27-04'!$J346/90)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'27-04'!$K347+('27-04'!$J347/90)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'27-04'!$K348+('27-04'!$J348/90)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'27-04'!$K349+('27-04'!$J349/90)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'27-04'!$K350+('27-04'!$J350/90)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'27-04'!$K351+('27-04'!$J351/90)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'27-04'!$K352+('27-04'!$J352/90)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'27-04'!$K353+('27-04'!$J353/90)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'27-04'!$K354+('27-04'!$J354/90)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'27-04'!$K355+('27-04'!$J355/90)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'27-04'!$K356+('27-04'!$J356/90)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'27-04'!$K357+('27-04'!$J357/90)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'27-04'!$K358+('27-04'!$J358/90)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'27-04'!$K359+('27-04'!$J359/90)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'27-04'!$K360+('27-04'!$J360/90)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'27-04'!$K361+('27-04'!$J361/90)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4 H27 H30:H361" xr:uid="{B9B54943-4BCE-447B-A709-25F39F63D72B}">
      <formula1>العملية</formula1>
    </dataValidation>
  </dataValidation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93F385-4195-41C0-A70B-E1BD1EA05EAD}">
  <sheetPr>
    <pageSetUpPr fitToPage="1"/>
  </sheetPr>
  <dimension ref="A1:Z1001"/>
  <sheetViews>
    <sheetView rightToLeft="1" topLeftCell="A49" workbookViewId="0">
      <selection activeCell="I59" sqref="I5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350</v>
      </c>
      <c r="K1" s="3">
        <f t="shared" si="0"/>
        <v>438</v>
      </c>
      <c r="L1" s="3">
        <f t="shared" si="0"/>
        <v>441.88888888888886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100</v>
      </c>
      <c r="K3" s="9"/>
      <c r="L3" s="10">
        <f t="shared" ref="L3:L18" si="1">K3+(J3/90)</f>
        <v>1.1111111111111112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1007</v>
      </c>
      <c r="J4" s="8"/>
      <c r="K4" s="9">
        <v>105</v>
      </c>
      <c r="L4" s="10">
        <f t="shared" si="1"/>
        <v>105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162</v>
      </c>
      <c r="L5" s="10">
        <f t="shared" si="1"/>
        <v>162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33</v>
      </c>
      <c r="L6" s="10">
        <f t="shared" si="1"/>
        <v>33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50</v>
      </c>
      <c r="L7" s="10">
        <f t="shared" si="1"/>
        <v>50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200</v>
      </c>
      <c r="K8" s="9">
        <v>33</v>
      </c>
      <c r="L8" s="10">
        <f t="shared" si="1"/>
        <v>35.222222222222221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50</v>
      </c>
      <c r="K9" s="9">
        <v>55</v>
      </c>
      <c r="L9" s="10">
        <f t="shared" si="1"/>
        <v>55.555555555555557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959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57" t="s">
        <v>7</v>
      </c>
      <c r="B20" s="58"/>
      <c r="C20" s="58"/>
      <c r="D20" s="58"/>
      <c r="E20" s="58"/>
      <c r="F20" s="58"/>
      <c r="G20" s="1"/>
      <c r="H20" s="1"/>
      <c r="I20" s="2" t="s">
        <v>0</v>
      </c>
      <c r="J20" s="3">
        <f>SUM('28-04'!$J$22:$J$362)</f>
        <v>-2435</v>
      </c>
      <c r="K20" s="3">
        <f>SUM('28-04'!$K$22:$K$362)</f>
        <v>-578</v>
      </c>
      <c r="L20" s="3">
        <f>SUM('28-04'!$L$22:$L$362)</f>
        <v>-605.0555555555552</v>
      </c>
      <c r="M20" s="3"/>
      <c r="N20" s="57" t="s">
        <v>8</v>
      </c>
      <c r="O20" s="58"/>
      <c r="P20" s="58"/>
      <c r="Q20" s="58"/>
      <c r="R20" s="58"/>
      <c r="S20" s="58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40</v>
      </c>
      <c r="I22" s="2" t="s">
        <v>1006</v>
      </c>
      <c r="J22" s="8"/>
      <c r="K22" s="9">
        <v>-240</v>
      </c>
      <c r="L22" s="10">
        <f>'28-04'!$K22+('28-04'!$J22/90)</f>
        <v>-240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155</v>
      </c>
      <c r="F23" s="16">
        <f t="shared" si="3"/>
        <v>1550</v>
      </c>
      <c r="G23" s="7"/>
      <c r="H23" s="7" t="s">
        <v>6</v>
      </c>
      <c r="I23" s="44" t="s">
        <v>121</v>
      </c>
      <c r="J23" s="8">
        <v>90</v>
      </c>
      <c r="K23" s="9"/>
      <c r="L23" s="10">
        <f>'28-04'!$K23+('28-04'!$J23/90)</f>
        <v>1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135</v>
      </c>
      <c r="S23" s="16">
        <f t="shared" si="5"/>
        <v>1350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72</v>
      </c>
      <c r="C24" s="14">
        <f t="shared" si="2"/>
        <v>720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/>
      <c r="J24" s="8">
        <v>20</v>
      </c>
      <c r="K24" s="9"/>
      <c r="L24" s="10">
        <f>'28-04'!$K24+('28-04'!$J24/90)</f>
        <v>0.22222222222222221</v>
      </c>
      <c r="M24" s="3"/>
      <c r="N24" s="13">
        <v>10</v>
      </c>
      <c r="O24" s="1">
        <v>55</v>
      </c>
      <c r="P24" s="14">
        <f t="shared" si="4"/>
        <v>550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4" t="s">
        <v>737</v>
      </c>
      <c r="J25" s="8">
        <v>700</v>
      </c>
      <c r="K25" s="9">
        <v>360</v>
      </c>
      <c r="L25" s="10">
        <f>'28-04'!$K25+('28-04'!$J25/90)</f>
        <v>367.77777777777777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52</v>
      </c>
      <c r="F26" s="16">
        <f t="shared" si="3"/>
        <v>5200</v>
      </c>
      <c r="G26" s="7"/>
      <c r="H26" s="7" t="s">
        <v>6</v>
      </c>
      <c r="I26" s="45" t="s">
        <v>16</v>
      </c>
      <c r="J26" s="8"/>
      <c r="K26" s="9">
        <v>30</v>
      </c>
      <c r="L26" s="10">
        <f>'28-04'!$K26+('28-04'!$J26/90)</f>
        <v>30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66</v>
      </c>
      <c r="S26" s="16">
        <f t="shared" si="5"/>
        <v>6600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6800</v>
      </c>
      <c r="G27" s="7"/>
      <c r="H27" s="7" t="s">
        <v>6</v>
      </c>
      <c r="I27" s="2"/>
      <c r="J27" s="8"/>
      <c r="K27" s="9">
        <v>50</v>
      </c>
      <c r="L27" s="10">
        <f>'28-04'!$K27+('28-04'!$J27/90)</f>
        <v>50</v>
      </c>
      <c r="M27" s="3"/>
      <c r="N27" s="13">
        <v>100</v>
      </c>
      <c r="O27" s="1">
        <v>19</v>
      </c>
      <c r="P27" s="14">
        <f t="shared" si="4"/>
        <v>1900</v>
      </c>
      <c r="Q27" s="12" t="s">
        <v>11</v>
      </c>
      <c r="R27" s="12"/>
      <c r="S27" s="17">
        <f>SUM(S22:S26)</f>
        <v>7975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1158</v>
      </c>
      <c r="D28" s="1"/>
      <c r="E28" s="1"/>
      <c r="F28" s="1"/>
      <c r="G28" s="1"/>
      <c r="H28" s="7" t="s">
        <v>6</v>
      </c>
      <c r="I28" s="44" t="s">
        <v>154</v>
      </c>
      <c r="J28" s="8">
        <v>50</v>
      </c>
      <c r="K28" s="9"/>
      <c r="L28" s="10">
        <f>'28-04'!$K28+('28-04'!$J28/90)</f>
        <v>0.55555555555555558</v>
      </c>
      <c r="M28" s="3"/>
      <c r="N28" s="12" t="s">
        <v>11</v>
      </c>
      <c r="O28" s="12"/>
      <c r="P28" s="6">
        <f>SUM(P22:P27)</f>
        <v>2580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59" t="s">
        <v>21</v>
      </c>
      <c r="E29" s="60"/>
      <c r="F29" s="17">
        <f t="array" aca="1" ref="F29" ca="1">INDIRECT("'"&amp;$A$19&amp;"'!J20")+J1</f>
        <v>-3030</v>
      </c>
      <c r="G29" s="1"/>
      <c r="H29" s="7" t="s">
        <v>6</v>
      </c>
      <c r="I29" s="44" t="s">
        <v>275</v>
      </c>
      <c r="J29" s="8"/>
      <c r="K29" s="9">
        <v>8</v>
      </c>
      <c r="L29" s="10">
        <f>'28-04'!$K29+('28-04'!$J29/90)</f>
        <v>8</v>
      </c>
      <c r="M29" s="3"/>
      <c r="N29" s="1"/>
      <c r="O29" s="1"/>
      <c r="P29" s="18"/>
      <c r="Q29" s="59" t="s">
        <v>21</v>
      </c>
      <c r="R29" s="60"/>
      <c r="S29" s="17">
        <f>SUM('28-04'!$J$22:$J$362)</f>
        <v>-2435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59" t="s">
        <v>23</v>
      </c>
      <c r="B30" s="60"/>
      <c r="C30" s="6">
        <f t="array" aca="1" ref="C30" ca="1">INDIRECT("'"&amp;$A$19&amp;"'!K20")+K1</f>
        <v>-423</v>
      </c>
      <c r="D30" s="1"/>
      <c r="E30" s="1"/>
      <c r="F30" s="8"/>
      <c r="G30" s="1"/>
      <c r="H30" s="7" t="s">
        <v>6</v>
      </c>
      <c r="I30" s="44" t="s">
        <v>1008</v>
      </c>
      <c r="J30" s="8"/>
      <c r="K30" s="9">
        <v>-40</v>
      </c>
      <c r="L30" s="10">
        <f>'28-04'!$K30+('28-04'!$J30/90)</f>
        <v>-40</v>
      </c>
      <c r="M30" s="3"/>
      <c r="N30" s="59" t="s">
        <v>23</v>
      </c>
      <c r="O30" s="60"/>
      <c r="P30" s="6">
        <f>SUM('28-04'!$K$22:$K$362)</f>
        <v>-578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4" t="s">
        <v>1009</v>
      </c>
      <c r="J31" s="8"/>
      <c r="K31" s="9">
        <v>70</v>
      </c>
      <c r="L31" s="10">
        <f>'28-04'!$K31+('28-04'!$J31/90)</f>
        <v>70</v>
      </c>
      <c r="M31" s="3"/>
      <c r="N31" s="1"/>
      <c r="O31" s="1"/>
      <c r="P31" s="18"/>
      <c r="Q31" s="12" t="s">
        <v>25</v>
      </c>
      <c r="R31" s="12"/>
      <c r="S31" s="17">
        <f>S27-S29-F27</f>
        <v>3610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4" t="s">
        <v>881</v>
      </c>
      <c r="J32" s="8">
        <v>400</v>
      </c>
      <c r="K32" s="9">
        <v>440</v>
      </c>
      <c r="L32" s="10">
        <f>'28-04'!$K32+('28-04'!$J32/90)</f>
        <v>444.44444444444446</v>
      </c>
      <c r="M32" s="3"/>
      <c r="N32" s="12" t="s">
        <v>25</v>
      </c>
      <c r="O32" s="12"/>
      <c r="P32" s="6">
        <f>P28-P30-C28</f>
        <v>2000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6" t="s">
        <v>437</v>
      </c>
      <c r="J33" s="8">
        <v>-300</v>
      </c>
      <c r="K33" s="9"/>
      <c r="L33" s="10">
        <f>'28-04'!$K33+('28-04'!$J33/90)</f>
        <v>-3.3333333333333335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6" t="s">
        <v>658</v>
      </c>
      <c r="J34" s="8">
        <v>-100</v>
      </c>
      <c r="K34" s="9">
        <v>14</v>
      </c>
      <c r="L34" s="10">
        <f>'28-04'!$K34+('28-04'!$J34/90)</f>
        <v>12.888888888888889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4" t="s">
        <v>209</v>
      </c>
      <c r="J35" s="8">
        <v>100</v>
      </c>
      <c r="K35" s="9"/>
      <c r="L35" s="10">
        <f>'28-04'!$K35+('28-04'!$J35/90)</f>
        <v>1.1111111111111112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6" t="s">
        <v>465</v>
      </c>
      <c r="J36" s="8">
        <v>400</v>
      </c>
      <c r="K36" s="9"/>
      <c r="L36" s="10">
        <f>'28-04'!$K36+('28-04'!$J36/90)</f>
        <v>4.4444444444444446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6" t="s">
        <v>453</v>
      </c>
      <c r="J37" s="8"/>
      <c r="K37" s="9">
        <v>10</v>
      </c>
      <c r="L37" s="10">
        <f>'28-04'!$K37+('28-04'!$J37/90)</f>
        <v>10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6" t="s">
        <v>1010</v>
      </c>
      <c r="J38" s="8"/>
      <c r="K38" s="9">
        <v>60</v>
      </c>
      <c r="L38" s="10">
        <f>'28-04'!$K38+('28-04'!$J38/90)</f>
        <v>60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4" t="s">
        <v>266</v>
      </c>
      <c r="J39" s="8">
        <v>200</v>
      </c>
      <c r="K39" s="9"/>
      <c r="L39" s="10">
        <f>'28-04'!$K39+('28-04'!$J39/90)</f>
        <v>2.2222222222222223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4"/>
      <c r="J40" s="8">
        <v>-100</v>
      </c>
      <c r="K40" s="9">
        <v>10</v>
      </c>
      <c r="L40" s="10">
        <f>'28-04'!$K40+('28-04'!$J40/90)</f>
        <v>8.8888888888888893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4" t="s">
        <v>1011</v>
      </c>
      <c r="J41" s="8"/>
      <c r="K41" s="9">
        <v>66</v>
      </c>
      <c r="L41" s="10">
        <f>'28-04'!$K41+('28-04'!$J41/90)</f>
        <v>66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4" t="s">
        <v>1012</v>
      </c>
      <c r="J42" s="8"/>
      <c r="K42" s="9">
        <v>-35</v>
      </c>
      <c r="L42" s="10">
        <f>'28-04'!$K42+('28-04'!$J42/90)</f>
        <v>-35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-200</v>
      </c>
      <c r="K43" s="9">
        <v>69</v>
      </c>
      <c r="L43" s="10">
        <f>'28-04'!$K43+('28-04'!$J43/90)</f>
        <v>66.777777777777771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4" t="s">
        <v>103</v>
      </c>
      <c r="J44" s="8">
        <v>-310</v>
      </c>
      <c r="K44" s="9">
        <v>90</v>
      </c>
      <c r="L44" s="10">
        <f>'28-04'!$K44+('28-04'!$J44/90)</f>
        <v>86.555555555555557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4" t="s">
        <v>470</v>
      </c>
      <c r="J45" s="8">
        <v>500</v>
      </c>
      <c r="K45" s="9"/>
      <c r="L45" s="10">
        <f>'28-04'!$K45+('28-04'!$J45/90)</f>
        <v>5.5555555555555554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4" t="s">
        <v>57</v>
      </c>
      <c r="J46" s="8"/>
      <c r="K46" s="9">
        <v>40</v>
      </c>
      <c r="L46" s="10">
        <f>'28-04'!$K46+('28-04'!$J46/90)</f>
        <v>40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28</v>
      </c>
      <c r="I47" s="44" t="s">
        <v>1013</v>
      </c>
      <c r="J47" s="8"/>
      <c r="K47" s="9">
        <v>-40</v>
      </c>
      <c r="L47" s="10">
        <f>'28-04'!$K47+('28-04'!$J47/90)</f>
        <v>-40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4" t="s">
        <v>95</v>
      </c>
      <c r="J48" s="8"/>
      <c r="K48" s="9">
        <v>60</v>
      </c>
      <c r="L48" s="10">
        <f>'28-04'!$K48+('28-04'!$J48/90)</f>
        <v>60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4" t="s">
        <v>95</v>
      </c>
      <c r="J49" s="8"/>
      <c r="K49" s="9">
        <v>-60</v>
      </c>
      <c r="L49" s="10">
        <f>'28-04'!$K49+('28-04'!$J49/90)</f>
        <v>-60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4" t="s">
        <v>1014</v>
      </c>
      <c r="J50" s="8"/>
      <c r="K50" s="9">
        <v>-300</v>
      </c>
      <c r="L50" s="10">
        <f>'28-04'!$K50+('28-04'!$J50/90)</f>
        <v>-300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4" t="s">
        <v>1015</v>
      </c>
      <c r="J51" s="8"/>
      <c r="K51" s="9">
        <v>85</v>
      </c>
      <c r="L51" s="10">
        <f>'28-04'!$K51+('28-04'!$J51/90)</f>
        <v>85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4" t="s">
        <v>1016</v>
      </c>
      <c r="J52" s="8">
        <v>-500</v>
      </c>
      <c r="K52" s="9">
        <v>10</v>
      </c>
      <c r="L52" s="10">
        <f>'28-04'!$K52+('28-04'!$J52/90)</f>
        <v>4.4444444444444446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4" t="s">
        <v>351</v>
      </c>
      <c r="J53" s="8">
        <v>350</v>
      </c>
      <c r="K53" s="9"/>
      <c r="L53" s="10">
        <f>'28-04'!$K53+('28-04'!$J53/90)</f>
        <v>3.8888888888888888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4" t="s">
        <v>46</v>
      </c>
      <c r="J54" s="8">
        <v>900</v>
      </c>
      <c r="K54" s="9"/>
      <c r="L54" s="10">
        <f>'28-04'!$K54+('28-04'!$J54/90)</f>
        <v>10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4" t="s">
        <v>1017</v>
      </c>
      <c r="J55" s="8">
        <v>-100</v>
      </c>
      <c r="K55" s="9">
        <v>10</v>
      </c>
      <c r="L55" s="10">
        <f>'28-04'!$K55+('28-04'!$J55/90)</f>
        <v>8.8888888888888893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28</v>
      </c>
      <c r="I56" s="2" t="s">
        <v>35</v>
      </c>
      <c r="J56" s="8">
        <v>-300</v>
      </c>
      <c r="K56" s="9"/>
      <c r="L56" s="10">
        <f>'28-04'!$K56+('28-04'!$J56/90)</f>
        <v>-3.3333333333333335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1018</v>
      </c>
      <c r="J57" s="8">
        <v>100</v>
      </c>
      <c r="K57" s="9">
        <v>1</v>
      </c>
      <c r="L57" s="10">
        <f>'28-04'!$K57+('28-04'!$J57/90)</f>
        <v>2.1111111111111112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673</v>
      </c>
      <c r="J58" s="8">
        <v>-300</v>
      </c>
      <c r="K58" s="9">
        <v>5</v>
      </c>
      <c r="L58" s="10">
        <f>'28-04'!$K58+('28-04'!$J58/90)</f>
        <v>1.6666666666666665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40</v>
      </c>
      <c r="I59" s="44" t="s">
        <v>57</v>
      </c>
      <c r="J59" s="8">
        <v>2000</v>
      </c>
      <c r="K59" s="9"/>
      <c r="L59" s="10">
        <f>'28-04'!$K59+('28-04'!$J59/90)</f>
        <v>22.222222222222221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4" t="s">
        <v>648</v>
      </c>
      <c r="J60" s="8">
        <v>-2000</v>
      </c>
      <c r="K60" s="9"/>
      <c r="L60" s="10">
        <f>'28-04'!$K60+('28-04'!$J60/90)</f>
        <v>-22.222222222222221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4" t="s">
        <v>72</v>
      </c>
      <c r="J61" s="8">
        <v>-300</v>
      </c>
      <c r="K61" s="9">
        <v>5</v>
      </c>
      <c r="L61" s="10">
        <f>'28-04'!$K61+('28-04'!$J61/90)</f>
        <v>1.6666666666666665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4" t="s">
        <v>147</v>
      </c>
      <c r="J62" s="8"/>
      <c r="K62" s="9">
        <v>5</v>
      </c>
      <c r="L62" s="10">
        <f>'28-04'!$K62+('28-04'!$J62/90)</f>
        <v>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4" t="s">
        <v>1020</v>
      </c>
      <c r="J63" s="8">
        <v>450</v>
      </c>
      <c r="K63" s="9"/>
      <c r="L63" s="10">
        <f>'28-04'!$K63+('28-04'!$J63/90)</f>
        <v>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28</v>
      </c>
      <c r="I64" s="44" t="s">
        <v>1021</v>
      </c>
      <c r="J64" s="8">
        <v>-60</v>
      </c>
      <c r="K64" s="9"/>
      <c r="L64" s="10">
        <f>'28-04'!$K64+('28-04'!$J64/90)</f>
        <v>-0.66666666666666663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8" t="s">
        <v>1022</v>
      </c>
      <c r="J65" s="39"/>
      <c r="K65" s="40">
        <v>25</v>
      </c>
      <c r="L65" s="41">
        <f>'28-04'!$K65+('28-04'!$J65/90)</f>
        <v>25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8" t="s">
        <v>132</v>
      </c>
      <c r="J66" s="42">
        <v>-315</v>
      </c>
      <c r="K66" s="43">
        <v>10</v>
      </c>
      <c r="L66" s="41">
        <f>'28-04'!$K66+('28-04'!$J66/90)</f>
        <v>6.5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8" t="s">
        <v>1023</v>
      </c>
      <c r="J67" s="39"/>
      <c r="K67" s="40">
        <v>990</v>
      </c>
      <c r="L67" s="41">
        <f>'28-04'!$K67+('28-04'!$J67/90)</f>
        <v>990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8" t="s">
        <v>95</v>
      </c>
      <c r="J68" s="42"/>
      <c r="K68" s="43">
        <v>-990</v>
      </c>
      <c r="L68" s="41">
        <f>'28-04'!$K68+('28-04'!$J68/90)</f>
        <v>-990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8" t="s">
        <v>138</v>
      </c>
      <c r="J69" s="39"/>
      <c r="K69" s="40">
        <v>5</v>
      </c>
      <c r="L69" s="41">
        <f>'28-04'!$K69+('28-04'!$J69/90)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8" t="s">
        <v>13</v>
      </c>
      <c r="J70" s="39">
        <v>300</v>
      </c>
      <c r="K70" s="40"/>
      <c r="L70" s="41">
        <f>'28-04'!$K70+('28-04'!$J70/90)</f>
        <v>3.3333333333333335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1024</v>
      </c>
      <c r="J71" s="8">
        <v>250</v>
      </c>
      <c r="K71" s="9"/>
      <c r="L71" s="10">
        <f>'28-04'!$K71+('28-04'!$J71/90)</f>
        <v>2.7777777777777777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4" t="s">
        <v>1019</v>
      </c>
      <c r="J72" s="8">
        <v>150</v>
      </c>
      <c r="K72" s="9"/>
      <c r="L72" s="10">
        <f>'28-04'!$K72+('28-04'!$J72/90)</f>
        <v>1.6666666666666667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4" t="s">
        <v>1025</v>
      </c>
      <c r="J73" s="8"/>
      <c r="K73" s="9">
        <v>24</v>
      </c>
      <c r="L73" s="10">
        <f>'28-04'!$K73+('28-04'!$J73/90)</f>
        <v>24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1026</v>
      </c>
      <c r="J74" s="8">
        <v>-30</v>
      </c>
      <c r="K74" s="9">
        <v>11</v>
      </c>
      <c r="L74" s="10">
        <f>'28-04'!$K74+('28-04'!$J74/90)</f>
        <v>10.666666666666666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28</v>
      </c>
      <c r="I75" s="44" t="s">
        <v>1027</v>
      </c>
      <c r="J75" s="8"/>
      <c r="K75" s="9">
        <v>-50</v>
      </c>
      <c r="L75" s="10">
        <f>'28-04'!$K75+('28-04'!$J75/90)</f>
        <v>-50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4" t="s">
        <v>1028</v>
      </c>
      <c r="J76" s="8">
        <v>100</v>
      </c>
      <c r="K76" s="9">
        <v>10</v>
      </c>
      <c r="L76" s="10">
        <f>'28-04'!$K76+('28-04'!$J76/90)</f>
        <v>11.111111111111111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4" t="s">
        <v>847</v>
      </c>
      <c r="J77" s="8"/>
      <c r="K77" s="9">
        <v>55</v>
      </c>
      <c r="L77" s="10">
        <f>'28-04'!$K77+('28-04'!$J77/90)</f>
        <v>55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312</v>
      </c>
      <c r="J78" s="8"/>
      <c r="K78" s="9">
        <v>15</v>
      </c>
      <c r="L78" s="10">
        <f>'28-04'!$K78+('28-04'!$J78/90)</f>
        <v>15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4" t="s">
        <v>223</v>
      </c>
      <c r="J79" s="8"/>
      <c r="K79" s="9">
        <v>18</v>
      </c>
      <c r="L79" s="10">
        <f>'28-04'!$K79+('28-04'!$J79/90)</f>
        <v>18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180</v>
      </c>
      <c r="K80" s="9">
        <v>5</v>
      </c>
      <c r="L80" s="10">
        <f>'28-04'!$K80+('28-04'!$J80/90)</f>
        <v>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631</v>
      </c>
      <c r="J81" s="8">
        <v>-180</v>
      </c>
      <c r="K81" s="9">
        <v>10</v>
      </c>
      <c r="L81" s="10">
        <f>'28-04'!$K81+('28-04'!$J81/90)</f>
        <v>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40</v>
      </c>
      <c r="I82" s="2" t="s">
        <v>176</v>
      </c>
      <c r="J82" s="8"/>
      <c r="K82" s="9">
        <v>-70</v>
      </c>
      <c r="L82" s="10">
        <f>'28-04'!$K82+('28-04'!$J82/90)</f>
        <v>-70</v>
      </c>
      <c r="M82" s="3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56</v>
      </c>
      <c r="J83" s="8">
        <v>-365</v>
      </c>
      <c r="K83" s="9">
        <v>-4</v>
      </c>
      <c r="L83" s="10">
        <f>'28-04'!$K83+('28-04'!$J83/90)</f>
        <v>-8.0555555555555554</v>
      </c>
      <c r="M83" s="3"/>
      <c r="N83" s="9" t="s">
        <v>118</v>
      </c>
      <c r="O83" s="9"/>
      <c r="P83" s="6">
        <v>2005</v>
      </c>
      <c r="Q83" s="9"/>
      <c r="R83" s="9"/>
      <c r="S83" s="17">
        <v>8580</v>
      </c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1029</v>
      </c>
      <c r="J84" s="8">
        <v>350</v>
      </c>
      <c r="K84" s="9"/>
      <c r="L84" s="10">
        <f>'28-04'!$K84+('28-04'!$J84/90)</f>
        <v>3.8888888888888888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1030</v>
      </c>
      <c r="J85" s="8"/>
      <c r="K85" s="9">
        <v>-15</v>
      </c>
      <c r="L85" s="10">
        <f>'28-04'!$K85+('28-04'!$J85/90)</f>
        <v>-15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5</v>
      </c>
      <c r="L86" s="10">
        <f>'28-04'!$K86+('28-04'!$J86/90)</f>
        <v>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141</v>
      </c>
      <c r="J87" s="8">
        <v>-300</v>
      </c>
      <c r="K87" s="9">
        <v>20</v>
      </c>
      <c r="L87" s="10">
        <f>'28-04'!$K87+('28-04'!$J87/90)</f>
        <v>16.666666666666668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1031</v>
      </c>
      <c r="J88" s="8">
        <v>-350</v>
      </c>
      <c r="K88" s="9">
        <v>190</v>
      </c>
      <c r="L88" s="10">
        <f>'28-04'!$K88+('28-04'!$J88/90)</f>
        <v>186.11111111111111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946</v>
      </c>
      <c r="J89" s="8">
        <v>-200</v>
      </c>
      <c r="K89" s="9">
        <v>15</v>
      </c>
      <c r="L89" s="10">
        <f>'28-04'!$K89+('28-04'!$J89/90)</f>
        <v>12.777777777777779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138</v>
      </c>
      <c r="J90" s="8"/>
      <c r="K90" s="9">
        <v>5</v>
      </c>
      <c r="L90" s="10">
        <f>'28-04'!$K90+('28-04'!$J90/90)</f>
        <v>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1032</v>
      </c>
      <c r="J91" s="8"/>
      <c r="K91" s="9">
        <v>20</v>
      </c>
      <c r="L91" s="10">
        <f>'28-04'!$K91+('28-04'!$J91/90)</f>
        <v>20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1033</v>
      </c>
      <c r="J92" s="8"/>
      <c r="K92" s="9">
        <v>35</v>
      </c>
      <c r="L92" s="10">
        <f>'28-04'!$K92+('28-04'!$J92/90)</f>
        <v>35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787</v>
      </c>
      <c r="J93" s="8">
        <v>100</v>
      </c>
      <c r="K93" s="9"/>
      <c r="L93" s="10">
        <f>'28-04'!$K93+('28-04'!$J93/90)</f>
        <v>1.1111111111111112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614</v>
      </c>
      <c r="J94" s="8">
        <v>-350</v>
      </c>
      <c r="K94" s="9">
        <v>45</v>
      </c>
      <c r="L94" s="10">
        <f>'28-04'!$K94+('28-04'!$J94/90)</f>
        <v>41.111111111111114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614</v>
      </c>
      <c r="J95" s="8"/>
      <c r="K95" s="9">
        <v>5</v>
      </c>
      <c r="L95" s="10">
        <f>'28-04'!$K95+('28-04'!$J95/90)</f>
        <v>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90</v>
      </c>
      <c r="K96" s="9">
        <v>10</v>
      </c>
      <c r="L96" s="10">
        <f>'28-04'!$K96+('28-04'!$J96/90)</f>
        <v>11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134</v>
      </c>
      <c r="J97" s="8">
        <v>100</v>
      </c>
      <c r="K97" s="9"/>
      <c r="L97" s="10">
        <f>'28-04'!$K97+('28-04'!$J97/90)</f>
        <v>1.1111111111111112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229</v>
      </c>
      <c r="J98" s="8">
        <v>-100</v>
      </c>
      <c r="K98" s="9"/>
      <c r="L98" s="10">
        <f>'28-04'!$K98+('28-04'!$J98/90)</f>
        <v>-1.1111111111111112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1034</v>
      </c>
      <c r="J99" s="8"/>
      <c r="K99" s="9">
        <v>90</v>
      </c>
      <c r="L99" s="10">
        <f>'28-04'!$K99+('28-04'!$J99/90)</f>
        <v>90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ht="15.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121</v>
      </c>
      <c r="J100" s="8">
        <v>100</v>
      </c>
      <c r="K100" s="9"/>
      <c r="L100" s="10">
        <f>'28-04'!$K100+('28-04'!$J100/90)</f>
        <v>1.1111111111111112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ht="15.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83</v>
      </c>
      <c r="J101" s="8"/>
      <c r="K101" s="9">
        <v>10</v>
      </c>
      <c r="L101" s="10">
        <f>'28-04'!$K101+('28-04'!$J101/90)</f>
        <v>10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ht="15.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1035</v>
      </c>
      <c r="J102" s="8">
        <v>450</v>
      </c>
      <c r="K102" s="9">
        <v>10</v>
      </c>
      <c r="L102" s="10">
        <f>'28-04'!$K102+('28-04'!$J102/90)</f>
        <v>15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ht="15.6" x14ac:dyDescent="0.3">
      <c r="A103" s="9"/>
      <c r="B103" s="9"/>
      <c r="C103" s="9"/>
      <c r="D103" s="9"/>
      <c r="E103" s="9"/>
      <c r="F103" s="9"/>
      <c r="G103" s="9"/>
      <c r="H103" s="7" t="s">
        <v>28</v>
      </c>
      <c r="I103" s="2"/>
      <c r="J103" s="8">
        <v>225</v>
      </c>
      <c r="K103" s="9"/>
      <c r="L103" s="10">
        <f>'28-04'!$K103+('28-04'!$J103/90)</f>
        <v>2.5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ht="15.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437</v>
      </c>
      <c r="J104" s="8">
        <v>-300</v>
      </c>
      <c r="K104" s="9"/>
      <c r="L104" s="10">
        <f>'28-04'!$K104+('28-04'!$J104/90)</f>
        <v>-3.3333333333333335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ht="15.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1036</v>
      </c>
      <c r="J105" s="8">
        <v>-300</v>
      </c>
      <c r="K105" s="9">
        <v>130</v>
      </c>
      <c r="L105" s="10">
        <f>'28-04'!$K105+('28-04'!$J105/90)</f>
        <v>126.66666666666667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ht="15.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56</v>
      </c>
      <c r="J106" s="8">
        <v>-120</v>
      </c>
      <c r="K106" s="9"/>
      <c r="L106" s="10">
        <f>'28-04'!$K106+('28-04'!$J106/90)</f>
        <v>-1.3333333333333333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ht="15.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125</v>
      </c>
      <c r="L107" s="10">
        <f>'28-04'!$K107+('28-04'!$J107/90)</f>
        <v>125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ht="15.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/>
      <c r="J108" s="8"/>
      <c r="K108" s="9">
        <v>-125</v>
      </c>
      <c r="L108" s="10">
        <f>'28-04'!$K108+('28-04'!$J108/90)</f>
        <v>-125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ht="15.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81</v>
      </c>
      <c r="J109" s="8">
        <v>390</v>
      </c>
      <c r="K109" s="9"/>
      <c r="L109" s="10">
        <f>'28-04'!$K109+('28-04'!$J109/90)</f>
        <v>4.333333333333333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ht="15.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2" t="s">
        <v>95</v>
      </c>
      <c r="J110" s="8">
        <v>-4000</v>
      </c>
      <c r="K110" s="9">
        <v>-2000</v>
      </c>
      <c r="L110" s="10">
        <f>'28-04'!$K110+('28-04'!$J110/90)</f>
        <v>-2044.4444444444443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ht="15.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'28-04'!$K111+('28-04'!$J111/90)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ht="15.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'28-04'!$K112+('28-04'!$J112/90)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ht="15.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'28-04'!$K113+('28-04'!$J113/90)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ht="15.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'28-04'!$K114+('28-04'!$J114/90)</f>
        <v>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ht="15.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'28-04'!$K115+('28-04'!$J115/90)</f>
        <v>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ht="15.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'28-04'!$K116+('28-04'!$J116/90)</f>
        <v>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ht="15.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'28-04'!$K117+('28-04'!$J117/90)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ht="15.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'28-04'!$K118+('28-04'!$J118/90)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ht="15.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'28-04'!$K119+('28-04'!$J119/90)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ht="15.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'28-04'!$K120+('28-04'!$J120/90)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ht="15.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'28-04'!$K121+('28-04'!$J121/90)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ht="15.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'28-04'!$K122+('28-04'!$J122/90)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ht="15.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'28-04'!$K123+('28-04'!$J123/90)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ht="15.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'28-04'!$K124+('28-04'!$J124/90)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ht="15.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'28-04'!$K125+('28-04'!$J125/90)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ht="15.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'28-04'!$K126+('28-04'!$J126/90)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ht="15.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'28-04'!$K127+('28-04'!$J127/90)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ht="15.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'28-04'!$K128+('28-04'!$J128/90)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ht="15.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'28-04'!$K129+('28-04'!$J129/90)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ht="15.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'28-04'!$K130+('28-04'!$J130/90)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ht="15.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'28-04'!$K131+('28-04'!$J131/90)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ht="15.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'28-04'!$K132+('28-04'!$J132/90)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ht="15.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'28-04'!$K133+('28-04'!$J133/90)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ht="15.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'28-04'!$K134+('28-04'!$J134/90)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ht="15.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'28-04'!$K135+('28-04'!$J135/90)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ht="15.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'28-04'!$K136+('28-04'!$J136/90)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ht="15.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'28-04'!$K137+('28-04'!$J137/90)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ht="15.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'28-04'!$K138+('28-04'!$J138/90)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ht="15.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'28-04'!$K139+('28-04'!$J139/90)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ht="15.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'28-04'!$K140+('28-04'!$J140/90)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ht="15.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'28-04'!$K141+('28-04'!$J141/90)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ht="15.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'28-04'!$K142+('28-04'!$J142/90)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ht="15.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'28-04'!$K143+('28-04'!$J143/90)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ht="15.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'28-04'!$K144+('28-04'!$J144/90)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ht="15.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'28-04'!$K145+('28-04'!$J145/90)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ht="15.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'28-04'!$K146+('28-04'!$J146/90)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ht="15.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'28-04'!$K147+('28-04'!$J147/90)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ht="15.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'28-04'!$K148+('28-04'!$J148/90)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ht="15.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'28-04'!$K149+('28-04'!$J149/90)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ht="15.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'28-04'!$K150+('28-04'!$J150/90)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ht="15.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'28-04'!$K151+('28-04'!$J151/90)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ht="15.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'28-04'!$K152+('28-04'!$J152/90)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ht="15.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'28-04'!$K153+('28-04'!$J153/90)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ht="15.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'28-04'!$K154+('28-04'!$J154/90)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ht="15.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'28-04'!$K155+('28-04'!$J155/90)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ht="15.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'28-04'!$K156+('28-04'!$J156/90)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ht="15.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'28-04'!$K157+('28-04'!$J157/90)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ht="15.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'28-04'!$K158+('28-04'!$J158/90)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ht="15.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'28-04'!$K159+('28-04'!$J159/90)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ht="15.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'28-04'!$K160+('28-04'!$J160/90)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ht="15.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'28-04'!$K161+('28-04'!$J161/90)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ht="15.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'28-04'!$K162+('28-04'!$J162/90)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ht="15.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'28-04'!$K163+('28-04'!$J163/90)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ht="15.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'28-04'!$K164+('28-04'!$J164/90)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ht="15.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'28-04'!$K165+('28-04'!$J165/90)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ht="15.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'28-04'!$K166+('28-04'!$J166/90)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ht="15.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'28-04'!$K167+('28-04'!$J167/90)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ht="15.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'28-04'!$K168+('28-04'!$J168/90)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ht="15.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'28-04'!$K169+('28-04'!$J169/90)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ht="15.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'28-04'!$K170+('28-04'!$J170/90)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ht="15.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'28-04'!$K171+('28-04'!$J171/90)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ht="15.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'28-04'!$K172+('28-04'!$J172/90)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ht="15.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'28-04'!$K173+('28-04'!$J173/90)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ht="15.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'28-04'!$K174+('28-04'!$J174/90)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ht="15.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'28-04'!$K175+('28-04'!$J175/90)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ht="15.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'28-04'!$K176+('28-04'!$J176/90)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ht="15.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'28-04'!$K177+('28-04'!$J177/90)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ht="15.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'28-04'!$K178+('28-04'!$J178/90)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ht="15.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'28-04'!$K179+('28-04'!$J179/90)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ht="15.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'28-04'!$K180+('28-04'!$J180/90)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ht="15.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'28-04'!$K181+('28-04'!$J181/90)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ht="15.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'28-04'!$K182+('28-04'!$J182/90)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ht="15.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'28-04'!$K183+('28-04'!$J183/90)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ht="15.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'28-04'!$K184+('28-04'!$J184/90)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ht="15.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'28-04'!$K185+('28-04'!$J185/90)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ht="15.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'28-04'!$K186+('28-04'!$J186/90)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ht="15.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'28-04'!$K187+('28-04'!$J187/90)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ht="15.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'28-04'!$K188+('28-04'!$J188/90)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ht="15.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'28-04'!$K189+('28-04'!$J189/90)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ht="15.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'28-04'!$K190+('28-04'!$J190/90)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ht="15.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'28-04'!$K191+('28-04'!$J191/90)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ht="15.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'28-04'!$K192+('28-04'!$J192/90)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ht="15.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'28-04'!$K193+('28-04'!$J193/90)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ht="15.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'28-04'!$K194+('28-04'!$J194/90)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ht="15.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'28-04'!$K195+('28-04'!$J195/90)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ht="15.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'28-04'!$K196+('28-04'!$J196/90)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ht="15.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'28-04'!$K197+('28-04'!$J197/90)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ht="15.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'28-04'!$K198+('28-04'!$J198/90)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ht="15.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'28-04'!$K199+('28-04'!$J199/90)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ht="15.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'28-04'!$K200+('28-04'!$J200/90)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ht="15.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'28-04'!$K201+('28-04'!$J201/90)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ht="15.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'28-04'!$K202+('28-04'!$J202/90)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ht="15.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'28-04'!$K203+('28-04'!$J203/90)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ht="15.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'28-04'!$K204+('28-04'!$J204/90)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ht="15.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'28-04'!$K205+('28-04'!$J205/90)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ht="15.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'28-04'!$K206+('28-04'!$J206/90)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ht="15.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'28-04'!$K207+('28-04'!$J207/90)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ht="15.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'28-04'!$K208+('28-04'!$J208/90)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ht="15.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'28-04'!$K209+('28-04'!$J209/90)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ht="15.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'28-04'!$K210+('28-04'!$J210/90)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ht="15.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'28-04'!$K211+('28-04'!$J211/90)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ht="15.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'28-04'!$K212+('28-04'!$J212/90)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ht="15.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'28-04'!$K213+('28-04'!$J213/90)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ht="15.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'28-04'!$K214+('28-04'!$J214/90)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ht="15.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'28-04'!$K215+('28-04'!$J215/90)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ht="15.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'28-04'!$K216+('28-04'!$J216/90)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ht="15.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'28-04'!$K217+('28-04'!$J217/90)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ht="15.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'28-04'!$K218+('28-04'!$J218/90)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ht="15.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'28-04'!$K219+('28-04'!$J219/90)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ht="15.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'28-04'!$K220+('28-04'!$J220/90)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ht="15.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'28-04'!$K221+('28-04'!$J221/90)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ht="15.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'28-04'!$K222+('28-04'!$J222/90)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ht="15.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'28-04'!$K223+('28-04'!$J223/90)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ht="15.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'28-04'!$K224+('28-04'!$J224/90)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ht="15.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'28-04'!$K225+('28-04'!$J225/90)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ht="15.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'28-04'!$K226+('28-04'!$J226/90)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ht="15.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'28-04'!$K227+('28-04'!$J227/90)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ht="15.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'28-04'!$K228+('28-04'!$J228/90)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ht="15.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'28-04'!$K229+('28-04'!$J229/90)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ht="15.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'28-04'!$K230+('28-04'!$J230/90)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ht="15.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'28-04'!$K231+('28-04'!$J231/90)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ht="15.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'28-04'!$K232+('28-04'!$J232/90)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ht="15.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'28-04'!$K233+('28-04'!$J233/90)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ht="15.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'28-04'!$K234+('28-04'!$J234/90)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ht="15.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'28-04'!$K235+('28-04'!$J235/90)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ht="15.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'28-04'!$K236+('28-04'!$J236/90)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ht="15.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'28-04'!$K237+('28-04'!$J237/90)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ht="15.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'28-04'!$K238+('28-04'!$J238/90)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ht="15.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'28-04'!$K239+('28-04'!$J239/90)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ht="15.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'28-04'!$K240+('28-04'!$J240/90)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ht="15.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'28-04'!$K241+('28-04'!$J241/90)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ht="15.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'28-04'!$K242+('28-04'!$J242/90)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ht="15.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'28-04'!$K243+('28-04'!$J243/90)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ht="15.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'28-04'!$K244+('28-04'!$J244/90)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ht="15.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'28-04'!$K245+('28-04'!$J245/90)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ht="15.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'28-04'!$K246+('28-04'!$J246/90)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ht="15.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'28-04'!$K247+('28-04'!$J247/90)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ht="15.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'28-04'!$K248+('28-04'!$J248/90)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ht="15.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'28-04'!$K249+('28-04'!$J249/90)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ht="15.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'28-04'!$K250+('28-04'!$J250/90)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ht="15.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'28-04'!$K251+('28-04'!$J251/90)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ht="15.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'28-04'!$K252+('28-04'!$J252/90)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ht="15.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'28-04'!$K253+('28-04'!$J253/90)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ht="15.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'28-04'!$K254+('28-04'!$J254/90)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ht="15.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'28-04'!$K255+('28-04'!$J255/90)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ht="15.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'28-04'!$K256+('28-04'!$J256/90)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ht="15.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'28-04'!$K257+('28-04'!$J257/90)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ht="15.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'28-04'!$K258+('28-04'!$J258/90)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ht="15.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'28-04'!$K259+('28-04'!$J259/90)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ht="15.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'28-04'!$K260+('28-04'!$J260/90)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ht="15.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'28-04'!$K261+('28-04'!$J261/90)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ht="15.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'28-04'!$K262+('28-04'!$J262/90)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ht="15.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'28-04'!$K263+('28-04'!$J263/90)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ht="15.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'28-04'!$K264+('28-04'!$J264/90)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ht="15.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'28-04'!$K265+('28-04'!$J265/90)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ht="15.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'28-04'!$K266+('28-04'!$J266/90)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ht="15.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'28-04'!$K267+('28-04'!$J267/90)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ht="15.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'28-04'!$K268+('28-04'!$J268/90)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ht="15.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'28-04'!$K269+('28-04'!$J269/90)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ht="15.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'28-04'!$K270+('28-04'!$J270/90)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ht="15.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'28-04'!$K271+('28-04'!$J271/90)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ht="15.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'28-04'!$K272+('28-04'!$J272/90)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ht="15.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'28-04'!$K273+('28-04'!$J273/90)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ht="15.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'28-04'!$K274+('28-04'!$J274/90)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ht="15.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'28-04'!$K275+('28-04'!$J275/90)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ht="15.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'28-04'!$K276+('28-04'!$J276/90)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ht="15.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'28-04'!$K277+('28-04'!$J277/90)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ht="15.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'28-04'!$K278+('28-04'!$J278/90)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ht="15.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'28-04'!$K279+('28-04'!$J279/90)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ht="15.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'28-04'!$K280+('28-04'!$J280/90)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ht="15.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'28-04'!$K281+('28-04'!$J281/90)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ht="15.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'28-04'!$K282+('28-04'!$J282/90)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ht="15.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'28-04'!$K283+('28-04'!$J283/90)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ht="15.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'28-04'!$K284+('28-04'!$J284/90)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ht="15.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'28-04'!$K285+('28-04'!$J285/90)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ht="15.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'28-04'!$K286+('28-04'!$J286/90)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ht="15.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'28-04'!$K287+('28-04'!$J287/90)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ht="15.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'28-04'!$K288+('28-04'!$J288/90)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ht="15.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'28-04'!$K289+('28-04'!$J289/90)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ht="15.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'28-04'!$K290+('28-04'!$J290/90)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ht="15.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'28-04'!$K291+('28-04'!$J291/90)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ht="15.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'28-04'!$K292+('28-04'!$J292/90)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ht="15.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'28-04'!$K293+('28-04'!$J293/90)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ht="15.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'28-04'!$K294+('28-04'!$J294/90)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ht="15.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'28-04'!$K295+('28-04'!$J295/90)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ht="15.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'28-04'!$K296+('28-04'!$J296/90)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ht="15.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'28-04'!$K297+('28-04'!$J297/90)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ht="15.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'28-04'!$K298+('28-04'!$J298/90)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ht="15.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'28-04'!$K299+('28-04'!$J299/90)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ht="15.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'28-04'!$K300+('28-04'!$J300/90)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ht="15.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'28-04'!$K301+('28-04'!$J301/90)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ht="15.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'28-04'!$K302+('28-04'!$J302/90)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ht="15.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'28-04'!$K303+('28-04'!$J303/90)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ht="15.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'28-04'!$K304+('28-04'!$J304/90)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ht="15.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'28-04'!$K305+('28-04'!$J305/90)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ht="15.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'28-04'!$K306+('28-04'!$J306/90)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ht="15.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'28-04'!$K307+('28-04'!$J307/90)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ht="15.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'28-04'!$K308+('28-04'!$J308/90)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ht="15.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'28-04'!$K309+('28-04'!$J309/90)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ht="15.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'28-04'!$K310+('28-04'!$J310/90)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ht="15.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'28-04'!$K311+('28-04'!$J311/90)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ht="15.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'28-04'!$K312+('28-04'!$J312/90)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ht="15.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'28-04'!$K313+('28-04'!$J313/90)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ht="15.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'28-04'!$K314+('28-04'!$J314/90)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ht="15.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'28-04'!$K315+('28-04'!$J315/90)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ht="15.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'28-04'!$K316+('28-04'!$J316/90)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ht="15.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'28-04'!$K317+('28-04'!$J317/90)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ht="15.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'28-04'!$K318+('28-04'!$J318/90)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ht="15.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'28-04'!$K319+('28-04'!$J319/90)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ht="15.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'28-04'!$K320+('28-04'!$J320/90)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ht="15.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'28-04'!$K321+('28-04'!$J321/90)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ht="15.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'28-04'!$K322+('28-04'!$J322/90)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ht="15.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'28-04'!$K323+('28-04'!$J323/90)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ht="15.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'28-04'!$K324+('28-04'!$J324/90)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ht="15.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'28-04'!$K325+('28-04'!$J325/90)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ht="15.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'28-04'!$K326+('28-04'!$J326/90)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ht="15.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'28-04'!$K327+('28-04'!$J327/90)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ht="15.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'28-04'!$K328+('28-04'!$J328/90)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ht="15.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'28-04'!$K329+('28-04'!$J329/90)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ht="15.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'28-04'!$K330+('28-04'!$J330/90)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ht="15.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'28-04'!$K331+('28-04'!$J331/90)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ht="15.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'28-04'!$K332+('28-04'!$J332/90)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ht="15.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'28-04'!$K333+('28-04'!$J333/90)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ht="15.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'28-04'!$K334+('28-04'!$J334/90)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ht="15.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'28-04'!$K335+('28-04'!$J335/90)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ht="15.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'28-04'!$K336+('28-04'!$J336/90)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ht="15.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'28-04'!$K337+('28-04'!$J337/90)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ht="15.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'28-04'!$K338+('28-04'!$J338/90)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ht="15.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'28-04'!$K339+('28-04'!$J339/90)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ht="15.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'28-04'!$K340+('28-04'!$J340/90)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ht="15.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'28-04'!$K341+('28-04'!$J341/90)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ht="15.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'28-04'!$K342+('28-04'!$J342/90)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ht="15.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'28-04'!$K343+('28-04'!$J343/90)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ht="15.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'28-04'!$K344+('28-04'!$J344/90)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ht="15.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'28-04'!$K345+('28-04'!$J345/90)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ht="15.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'28-04'!$K346+('28-04'!$J346/90)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ht="15.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'28-04'!$K347+('28-04'!$J347/90)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ht="15.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'28-04'!$K348+('28-04'!$J348/90)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ht="15.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'28-04'!$K349+('28-04'!$J349/90)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ht="15.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'28-04'!$K350+('28-04'!$J350/90)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ht="15.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'28-04'!$K351+('28-04'!$J351/90)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ht="15.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'28-04'!$K352+('28-04'!$J352/90)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ht="15.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'28-04'!$K353+('28-04'!$J353/90)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ht="15.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'28-04'!$K354+('28-04'!$J354/90)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ht="15.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'28-04'!$K355+('28-04'!$J355/90)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ht="15.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'28-04'!$K356+('28-04'!$J356/90)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ht="15.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'28-04'!$K357+('28-04'!$J357/90)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ht="15.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'28-04'!$K358+('28-04'!$J358/90)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ht="15.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'28-04'!$K359+('28-04'!$J359/90)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ht="15.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'28-04'!$K360+('28-04'!$J360/90)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ht="15.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'28-04'!$K361+('28-04'!$J361/90)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ht="15.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8"/>
      <c r="K362" s="9"/>
      <c r="L362" s="10">
        <f>'28-04'!$K362+('28-04'!$J362/90)</f>
        <v>0</v>
      </c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15.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15.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15.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15.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15.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15.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15.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15.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15.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15.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15.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15.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15.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15.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15.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15.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15.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15.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15.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15.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15.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15.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15.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15.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15.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15.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15.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15.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15.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15.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15.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15.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15.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15.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15.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15.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15.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15.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15.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15.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15.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15.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15.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15.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15.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15.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15.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15.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15.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15.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15.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15.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15.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15.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15.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15.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15.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15.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15.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15.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15.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15.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15.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15.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15.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15.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15.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15.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15.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15.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15.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15.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15.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15.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15.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15.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15.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ht="15.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ht="15.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ht="15.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ht="15.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ht="15.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15.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15.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15.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15.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15.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15.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15.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15.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15.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15.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15.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15.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15.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15.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15.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15.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15.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15.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15.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15.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15.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15.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15.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15.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15.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15.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15.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15.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15.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15.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15.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15.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15.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15.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15.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15.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15.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15.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15.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15.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15.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15.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15.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15.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15.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15.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15.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15.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15.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15.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15.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15.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15.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15.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15.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15.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15.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15.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ht="15.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ht="15.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ht="15.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ht="15.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ht="15.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ht="15.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ht="15.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ht="15.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ht="15.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ht="15.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ht="15.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ht="15.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ht="15.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ht="15.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ht="15.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ht="15.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ht="15.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ht="15.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ht="15.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ht="15.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ht="15.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ht="15.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ht="15.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ht="15.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ht="15.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ht="15.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ht="15.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ht="15.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ht="15.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ht="15.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ht="15.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ht="15.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ht="15.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ht="15.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ht="15.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ht="15.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ht="15.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ht="15.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ht="15.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ht="15.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ht="15.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ht="15.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ht="15.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ht="15.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ht="15.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ht="15.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ht="15.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ht="15.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ht="15.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ht="15.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ht="15.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ht="15.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ht="15.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ht="15.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ht="15.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ht="15.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ht="15.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ht="15.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ht="15.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ht="15.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ht="15.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ht="15.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ht="15.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ht="15.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ht="15.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ht="15.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ht="15.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ht="15.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ht="15.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ht="15.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ht="15.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ht="15.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ht="15.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ht="15.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ht="15.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ht="15.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ht="15.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ht="15.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ht="15.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ht="15.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ht="15.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ht="15.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ht="15.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ht="15.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ht="15.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ht="15.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ht="15.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ht="15.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ht="15.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ht="15.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ht="15.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ht="15.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ht="15.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ht="15.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ht="15.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ht="15.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ht="15.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ht="15.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ht="15.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ht="15.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ht="15.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ht="15.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ht="15.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ht="15.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ht="15.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ht="15.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ht="15.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ht="15.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ht="15.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ht="15.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ht="15.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ht="15.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ht="15.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ht="15.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ht="15.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ht="15.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ht="15.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ht="15.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ht="15.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ht="15.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ht="15.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ht="15.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ht="15.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ht="15.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ht="15.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ht="15.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ht="15.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ht="15.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ht="15.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ht="15.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ht="15.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ht="15.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ht="15.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ht="15.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ht="15.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ht="15.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ht="15.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ht="15.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ht="15.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ht="15.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ht="15.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ht="15.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ht="15.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ht="15.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ht="15.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ht="15.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ht="15.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ht="15.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ht="15.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ht="15.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ht="15.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ht="15.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ht="15.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ht="15.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ht="15.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ht="15.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ht="15.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ht="15.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ht="15.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ht="15.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ht="15.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ht="15.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ht="15.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ht="15.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ht="15.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ht="15.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ht="15.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ht="15.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ht="15.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ht="15.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ht="15.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ht="15.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ht="15.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ht="15.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ht="15.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ht="15.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ht="15.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ht="15.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ht="15.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ht="15.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ht="15.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ht="15.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ht="15.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ht="15.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ht="15.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ht="15.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ht="15.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ht="15.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ht="15.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ht="15.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ht="15.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ht="15.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ht="15.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ht="15.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ht="15.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ht="15.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ht="15.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ht="15.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ht="15.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ht="15.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ht="15.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ht="15.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ht="15.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ht="15.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ht="15.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ht="15.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ht="15.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ht="15.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ht="15.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ht="15.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ht="15.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ht="15.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ht="15.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ht="15.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ht="15.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ht="15.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ht="15.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ht="15.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ht="15.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ht="15.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ht="15.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ht="15.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ht="15.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ht="15.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ht="15.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ht="15.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ht="15.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ht="15.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ht="15.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ht="15.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ht="15.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ht="15.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ht="15.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ht="15.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ht="15.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ht="15.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ht="15.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ht="15.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ht="15.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ht="15.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ht="15.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ht="15.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ht="15.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ht="15.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ht="15.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ht="15.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ht="15.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ht="15.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ht="15.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ht="15.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ht="15.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ht="15.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ht="15.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ht="15.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ht="15.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ht="15.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ht="15.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ht="15.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ht="15.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ht="15.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ht="15.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ht="15.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ht="15.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ht="15.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ht="15.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ht="15.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ht="15.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ht="15.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ht="15.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ht="15.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ht="15.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ht="15.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ht="15.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ht="15.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ht="15.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ht="15.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ht="15.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ht="15.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ht="15.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ht="15.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ht="15.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ht="15.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ht="15.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ht="15.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ht="15.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ht="15.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ht="15.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ht="15.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ht="15.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ht="15.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ht="15.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ht="15.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ht="15.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ht="15.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ht="15.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ht="15.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ht="15.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ht="15.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ht="15.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ht="15.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ht="15.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ht="15.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ht="15.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ht="15.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ht="15.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ht="15.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ht="15.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ht="15.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ht="15.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ht="15.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ht="15.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ht="15.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ht="15.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ht="15.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ht="15.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ht="15.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ht="15.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ht="15.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ht="15.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ht="15.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ht="15.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ht="15.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ht="15.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ht="15.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ht="15.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ht="15.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ht="15.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ht="15.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ht="15.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ht="15.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ht="15.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ht="15.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ht="15.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ht="15.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ht="15.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ht="15.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ht="15.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ht="15.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ht="15.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ht="15.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ht="15.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ht="15.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ht="15.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ht="15.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ht="15.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ht="15.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ht="15.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ht="15.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ht="15.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ht="15.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ht="15.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ht="15.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ht="15.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ht="15.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ht="15.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ht="15.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ht="15.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ht="15.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ht="15.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ht="15.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ht="15.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ht="15.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ht="15.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ht="15.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ht="15.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ht="15.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ht="15.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ht="15.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ht="15.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ht="15.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ht="15.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ht="15.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ht="15.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ht="15.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ht="15.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ht="15.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ht="15.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ht="15.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ht="15.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ht="15.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ht="15.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ht="15.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ht="15.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ht="15.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ht="15.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ht="15.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ht="15.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ht="15.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ht="15.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ht="15.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ht="15.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ht="15.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ht="15.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ht="15.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ht="15.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ht="15.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ht="15.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ht="15.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ht="15.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ht="15.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ht="15.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ht="15.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ht="15.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ht="15.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ht="15.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ht="15.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ht="15.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ht="15.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ht="15.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ht="15.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ht="15.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ht="15.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ht="15.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ht="15.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ht="15.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ht="15.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ht="15.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ht="15.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ht="15.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ht="15.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ht="15.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ht="15.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ht="15.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ht="15.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ht="15.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ht="15.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ht="15.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ht="15.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ht="15.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ht="15.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ht="15.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ht="15.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ht="15.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ht="15.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ht="15.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ht="15.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ht="15.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ht="15.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ht="15.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ht="15.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ht="15.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ht="15.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ht="15.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ht="15.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ht="15.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ht="15.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ht="15.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ht="15.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ht="15.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ht="15.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ht="15.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ht="15.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ht="15.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ht="15.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ht="15.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ht="15.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ht="15.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ht="15.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ht="15.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ht="15.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ht="15.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ht="15.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ht="15.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ht="15.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ht="15.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ht="15.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ht="15.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ht="15.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ht="15.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ht="15.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ht="15.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ht="15.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ht="15.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ht="15.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ht="15.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ht="15.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ht="15.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ht="15.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ht="15.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ht="15.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ht="15.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ht="15.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ht="15.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ht="15.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ht="15.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ht="15.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ht="15.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ht="15.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ht="15.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ht="15.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ht="15.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ht="15.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ht="15.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ht="15.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ht="15.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ht="15.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ht="15.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ht="15.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  <row r="1001" spans="1:26" ht="15" customHeight="1" x14ac:dyDescent="0.3">
      <c r="I1001" s="2"/>
      <c r="J1001" s="3"/>
      <c r="K1001" s="9"/>
      <c r="L1001" s="3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2">
    <dataValidation type="list" allowBlank="1" showInputMessage="1" showErrorMessage="1" sqref="H4:H18 H22:H361" xr:uid="{C56D51B0-420B-4BD4-BE1D-470139344078}">
      <formula1>العملية</formula1>
    </dataValidation>
    <dataValidation type="list" allowBlank="1" showInputMessage="1" showErrorMessage="1" errorTitle="خطأ" error="اختار من القائمة فقط" sqref="H3" xr:uid="{99313BDD-8F0C-4153-9D09-C36E0BEEEFE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03F9AC-D875-4FF5-829F-7DAD438FDA2C}">
  <sheetPr>
    <pageSetUpPr fitToPage="1"/>
  </sheetPr>
  <dimension ref="A1:Z1000"/>
  <sheetViews>
    <sheetView rightToLeft="1" topLeftCell="A116" workbookViewId="0">
      <selection activeCell="J128" sqref="J12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355</v>
      </c>
      <c r="K1" s="3">
        <f t="shared" si="0"/>
        <v>29</v>
      </c>
      <c r="L1" s="3">
        <f t="shared" si="0"/>
        <v>32.944444444444443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1040</v>
      </c>
      <c r="J3" s="8"/>
      <c r="K3" s="9">
        <v>14</v>
      </c>
      <c r="L3" s="10">
        <f t="shared" ref="L3:L18" si="1">K3+(J3/90)</f>
        <v>14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410</v>
      </c>
      <c r="J4" s="8">
        <v>350</v>
      </c>
      <c r="K4" s="9"/>
      <c r="L4" s="10">
        <f t="shared" si="1"/>
        <v>3.8888888888888888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404</v>
      </c>
      <c r="J5" s="8">
        <v>-200</v>
      </c>
      <c r="K5" s="9">
        <v>5</v>
      </c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132</v>
      </c>
      <c r="J6" s="8">
        <v>-320</v>
      </c>
      <c r="K6" s="9">
        <v>10</v>
      </c>
      <c r="L6" s="10">
        <f t="shared" si="1"/>
        <v>6.4444444444444446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90</v>
      </c>
      <c r="J7" s="8">
        <v>200</v>
      </c>
      <c r="K7" s="9"/>
      <c r="L7" s="10">
        <f t="shared" si="1"/>
        <v>2.2222222222222223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154</v>
      </c>
      <c r="J8" s="8">
        <v>100</v>
      </c>
      <c r="K8" s="9"/>
      <c r="L8" s="10">
        <f t="shared" si="1"/>
        <v>1.1111111111111112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225</v>
      </c>
      <c r="K9" s="9"/>
      <c r="L9" s="10">
        <f t="shared" si="1"/>
        <v>2.5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1005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57" t="s">
        <v>7</v>
      </c>
      <c r="B20" s="58"/>
      <c r="C20" s="58"/>
      <c r="D20" s="58"/>
      <c r="E20" s="58"/>
      <c r="F20" s="58"/>
      <c r="G20" s="1"/>
      <c r="H20" s="1"/>
      <c r="I20" s="2" t="s">
        <v>0</v>
      </c>
      <c r="J20" s="3">
        <f>SUM('29-04'!$J$22:$J$361)</f>
        <v>-1175</v>
      </c>
      <c r="K20" s="3">
        <f>SUM('29-04'!$K$22:$K$361)</f>
        <v>7</v>
      </c>
      <c r="L20" s="3">
        <f>SUM('29-04'!$L$22:$L$361)</f>
        <v>-6.0555555555556815</v>
      </c>
      <c r="M20" s="3"/>
      <c r="N20" s="57" t="s">
        <v>8</v>
      </c>
      <c r="O20" s="58"/>
      <c r="P20" s="58"/>
      <c r="Q20" s="58"/>
      <c r="R20" s="58"/>
      <c r="S20" s="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4</v>
      </c>
      <c r="C22" s="14">
        <f t="shared" ref="C22:C27" si="2">A22*B22</f>
        <v>4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 t="s">
        <v>229</v>
      </c>
      <c r="J22" s="8"/>
      <c r="K22" s="9">
        <v>-18</v>
      </c>
      <c r="L22" s="10">
        <f>'29-04'!$K22+('29-04'!$J22/90)</f>
        <v>-18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135</v>
      </c>
      <c r="F23" s="16">
        <f t="shared" si="3"/>
        <v>1350</v>
      </c>
      <c r="G23" s="7"/>
      <c r="H23" s="7" t="s">
        <v>6</v>
      </c>
      <c r="I23" s="44" t="s">
        <v>64</v>
      </c>
      <c r="J23" s="8"/>
      <c r="K23" s="9">
        <v>250</v>
      </c>
      <c r="L23" s="10">
        <f>'29-04'!$K23+('29-04'!$J23/90)</f>
        <v>250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2</v>
      </c>
      <c r="F24" s="16">
        <f t="shared" si="3"/>
        <v>40</v>
      </c>
      <c r="G24" s="7"/>
      <c r="H24" s="7" t="s">
        <v>6</v>
      </c>
      <c r="I24" s="44" t="s">
        <v>33</v>
      </c>
      <c r="J24" s="8">
        <v>100</v>
      </c>
      <c r="K24" s="9"/>
      <c r="L24" s="10">
        <f>'29-04'!$K24+('29-04'!$J24/90)</f>
        <v>1.1111111111111112</v>
      </c>
      <c r="M24" s="3"/>
      <c r="N24" s="13">
        <v>10</v>
      </c>
      <c r="O24" s="1">
        <v>44</v>
      </c>
      <c r="P24" s="14">
        <f t="shared" si="4"/>
        <v>440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44" t="s">
        <v>95</v>
      </c>
      <c r="J25" s="8"/>
      <c r="K25" s="9">
        <v>128</v>
      </c>
      <c r="L25" s="10">
        <f>'29-04'!$K25+('29-04'!$J25/90)</f>
        <v>128</v>
      </c>
      <c r="M25" s="3"/>
      <c r="N25" s="13">
        <v>20</v>
      </c>
      <c r="O25" s="1">
        <v>6</v>
      </c>
      <c r="P25" s="14">
        <f t="shared" si="4"/>
        <v>120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31</v>
      </c>
      <c r="F26" s="16">
        <f t="shared" si="3"/>
        <v>3100</v>
      </c>
      <c r="G26" s="7"/>
      <c r="H26" s="7" t="s">
        <v>40</v>
      </c>
      <c r="I26" s="45" t="s">
        <v>95</v>
      </c>
      <c r="J26" s="8"/>
      <c r="K26" s="9">
        <v>-128</v>
      </c>
      <c r="L26" s="10">
        <f>'29-04'!$K26+('29-04'!$J26/90)</f>
        <v>-128</v>
      </c>
      <c r="M26" s="3"/>
      <c r="N26" s="13">
        <v>50</v>
      </c>
      <c r="O26" s="1">
        <v>11</v>
      </c>
      <c r="P26" s="14">
        <f t="shared" si="4"/>
        <v>550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4720</v>
      </c>
      <c r="G27" s="7"/>
      <c r="H27" s="7" t="s">
        <v>6</v>
      </c>
      <c r="I27" s="44" t="s">
        <v>1044</v>
      </c>
      <c r="J27" s="8">
        <v>-100</v>
      </c>
      <c r="K27" s="9">
        <v>-1</v>
      </c>
      <c r="L27" s="10">
        <f>'29-04'!$K27+('29-04'!$J27/90)</f>
        <v>-2.1111111111111112</v>
      </c>
      <c r="M27" s="3"/>
      <c r="N27" s="13">
        <v>100</v>
      </c>
      <c r="O27" s="1">
        <v>12</v>
      </c>
      <c r="P27" s="14">
        <f t="shared" si="4"/>
        <v>1200</v>
      </c>
      <c r="Q27" s="12" t="s">
        <v>11</v>
      </c>
      <c r="R27" s="12"/>
      <c r="S27" s="17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609</v>
      </c>
      <c r="D28" s="1"/>
      <c r="E28" s="1"/>
      <c r="F28" s="1"/>
      <c r="G28" s="1"/>
      <c r="H28" s="7" t="s">
        <v>6</v>
      </c>
      <c r="I28" s="44" t="s">
        <v>46</v>
      </c>
      <c r="J28" s="8">
        <v>200</v>
      </c>
      <c r="K28" s="9">
        <v>5</v>
      </c>
      <c r="L28" s="10">
        <f>'29-04'!$K28+('29-04'!$J28/90)</f>
        <v>7.2222222222222223</v>
      </c>
      <c r="M28" s="3"/>
      <c r="N28" s="12" t="s">
        <v>11</v>
      </c>
      <c r="O28" s="12"/>
      <c r="P28" s="6">
        <f>SUM(P22:P27)</f>
        <v>2334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59" t="s">
        <v>21</v>
      </c>
      <c r="E29" s="60"/>
      <c r="F29" s="17">
        <f t="array" aca="1" ref="F29" ca="1">INDIRECT("'"&amp;$A$19&amp;"'!J20")+J1</f>
        <v>-2080</v>
      </c>
      <c r="G29" s="1"/>
      <c r="H29" s="7" t="s">
        <v>6</v>
      </c>
      <c r="I29" s="44"/>
      <c r="J29" s="8"/>
      <c r="K29" s="9">
        <v>15</v>
      </c>
      <c r="L29" s="10">
        <f>'29-04'!$K29+('29-04'!$J29/90)</f>
        <v>15</v>
      </c>
      <c r="M29" s="3"/>
      <c r="N29" s="1"/>
      <c r="O29" s="1"/>
      <c r="P29" s="18"/>
      <c r="Q29" s="59" t="s">
        <v>21</v>
      </c>
      <c r="R29" s="60"/>
      <c r="S29" s="17">
        <f>SUM('29-04'!$J$22:$J$361)</f>
        <v>-1175</v>
      </c>
      <c r="T29" s="1"/>
      <c r="U29" s="1"/>
      <c r="V29" s="1"/>
      <c r="W29" s="1"/>
      <c r="X29" s="1"/>
      <c r="Y29" s="1"/>
      <c r="Z29" s="1"/>
    </row>
    <row r="30" spans="1:26" x14ac:dyDescent="0.3">
      <c r="A30" s="59" t="s">
        <v>23</v>
      </c>
      <c r="B30" s="60"/>
      <c r="C30" s="6">
        <f t="array" aca="1" ref="C30" ca="1">INDIRECT("'"&amp;$A$19&amp;"'!K20")+K1</f>
        <v>-549</v>
      </c>
      <c r="D30" s="1"/>
      <c r="E30" s="1"/>
      <c r="F30" s="8"/>
      <c r="G30" s="1"/>
      <c r="H30" s="7" t="s">
        <v>6</v>
      </c>
      <c r="I30" s="44" t="s">
        <v>1043</v>
      </c>
      <c r="J30" s="8"/>
      <c r="K30" s="9">
        <v>100</v>
      </c>
      <c r="L30" s="10">
        <f>'29-04'!$K30+('29-04'!$J30/90)</f>
        <v>100</v>
      </c>
      <c r="M30" s="3"/>
      <c r="N30" s="59" t="s">
        <v>23</v>
      </c>
      <c r="O30" s="60"/>
      <c r="P30" s="6">
        <f>SUM('29-04'!$K$22:$K$361)</f>
        <v>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4" t="s">
        <v>180</v>
      </c>
      <c r="J31" s="8">
        <v>-250</v>
      </c>
      <c r="K31" s="9">
        <v>5</v>
      </c>
      <c r="L31" s="10">
        <f>'29-04'!$K31+('29-04'!$J31/90)</f>
        <v>2.2222222222222223</v>
      </c>
      <c r="M31" s="3"/>
      <c r="N31" s="1"/>
      <c r="O31" s="1"/>
      <c r="P31" s="18"/>
      <c r="Q31" s="12" t="s">
        <v>25</v>
      </c>
      <c r="R31" s="12"/>
      <c r="S31" s="17">
        <f>S27-S29-F27</f>
        <v>-3545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4" t="s">
        <v>404</v>
      </c>
      <c r="J32" s="8">
        <v>220</v>
      </c>
      <c r="K32" s="9"/>
      <c r="L32" s="10">
        <f>'29-04'!$K32+('29-04'!$J32/90)</f>
        <v>2.4444444444444446</v>
      </c>
      <c r="M32" s="3"/>
      <c r="N32" s="12" t="s">
        <v>25</v>
      </c>
      <c r="O32" s="12"/>
      <c r="P32" s="6">
        <f>P28-P30-C28</f>
        <v>1718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6" t="s">
        <v>808</v>
      </c>
      <c r="J33" s="8"/>
      <c r="K33" s="9">
        <v>200</v>
      </c>
      <c r="L33" s="10">
        <f>'29-04'!$K33+('29-04'!$J33/90)</f>
        <v>200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6" t="s">
        <v>172</v>
      </c>
      <c r="J34" s="8"/>
      <c r="K34" s="9">
        <v>3</v>
      </c>
      <c r="L34" s="10">
        <f>'29-04'!$K34+('29-04'!$J34/90)</f>
        <v>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4" t="s">
        <v>1045</v>
      </c>
      <c r="J35" s="8">
        <v>-500</v>
      </c>
      <c r="K35" s="9"/>
      <c r="L35" s="10">
        <f>'29-04'!$K35+('29-04'!$J35/90)</f>
        <v>-5.5555555555555554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6" t="s">
        <v>578</v>
      </c>
      <c r="J36" s="8"/>
      <c r="K36" s="9">
        <v>7</v>
      </c>
      <c r="L36" s="10">
        <f>'29-04'!$K36+('29-04'!$J36/90)</f>
        <v>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6" t="s">
        <v>1046</v>
      </c>
      <c r="J37" s="8"/>
      <c r="K37" s="9">
        <v>65</v>
      </c>
      <c r="L37" s="10">
        <f>'29-04'!$K37+('29-04'!$J37/90)</f>
        <v>65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6" t="s">
        <v>1047</v>
      </c>
      <c r="J38" s="8">
        <v>-225</v>
      </c>
      <c r="K38" s="9">
        <v>5</v>
      </c>
      <c r="L38" s="10">
        <f>'29-04'!$K38+('29-04'!$J38/90)</f>
        <v>2.5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4" t="s">
        <v>121</v>
      </c>
      <c r="J39" s="8">
        <v>100</v>
      </c>
      <c r="K39" s="9"/>
      <c r="L39" s="10">
        <f>'29-04'!$K39+('29-04'!$J39/90)</f>
        <v>1.1111111111111112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4"/>
      <c r="J40" s="8">
        <v>100</v>
      </c>
      <c r="K40" s="9"/>
      <c r="L40" s="10">
        <f>'29-04'!$K40+('29-04'!$J40/90)</f>
        <v>1.1111111111111112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4"/>
      <c r="J41" s="8">
        <v>30</v>
      </c>
      <c r="K41" s="9"/>
      <c r="L41" s="10">
        <f>'29-04'!$K41+('29-04'!$J41/90)</f>
        <v>0.33333333333333331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4"/>
      <c r="J42" s="8">
        <v>200</v>
      </c>
      <c r="K42" s="9"/>
      <c r="L42" s="10">
        <f>'29-04'!$K42+('29-04'!$J42/90)</f>
        <v>2.2222222222222223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4" t="s">
        <v>1048</v>
      </c>
      <c r="J43" s="8">
        <v>-500</v>
      </c>
      <c r="K43" s="9">
        <v>10</v>
      </c>
      <c r="L43" s="10">
        <f>'29-04'!$K43+('29-04'!$J43/90)</f>
        <v>4.4444444444444446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4" t="s">
        <v>1049</v>
      </c>
      <c r="J44" s="8"/>
      <c r="K44" s="9">
        <v>-10</v>
      </c>
      <c r="L44" s="10">
        <f>'29-04'!$K44+('29-04'!$J44/90)</f>
        <v>-10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4" t="s">
        <v>1050</v>
      </c>
      <c r="J45" s="8">
        <v>140</v>
      </c>
      <c r="K45" s="9"/>
      <c r="L45" s="10">
        <f>'29-04'!$K45+('29-04'!$J45/90)</f>
        <v>1.5555555555555556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4" t="s">
        <v>1051</v>
      </c>
      <c r="J46" s="8">
        <v>-420</v>
      </c>
      <c r="K46" s="49">
        <v>-490</v>
      </c>
      <c r="L46" s="10">
        <f>'29-04'!$K46+('29-04'!$J46/90)</f>
        <v>-494.66666666666669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4" t="s">
        <v>316</v>
      </c>
      <c r="J47" s="8">
        <v>130</v>
      </c>
      <c r="K47" s="9">
        <v>85</v>
      </c>
      <c r="L47" s="10">
        <f>'29-04'!$K47+('29-04'!$J47/90)</f>
        <v>86.444444444444443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4" t="s">
        <v>275</v>
      </c>
      <c r="J48" s="8"/>
      <c r="K48" s="9">
        <v>10</v>
      </c>
      <c r="L48" s="10">
        <f>'29-04'!$K48+('29-04'!$J48/90)</f>
        <v>10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4" t="s">
        <v>1020</v>
      </c>
      <c r="J49" s="8">
        <v>450</v>
      </c>
      <c r="K49" s="9"/>
      <c r="L49" s="10">
        <f>'29-04'!$K49+('29-04'!$J49/90)</f>
        <v>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28</v>
      </c>
      <c r="I50" s="44" t="s">
        <v>335</v>
      </c>
      <c r="J50" s="8">
        <v>-100</v>
      </c>
      <c r="K50" s="9"/>
      <c r="L50" s="10">
        <f>'29-04'!$K50+('29-04'!$J50/90)</f>
        <v>-1.1111111111111112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4" t="s">
        <v>647</v>
      </c>
      <c r="J51" s="8">
        <v>-400</v>
      </c>
      <c r="K51" s="9">
        <v>100</v>
      </c>
      <c r="L51" s="10">
        <f>'29-04'!$K51+('29-04'!$J51/90)</f>
        <v>95.555555555555557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4" t="s">
        <v>1052</v>
      </c>
      <c r="J52" s="8">
        <v>70</v>
      </c>
      <c r="K52" s="9"/>
      <c r="L52" s="10">
        <f>'29-04'!$K52+('29-04'!$J52/90)</f>
        <v>0.77777777777777779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4" t="s">
        <v>1053</v>
      </c>
      <c r="J53" s="8">
        <v>60</v>
      </c>
      <c r="K53" s="9"/>
      <c r="L53" s="10">
        <f>'29-04'!$K53+('29-04'!$J53/90)</f>
        <v>0.66666666666666663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4" t="s">
        <v>583</v>
      </c>
      <c r="J54" s="8"/>
      <c r="K54" s="9">
        <v>6</v>
      </c>
      <c r="L54" s="10">
        <f>'29-04'!$K54+('29-04'!$J54/90)</f>
        <v>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4" t="s">
        <v>730</v>
      </c>
      <c r="J55" s="8"/>
      <c r="K55" s="9">
        <v>117</v>
      </c>
      <c r="L55" s="10">
        <f>'29-04'!$K55+('29-04'!$J55/90)</f>
        <v>117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4" t="s">
        <v>103</v>
      </c>
      <c r="J56" s="8"/>
      <c r="K56" s="9">
        <v>65</v>
      </c>
      <c r="L56" s="10">
        <f>'29-04'!$K56+('29-04'!$J56/90)</f>
        <v>65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100</v>
      </c>
      <c r="K57" s="9"/>
      <c r="L57" s="10">
        <f>'29-04'!$K57+('29-04'!$J57/90)</f>
        <v>1.1111111111111112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44" t="s">
        <v>605</v>
      </c>
      <c r="J58" s="8"/>
      <c r="K58" s="9">
        <v>-20</v>
      </c>
      <c r="L58" s="10">
        <f>'29-04'!$K58+('29-04'!$J58/90)</f>
        <v>-20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40</v>
      </c>
      <c r="I59" s="44" t="s">
        <v>95</v>
      </c>
      <c r="J59" s="8"/>
      <c r="K59" s="9">
        <v>-73</v>
      </c>
      <c r="L59" s="10">
        <f>'29-04'!$K59+('29-04'!$J59/90)</f>
        <v>-73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4" t="s">
        <v>1054</v>
      </c>
      <c r="J60" s="8">
        <v>150</v>
      </c>
      <c r="K60" s="9"/>
      <c r="L60" s="10">
        <f>'29-04'!$K60+('29-04'!$J60/90)</f>
        <v>1.6666666666666667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4"/>
      <c r="J61" s="8">
        <v>350</v>
      </c>
      <c r="K61" s="9"/>
      <c r="L61" s="10">
        <f>'29-04'!$K61+('29-04'!$J61/90)</f>
        <v>3.8888888888888888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4"/>
      <c r="J62" s="8">
        <v>270</v>
      </c>
      <c r="K62" s="9"/>
      <c r="L62" s="10">
        <f>'29-04'!$K62+('29-04'!$J62/90)</f>
        <v>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4" t="s">
        <v>1055</v>
      </c>
      <c r="J63" s="8"/>
      <c r="K63" s="9">
        <v>75</v>
      </c>
      <c r="L63" s="10">
        <f>'29-04'!$K63+('29-04'!$J63/90)</f>
        <v>75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4" t="s">
        <v>1056</v>
      </c>
      <c r="J64" s="8">
        <v>-270</v>
      </c>
      <c r="K64" s="9">
        <v>-15</v>
      </c>
      <c r="L64" s="10">
        <f>'29-04'!$K64+('29-04'!$J64/90)</f>
        <v>-18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47" t="s">
        <v>28</v>
      </c>
      <c r="I65" s="48" t="s">
        <v>437</v>
      </c>
      <c r="J65" s="39">
        <v>-300</v>
      </c>
      <c r="K65" s="40"/>
      <c r="L65" s="41">
        <f>'29-04'!$K65+('29-04'!$J65/90)</f>
        <v>-3.3333333333333335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8" t="s">
        <v>513</v>
      </c>
      <c r="J66" s="42">
        <v>225</v>
      </c>
      <c r="K66" s="43"/>
      <c r="L66" s="41">
        <f>'29-04'!$K66+('29-04'!$J66/90)</f>
        <v>2.5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8" t="s">
        <v>46</v>
      </c>
      <c r="J67" s="39">
        <v>-540</v>
      </c>
      <c r="K67" s="40">
        <v>30</v>
      </c>
      <c r="L67" s="41">
        <f>'29-04'!$K67+('29-04'!$J67/90)</f>
        <v>24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8" t="s">
        <v>1057</v>
      </c>
      <c r="J68" s="42">
        <v>-135</v>
      </c>
      <c r="K68" s="43">
        <v>15</v>
      </c>
      <c r="L68" s="41">
        <f>'29-04'!$K68+('29-04'!$J68/90)</f>
        <v>13.5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8" t="s">
        <v>1058</v>
      </c>
      <c r="J69" s="39">
        <v>200</v>
      </c>
      <c r="K69" s="40"/>
      <c r="L69" s="41">
        <f>'29-04'!$K69+('29-04'!$J69/90)</f>
        <v>2.2222222222222223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8" t="s">
        <v>1059</v>
      </c>
      <c r="J70" s="39"/>
      <c r="K70" s="40">
        <v>50</v>
      </c>
      <c r="L70" s="41">
        <f>'29-04'!$K70+('29-04'!$J70/90)</f>
        <v>50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4" t="s">
        <v>1060</v>
      </c>
      <c r="J71" s="8"/>
      <c r="K71" s="9">
        <v>50</v>
      </c>
      <c r="L71" s="10">
        <f>'29-04'!$K71+('29-04'!$J71/90)</f>
        <v>50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4" t="s">
        <v>1061</v>
      </c>
      <c r="J72" s="8">
        <v>250</v>
      </c>
      <c r="K72" s="9"/>
      <c r="L72" s="10">
        <f>'29-04'!$K72+('29-04'!$J72/90)</f>
        <v>2.7777777777777777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4" t="s">
        <v>1062</v>
      </c>
      <c r="J73" s="8">
        <v>-135</v>
      </c>
      <c r="K73" s="9">
        <v>40</v>
      </c>
      <c r="L73" s="10">
        <f>'29-04'!$K73+('29-04'!$J73/90)</f>
        <v>38.5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4" t="s">
        <v>1063</v>
      </c>
      <c r="J74" s="8">
        <v>450</v>
      </c>
      <c r="K74" s="9"/>
      <c r="L74" s="10">
        <f>'29-04'!$K74+('29-04'!$J74/90)</f>
        <v>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4" t="s">
        <v>1069</v>
      </c>
      <c r="J75" s="8">
        <v>-180</v>
      </c>
      <c r="K75" s="9">
        <v>-100</v>
      </c>
      <c r="L75" s="10">
        <f>'29-04'!$K75+('29-04'!$J75/90)</f>
        <v>-102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4" t="s">
        <v>32</v>
      </c>
      <c r="J76" s="8">
        <v>200</v>
      </c>
      <c r="K76" s="9"/>
      <c r="L76" s="10">
        <f>'29-04'!$K76+('29-04'!$J76/90)</f>
        <v>2.2222222222222223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4"/>
      <c r="J77" s="8">
        <v>250</v>
      </c>
      <c r="K77" s="9"/>
      <c r="L77" s="10">
        <f>'29-04'!$K77+('29-04'!$J77/90)</f>
        <v>2.7777777777777777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1064</v>
      </c>
      <c r="J78" s="8">
        <v>-270</v>
      </c>
      <c r="K78" s="9">
        <v>15</v>
      </c>
      <c r="L78" s="10">
        <f>'29-04'!$K78+('29-04'!$J78/90)</f>
        <v>12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4" t="s">
        <v>1065</v>
      </c>
      <c r="J79" s="8">
        <v>-30</v>
      </c>
      <c r="K79" s="9">
        <v>80</v>
      </c>
      <c r="L79" s="10">
        <f>'29-04'!$K79+('29-04'!$J79/90)</f>
        <v>79.666666666666671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140</v>
      </c>
      <c r="K80" s="9"/>
      <c r="L80" s="10">
        <f>'29-04'!$K80+('29-04'!$J80/90)</f>
        <v>1.5555555555555556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783</v>
      </c>
      <c r="J81" s="8">
        <v>50</v>
      </c>
      <c r="K81" s="9"/>
      <c r="L81" s="10">
        <f>'29-04'!$K81+('29-04'!$J81/90)</f>
        <v>0.55555555555555558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697</v>
      </c>
      <c r="J82" s="8">
        <v>800</v>
      </c>
      <c r="K82" s="9"/>
      <c r="L82" s="10">
        <f>'29-04'!$K82+('29-04'!$J82/90)</f>
        <v>8.8888888888888893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1066</v>
      </c>
      <c r="J83" s="8"/>
      <c r="K83" s="9">
        <v>21.4</v>
      </c>
      <c r="L83" s="10">
        <f>'29-04'!$K83+('29-04'!$J83/90)</f>
        <v>21.4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1066</v>
      </c>
      <c r="J84" s="8"/>
      <c r="K84" s="9">
        <v>-21.4</v>
      </c>
      <c r="L84" s="10">
        <f>'29-04'!$K84+('29-04'!$J84/90)</f>
        <v>-21.4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63</v>
      </c>
      <c r="J85" s="8">
        <v>-340</v>
      </c>
      <c r="K85" s="9">
        <v>10</v>
      </c>
      <c r="L85" s="10">
        <f>'29-04'!$K85+('29-04'!$J85/90)</f>
        <v>6.2222222222222223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1067</v>
      </c>
      <c r="J86" s="8">
        <v>235</v>
      </c>
      <c r="K86" s="9"/>
      <c r="L86" s="10">
        <f>'29-04'!$K86+('29-04'!$J86/90)</f>
        <v>2.6111111111111112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121</v>
      </c>
      <c r="J87" s="8">
        <v>100</v>
      </c>
      <c r="K87" s="9"/>
      <c r="L87" s="10">
        <f>'29-04'!$K87+('29-04'!$J87/90)</f>
        <v>1.1111111111111112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100</v>
      </c>
      <c r="J88" s="8">
        <v>-135</v>
      </c>
      <c r="K88" s="9">
        <v>30</v>
      </c>
      <c r="L88" s="10">
        <f>'29-04'!$K88+('29-04'!$J88/90)</f>
        <v>28.5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1068</v>
      </c>
      <c r="J89" s="8"/>
      <c r="K89" s="9">
        <v>5</v>
      </c>
      <c r="L89" s="10">
        <f>'29-04'!$K89+('29-04'!$J89/90)</f>
        <v>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389</v>
      </c>
      <c r="J90" s="8">
        <v>270</v>
      </c>
      <c r="K90" s="9"/>
      <c r="L90" s="10">
        <f>'29-04'!$K90+('29-04'!$J90/90)</f>
        <v>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46</v>
      </c>
      <c r="J91" s="8"/>
      <c r="K91" s="9">
        <v>10</v>
      </c>
      <c r="L91" s="10">
        <f>'29-04'!$K91+('29-04'!$J91/90)</f>
        <v>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56</v>
      </c>
      <c r="J92" s="8">
        <v>-1100</v>
      </c>
      <c r="K92" s="9">
        <v>15</v>
      </c>
      <c r="L92" s="10">
        <f>'29-04'!$K92+('29-04'!$J92/90)</f>
        <v>2.7777777777777786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800</v>
      </c>
      <c r="J93" s="8">
        <v>70</v>
      </c>
      <c r="K93" s="9"/>
      <c r="L93" s="10">
        <f>'29-04'!$K93+('29-04'!$J93/90)</f>
        <v>0.77777777777777779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214</v>
      </c>
      <c r="J94" s="8">
        <v>300</v>
      </c>
      <c r="K94" s="9"/>
      <c r="L94" s="10">
        <f>'29-04'!$K94+('29-04'!$J94/90)</f>
        <v>3.3333333333333335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1043</v>
      </c>
      <c r="J95" s="8">
        <v>-300</v>
      </c>
      <c r="K95" s="9">
        <v>70</v>
      </c>
      <c r="L95" s="10">
        <f>'29-04'!$K95+('29-04'!$J95/90)</f>
        <v>66.666666666666671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1070</v>
      </c>
      <c r="J96" s="8">
        <v>300</v>
      </c>
      <c r="K96" s="9"/>
      <c r="L96" s="10">
        <f>'29-04'!$K96+('29-04'!$J96/90)</f>
        <v>3.3333333333333335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209</v>
      </c>
      <c r="J97" s="8">
        <v>200</v>
      </c>
      <c r="K97" s="9"/>
      <c r="L97" s="10">
        <f>'29-04'!$K97+('29-04'!$J97/90)</f>
        <v>2.2222222222222223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101</v>
      </c>
      <c r="J98" s="8">
        <v>-100</v>
      </c>
      <c r="K98" s="9">
        <v>15</v>
      </c>
      <c r="L98" s="10">
        <f>'29-04'!$K98+('29-04'!$J98/90)</f>
        <v>13.888888888888889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1071</v>
      </c>
      <c r="J99" s="8"/>
      <c r="K99" s="9">
        <v>30</v>
      </c>
      <c r="L99" s="10">
        <f>'29-04'!$K99+('29-04'!$J99/90)</f>
        <v>30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1072</v>
      </c>
      <c r="J100" s="8">
        <v>-100</v>
      </c>
      <c r="K100" s="9">
        <v>50</v>
      </c>
      <c r="L100" s="10">
        <f>'29-04'!$K100+('29-04'!$J100/90)</f>
        <v>48.888888888888886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1073</v>
      </c>
      <c r="J101" s="8">
        <v>200</v>
      </c>
      <c r="K101" s="9">
        <v>80</v>
      </c>
      <c r="L101" s="10">
        <f>'29-04'!$K101+('29-04'!$J101/90)</f>
        <v>82.222222222222229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578</v>
      </c>
      <c r="J102" s="8">
        <v>-270</v>
      </c>
      <c r="K102" s="9">
        <v>10</v>
      </c>
      <c r="L102" s="10">
        <f>'29-04'!$K102+('29-04'!$J102/90)</f>
        <v>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50</v>
      </c>
      <c r="K103" s="9"/>
      <c r="L103" s="10">
        <f>'29-04'!$K103+('29-04'!$J103/90)</f>
        <v>0.55555555555555558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1074</v>
      </c>
      <c r="J104" s="8">
        <v>200</v>
      </c>
      <c r="K104" s="9"/>
      <c r="L104" s="10">
        <f>'29-04'!$K104+('29-04'!$J104/90)</f>
        <v>2.2222222222222223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180</v>
      </c>
      <c r="J105" s="8">
        <v>400</v>
      </c>
      <c r="K105" s="9"/>
      <c r="L105" s="10">
        <f>'29-04'!$K105+('29-04'!$J105/90)</f>
        <v>4.4444444444444446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155</v>
      </c>
      <c r="J106" s="8">
        <v>-130</v>
      </c>
      <c r="K106" s="9">
        <v>5</v>
      </c>
      <c r="L106" s="10">
        <f>'29-04'!$K106+('29-04'!$J106/90)</f>
        <v>3.5555555555555554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1075</v>
      </c>
      <c r="J107" s="8"/>
      <c r="K107" s="9">
        <v>5</v>
      </c>
      <c r="L107" s="10">
        <f>'29-04'!$K107+('29-04'!$J107/90)</f>
        <v>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-50</v>
      </c>
      <c r="K108" s="9">
        <v>10</v>
      </c>
      <c r="L108" s="10">
        <f>'29-04'!$K108+('29-04'!$J108/90)</f>
        <v>9.4444444444444446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227</v>
      </c>
      <c r="J109" s="8">
        <v>300</v>
      </c>
      <c r="K109" s="9"/>
      <c r="L109" s="10">
        <f>'29-04'!$K109+('29-04'!$J109/90)</f>
        <v>3.3333333333333335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700</v>
      </c>
      <c r="K110" s="9"/>
      <c r="L110" s="10">
        <f>'29-04'!$K110+('29-04'!$J110/90)</f>
        <v>7.7777777777777777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299</v>
      </c>
      <c r="J111" s="8"/>
      <c r="K111" s="9">
        <v>185</v>
      </c>
      <c r="L111" s="10">
        <f>'29-04'!$K111+('29-04'!$J111/90)</f>
        <v>185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400</v>
      </c>
      <c r="K112" s="9"/>
      <c r="L112" s="10">
        <f>'29-04'!$K112+('29-04'!$J112/90)</f>
        <v>4.4444444444444446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200</v>
      </c>
      <c r="K113" s="9">
        <v>10</v>
      </c>
      <c r="L113" s="10">
        <f>'29-04'!$K113+('29-04'!$J113/90)</f>
        <v>12.222222222222221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46</v>
      </c>
      <c r="J114" s="8">
        <v>-300</v>
      </c>
      <c r="K114" s="9">
        <v>15</v>
      </c>
      <c r="L114" s="10">
        <f>'29-04'!$K114+('29-04'!$J114/90)</f>
        <v>11.666666666666666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275</v>
      </c>
      <c r="J115" s="8">
        <v>600</v>
      </c>
      <c r="K115" s="9"/>
      <c r="L115" s="10">
        <f>'29-04'!$K115+('29-04'!$J115/90)</f>
        <v>6.666666666666667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188</v>
      </c>
      <c r="J116" s="8">
        <v>180</v>
      </c>
      <c r="K116" s="9"/>
      <c r="L116" s="10">
        <f>'29-04'!$K116+('29-04'!$J116/90)</f>
        <v>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1076</v>
      </c>
      <c r="J117" s="8">
        <v>270</v>
      </c>
      <c r="K117" s="9"/>
      <c r="L117" s="10">
        <f>'29-04'!$K117+('29-04'!$J117/90)</f>
        <v>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1048</v>
      </c>
      <c r="J118" s="8">
        <v>360</v>
      </c>
      <c r="K118" s="9"/>
      <c r="L118" s="10">
        <f>'29-04'!$K118+('29-04'!$J118/90)</f>
        <v>4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508</v>
      </c>
      <c r="J119" s="8">
        <v>-150</v>
      </c>
      <c r="K119" s="9">
        <v>5</v>
      </c>
      <c r="L119" s="10">
        <f>'29-04'!$K119+('29-04'!$J119/90)</f>
        <v>3.333333333333333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1077</v>
      </c>
      <c r="J120" s="8">
        <v>300</v>
      </c>
      <c r="K120" s="9"/>
      <c r="L120" s="10">
        <f>'29-04'!$K120+('29-04'!$J120/90)</f>
        <v>3.3333333333333335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1077</v>
      </c>
      <c r="J121" s="8">
        <v>200</v>
      </c>
      <c r="K121" s="9"/>
      <c r="L121" s="10">
        <f>'29-04'!$K121+('29-04'!$J121/90)</f>
        <v>2.2222222222222223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1078</v>
      </c>
      <c r="J122" s="8">
        <v>50</v>
      </c>
      <c r="K122" s="9">
        <v>15</v>
      </c>
      <c r="L122" s="10">
        <f>'29-04'!$K122+('29-04'!$J122/90)</f>
        <v>15.555555555555555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997</v>
      </c>
      <c r="J123" s="8"/>
      <c r="K123" s="9">
        <v>474</v>
      </c>
      <c r="L123" s="10">
        <f>'29-04'!$K123+('29-04'!$J123/90)</f>
        <v>474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2" t="s">
        <v>505</v>
      </c>
      <c r="J124" s="8">
        <v>-5000</v>
      </c>
      <c r="K124" s="9">
        <v>-1750</v>
      </c>
      <c r="L124" s="10">
        <f>'29-04'!$K124+('29-04'!$J124/90)</f>
        <v>-1805.5555555555557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505</v>
      </c>
      <c r="J125" s="8">
        <v>85</v>
      </c>
      <c r="K125" s="9">
        <v>12</v>
      </c>
      <c r="L125" s="10">
        <f>'29-04'!$K125+('29-04'!$J125/90)</f>
        <v>12.944444444444445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1079</v>
      </c>
      <c r="J126" s="8">
        <v>150</v>
      </c>
      <c r="K126" s="9"/>
      <c r="L126" s="10">
        <f>'29-04'!$K126+('29-04'!$J126/90)</f>
        <v>1.6666666666666667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970</v>
      </c>
      <c r="J127" s="8">
        <v>-200</v>
      </c>
      <c r="K127" s="9">
        <v>5</v>
      </c>
      <c r="L127" s="10">
        <f>'29-04'!$K127+('29-04'!$J127/90)</f>
        <v>2.7777777777777777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>
        <v>15</v>
      </c>
      <c r="L128" s="10">
        <f>'29-04'!$K128+('29-04'!$J128/90)</f>
        <v>15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-100</v>
      </c>
      <c r="K129" s="9"/>
      <c r="L129" s="10">
        <f>'29-04'!$K129+('29-04'!$J129/90)</f>
        <v>-1.1111111111111112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100</v>
      </c>
      <c r="K130" s="9"/>
      <c r="L130" s="10">
        <f>'29-04'!$K130+('29-04'!$J130/90)</f>
        <v>1.1111111111111112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'29-04'!$K131+('29-04'!$J131/90)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'29-04'!$K132+('29-04'!$J132/90)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'29-04'!$K133+('29-04'!$J133/90)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'29-04'!$K134+('29-04'!$J134/90)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'29-04'!$K135+('29-04'!$J135/90)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'29-04'!$K136+('29-04'!$J136/90)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'29-04'!$K137+('29-04'!$J137/90)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'29-04'!$K138+('29-04'!$J138/90)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'29-04'!$K139+('29-04'!$J139/90)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'29-04'!$K140+('29-04'!$J140/90)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'29-04'!$K141+('29-04'!$J141/90)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'29-04'!$K142+('29-04'!$J142/90)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'29-04'!$K143+('29-04'!$J143/90)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'29-04'!$K144+('29-04'!$J144/90)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'29-04'!$K145+('29-04'!$J145/90)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'29-04'!$K146+('29-04'!$J146/90)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'29-04'!$K147+('29-04'!$J147/90)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'29-04'!$K148+('29-04'!$J148/90)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'29-04'!$K149+('29-04'!$J149/90)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'29-04'!$K150+('29-04'!$J150/90)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'29-04'!$K151+('29-04'!$J151/90)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'29-04'!$K152+('29-04'!$J152/90)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'29-04'!$K153+('29-04'!$J153/90)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'29-04'!$K154+('29-04'!$J154/90)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'29-04'!$K155+('29-04'!$J155/90)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'29-04'!$K156+('29-04'!$J156/90)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'29-04'!$K157+('29-04'!$J157/90)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'29-04'!$K158+('29-04'!$J158/90)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'29-04'!$K159+('29-04'!$J159/90)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'29-04'!$K160+('29-04'!$J160/90)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'29-04'!$K161+('29-04'!$J161/90)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'29-04'!$K162+('29-04'!$J162/90)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'29-04'!$K163+('29-04'!$J163/90)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'29-04'!$K164+('29-04'!$J164/90)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'29-04'!$K165+('29-04'!$J165/90)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'29-04'!$K166+('29-04'!$J166/90)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'29-04'!$K167+('29-04'!$J167/90)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'29-04'!$K168+('29-04'!$J168/90)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'29-04'!$K169+('29-04'!$J169/90)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'29-04'!$K170+('29-04'!$J170/90)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'29-04'!$K171+('29-04'!$J171/90)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'29-04'!$K172+('29-04'!$J172/90)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'29-04'!$K173+('29-04'!$J173/90)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'29-04'!$K174+('29-04'!$J174/90)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'29-04'!$K175+('29-04'!$J175/90)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'29-04'!$K176+('29-04'!$J176/90)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'29-04'!$K177+('29-04'!$J177/90)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'29-04'!$K178+('29-04'!$J178/90)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'29-04'!$K179+('29-04'!$J179/90)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'29-04'!$K180+('29-04'!$J180/90)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'29-04'!$K181+('29-04'!$J181/90)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'29-04'!$K182+('29-04'!$J182/90)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'29-04'!$K183+('29-04'!$J183/90)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'29-04'!$K184+('29-04'!$J184/90)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'29-04'!$K185+('29-04'!$J185/90)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'29-04'!$K186+('29-04'!$J186/90)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'29-04'!$K187+('29-04'!$J187/90)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'29-04'!$K188+('29-04'!$J188/90)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'29-04'!$K189+('29-04'!$J189/90)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'29-04'!$K190+('29-04'!$J190/90)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'29-04'!$K191+('29-04'!$J191/90)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'29-04'!$K192+('29-04'!$J192/90)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'29-04'!$K193+('29-04'!$J193/90)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'29-04'!$K194+('29-04'!$J194/90)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'29-04'!$K195+('29-04'!$J195/90)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'29-04'!$K196+('29-04'!$J196/90)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'29-04'!$K197+('29-04'!$J197/90)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'29-04'!$K198+('29-04'!$J198/90)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'29-04'!$K199+('29-04'!$J199/90)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'29-04'!$K200+('29-04'!$J200/90)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'29-04'!$K201+('29-04'!$J201/90)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'29-04'!$K202+('29-04'!$J202/90)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'29-04'!$K203+('29-04'!$J203/90)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'29-04'!$K204+('29-04'!$J204/90)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'29-04'!$K205+('29-04'!$J205/90)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'29-04'!$K206+('29-04'!$J206/90)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'29-04'!$K207+('29-04'!$J207/90)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'29-04'!$K208+('29-04'!$J208/90)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'29-04'!$K209+('29-04'!$J209/90)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'29-04'!$K210+('29-04'!$J210/90)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'29-04'!$K211+('29-04'!$J211/90)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'29-04'!$K212+('29-04'!$J212/90)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'29-04'!$K213+('29-04'!$J213/90)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'29-04'!$K214+('29-04'!$J214/90)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'29-04'!$K215+('29-04'!$J215/90)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'29-04'!$K216+('29-04'!$J216/90)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'29-04'!$K217+('29-04'!$J217/90)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'29-04'!$K218+('29-04'!$J218/90)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'29-04'!$K219+('29-04'!$J219/90)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'29-04'!$K220+('29-04'!$J220/90)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'29-04'!$K221+('29-04'!$J221/90)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'29-04'!$K222+('29-04'!$J222/90)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'29-04'!$K223+('29-04'!$J223/90)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'29-04'!$K224+('29-04'!$J224/90)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'29-04'!$K225+('29-04'!$J225/90)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'29-04'!$K226+('29-04'!$J226/90)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'29-04'!$K227+('29-04'!$J227/90)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'29-04'!$K228+('29-04'!$J228/90)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'29-04'!$K229+('29-04'!$J229/90)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'29-04'!$K230+('29-04'!$J230/90)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'29-04'!$K231+('29-04'!$J231/90)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'29-04'!$K232+('29-04'!$J232/90)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'29-04'!$K233+('29-04'!$J233/90)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'29-04'!$K234+('29-04'!$J234/90)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'29-04'!$K235+('29-04'!$J235/90)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'29-04'!$K236+('29-04'!$J236/90)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'29-04'!$K237+('29-04'!$J237/90)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'29-04'!$K238+('29-04'!$J238/90)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'29-04'!$K239+('29-04'!$J239/90)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'29-04'!$K240+('29-04'!$J240/90)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'29-04'!$K241+('29-04'!$J241/90)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'29-04'!$K242+('29-04'!$J242/90)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'29-04'!$K243+('29-04'!$J243/90)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'29-04'!$K244+('29-04'!$J244/90)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'29-04'!$K245+('29-04'!$J245/90)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'29-04'!$K246+('29-04'!$J246/90)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'29-04'!$K247+('29-04'!$J247/90)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'29-04'!$K248+('29-04'!$J248/90)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'29-04'!$K249+('29-04'!$J249/90)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'29-04'!$K250+('29-04'!$J250/90)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'29-04'!$K251+('29-04'!$J251/90)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'29-04'!$K252+('29-04'!$J252/90)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'29-04'!$K253+('29-04'!$J253/90)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'29-04'!$K254+('29-04'!$J254/90)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'29-04'!$K255+('29-04'!$J255/90)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'29-04'!$K256+('29-04'!$J256/90)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'29-04'!$K257+('29-04'!$J257/90)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'29-04'!$K258+('29-04'!$J258/90)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'29-04'!$K259+('29-04'!$J259/90)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'29-04'!$K260+('29-04'!$J260/90)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'29-04'!$K261+('29-04'!$J261/90)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'29-04'!$K262+('29-04'!$J262/90)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'29-04'!$K263+('29-04'!$J263/90)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'29-04'!$K264+('29-04'!$J264/90)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'29-04'!$K265+('29-04'!$J265/90)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'29-04'!$K266+('29-04'!$J266/90)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'29-04'!$K267+('29-04'!$J267/90)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'29-04'!$K268+('29-04'!$J268/90)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'29-04'!$K269+('29-04'!$J269/90)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'29-04'!$K270+('29-04'!$J270/90)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'29-04'!$K271+('29-04'!$J271/90)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'29-04'!$K272+('29-04'!$J272/90)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'29-04'!$K273+('29-04'!$J273/90)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'29-04'!$K274+('29-04'!$J274/90)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'29-04'!$K275+('29-04'!$J275/90)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'29-04'!$K276+('29-04'!$J276/90)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'29-04'!$K277+('29-04'!$J277/90)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'29-04'!$K278+('29-04'!$J278/90)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'29-04'!$K279+('29-04'!$J279/90)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'29-04'!$K280+('29-04'!$J280/90)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'29-04'!$K281+('29-04'!$J281/90)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'29-04'!$K282+('29-04'!$J282/90)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'29-04'!$K283+('29-04'!$J283/90)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'29-04'!$K284+('29-04'!$J284/90)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'29-04'!$K285+('29-04'!$J285/90)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'29-04'!$K286+('29-04'!$J286/90)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'29-04'!$K287+('29-04'!$J287/90)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'29-04'!$K288+('29-04'!$J288/90)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'29-04'!$K289+('29-04'!$J289/90)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'29-04'!$K290+('29-04'!$J290/90)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'29-04'!$K291+('29-04'!$J291/90)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'29-04'!$K292+('29-04'!$J292/90)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'29-04'!$K293+('29-04'!$J293/90)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'29-04'!$K294+('29-04'!$J294/90)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'29-04'!$K295+('29-04'!$J295/90)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'29-04'!$K296+('29-04'!$J296/90)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'29-04'!$K297+('29-04'!$J297/90)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'29-04'!$K298+('29-04'!$J298/90)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'29-04'!$K299+('29-04'!$J299/90)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'29-04'!$K300+('29-04'!$J300/90)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'29-04'!$K301+('29-04'!$J301/90)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'29-04'!$K302+('29-04'!$J302/90)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'29-04'!$K303+('29-04'!$J303/90)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'29-04'!$K304+('29-04'!$J304/90)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'29-04'!$K305+('29-04'!$J305/90)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'29-04'!$K306+('29-04'!$J306/90)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'29-04'!$K307+('29-04'!$J307/90)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'29-04'!$K308+('29-04'!$J308/90)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'29-04'!$K309+('29-04'!$J309/90)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'29-04'!$K310+('29-04'!$J310/90)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'29-04'!$K311+('29-04'!$J311/90)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'29-04'!$K312+('29-04'!$J312/90)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'29-04'!$K313+('29-04'!$J313/90)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'29-04'!$K314+('29-04'!$J314/90)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'29-04'!$K315+('29-04'!$J315/90)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'29-04'!$K316+('29-04'!$J316/90)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'29-04'!$K317+('29-04'!$J317/90)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'29-04'!$K318+('29-04'!$J318/90)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'29-04'!$K319+('29-04'!$J319/90)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'29-04'!$K320+('29-04'!$J320/90)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'29-04'!$K321+('29-04'!$J321/90)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'29-04'!$K322+('29-04'!$J322/90)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'29-04'!$K323+('29-04'!$J323/90)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'29-04'!$K324+('29-04'!$J324/90)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'29-04'!$K325+('29-04'!$J325/90)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'29-04'!$K326+('29-04'!$J326/90)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'29-04'!$K327+('29-04'!$J327/90)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'29-04'!$K328+('29-04'!$J328/90)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'29-04'!$K329+('29-04'!$J329/90)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'29-04'!$K330+('29-04'!$J330/90)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'29-04'!$K331+('29-04'!$J331/90)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'29-04'!$K332+('29-04'!$J332/90)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'29-04'!$K333+('29-04'!$J333/90)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'29-04'!$K334+('29-04'!$J334/90)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'29-04'!$K335+('29-04'!$J335/90)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'29-04'!$K336+('29-04'!$J336/90)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'29-04'!$K337+('29-04'!$J337/90)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'29-04'!$K338+('29-04'!$J338/90)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'29-04'!$K339+('29-04'!$J339/90)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'29-04'!$K340+('29-04'!$J340/90)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'29-04'!$K341+('29-04'!$J341/90)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'29-04'!$K342+('29-04'!$J342/90)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'29-04'!$K343+('29-04'!$J343/90)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'29-04'!$K344+('29-04'!$J344/90)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'29-04'!$K345+('29-04'!$J345/90)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'29-04'!$K346+('29-04'!$J346/90)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'29-04'!$K347+('29-04'!$J347/90)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'29-04'!$K348+('29-04'!$J348/90)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'29-04'!$K349+('29-04'!$J349/90)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'29-04'!$K350+('29-04'!$J350/90)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'29-04'!$K351+('29-04'!$J351/90)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'29-04'!$K352+('29-04'!$J352/90)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'29-04'!$K353+('29-04'!$J353/90)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'29-04'!$K354+('29-04'!$J354/90)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'29-04'!$K355+('29-04'!$J355/90)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'29-04'!$K356+('29-04'!$J356/90)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'29-04'!$K357+('29-04'!$J357/90)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'29-04'!$K358+('29-04'!$J358/90)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'29-04'!$K359+('29-04'!$J359/90)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'29-04'!$K360+('29-04'!$J360/90)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'29-04'!$K361+('29-04'!$J361/90)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2">
    <dataValidation type="list" allowBlank="1" showInputMessage="1" showErrorMessage="1" errorTitle="خطأ" error="اختار من القائمة فقط" sqref="H3" xr:uid="{4FA4B994-2CBB-44FE-AC0C-830F4537F45F}">
      <formula1>العملية</formula1>
    </dataValidation>
    <dataValidation type="list" allowBlank="1" showInputMessage="1" showErrorMessage="1" sqref="H22:H361 H4:H18" xr:uid="{3885FB6D-87F4-4144-8751-388581FBC40A}">
      <formula1>العملية</formula1>
    </dataValidation>
  </dataValidation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5920BF-1B90-44C1-9B8A-974ACEAC3E83}">
  <sheetPr>
    <pageSetUpPr fitToPage="1"/>
  </sheetPr>
  <dimension ref="A1:Z1000"/>
  <sheetViews>
    <sheetView rightToLeft="1" tabSelected="1" topLeftCell="A96" workbookViewId="0">
      <selection activeCell="I102" sqref="I10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150</v>
      </c>
      <c r="K1" s="3">
        <f t="shared" si="0"/>
        <v>0</v>
      </c>
      <c r="L1" s="3">
        <f t="shared" si="0"/>
        <v>1.6666666666666667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2" t="s">
        <v>57</v>
      </c>
      <c r="J3" s="8"/>
      <c r="K3" s="9">
        <v>900</v>
      </c>
      <c r="L3" s="10">
        <f t="shared" ref="L3:L18" si="1">K3+(J3/90)</f>
        <v>900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1037</v>
      </c>
      <c r="J4" s="8"/>
      <c r="K4" s="9">
        <v>-900</v>
      </c>
      <c r="L4" s="10">
        <f t="shared" si="1"/>
        <v>-900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57</v>
      </c>
      <c r="J5" s="8"/>
      <c r="K5" s="9">
        <v>2500</v>
      </c>
      <c r="L5" s="10">
        <f t="shared" si="1"/>
        <v>2500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1038</v>
      </c>
      <c r="J6" s="8"/>
      <c r="K6" s="9">
        <v>-2500</v>
      </c>
      <c r="L6" s="10">
        <f t="shared" si="1"/>
        <v>-2500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50</v>
      </c>
      <c r="K7" s="9"/>
      <c r="L7" s="10">
        <f t="shared" si="1"/>
        <v>0.55555555555555558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100</v>
      </c>
      <c r="K8" s="9"/>
      <c r="L8" s="10">
        <f t="shared" si="1"/>
        <v>1.1111111111111112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1039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57" t="s">
        <v>7</v>
      </c>
      <c r="B20" s="58"/>
      <c r="C20" s="58"/>
      <c r="D20" s="58"/>
      <c r="E20" s="58"/>
      <c r="F20" s="58"/>
      <c r="G20" s="1"/>
      <c r="H20" s="1"/>
      <c r="I20" s="2" t="s">
        <v>0</v>
      </c>
      <c r="J20" s="3">
        <f>SUM('30-04'!$J$22:$J$361)</f>
        <v>6580</v>
      </c>
      <c r="K20" s="3">
        <f>SUM('30-04'!$K$22:$K$361)</f>
        <v>2064</v>
      </c>
      <c r="L20" s="3">
        <f>SUM('30-04'!$L$22:$L$361)</f>
        <v>2137.1111111111109</v>
      </c>
      <c r="M20" s="3"/>
      <c r="N20" s="57" t="s">
        <v>8</v>
      </c>
      <c r="O20" s="58"/>
      <c r="P20" s="58"/>
      <c r="Q20" s="58"/>
      <c r="R20" s="58"/>
      <c r="S20" s="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6</v>
      </c>
      <c r="C22" s="14">
        <f t="shared" ref="C22:C27" si="2">A22*B22</f>
        <v>6</v>
      </c>
      <c r="D22" s="15">
        <v>5</v>
      </c>
      <c r="E22" s="1">
        <v>11</v>
      </c>
      <c r="F22" s="16">
        <f t="shared" ref="F22:F26" si="3">D22*E22</f>
        <v>55</v>
      </c>
      <c r="G22" s="7"/>
      <c r="H22" s="7" t="s">
        <v>28</v>
      </c>
      <c r="I22" s="2" t="s">
        <v>35</v>
      </c>
      <c r="J22" s="8">
        <v>-300</v>
      </c>
      <c r="K22" s="9"/>
      <c r="L22" s="10">
        <f>'30-04'!$K22+('30-04'!$J22/90)</f>
        <v>-3.3333333333333335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13</v>
      </c>
      <c r="S22" s="16">
        <f t="shared" ref="S22:S26" si="5">Q22*R22</f>
        <v>65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124</v>
      </c>
      <c r="F23" s="16">
        <f t="shared" si="3"/>
        <v>1240</v>
      </c>
      <c r="G23" s="7"/>
      <c r="H23" s="7" t="s">
        <v>6</v>
      </c>
      <c r="I23" s="44" t="s">
        <v>154</v>
      </c>
      <c r="J23" s="8">
        <v>-30</v>
      </c>
      <c r="K23" s="9">
        <v>7</v>
      </c>
      <c r="L23" s="10">
        <f>'30-04'!$K23+('30-04'!$J23/90)</f>
        <v>6.666666666666667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66</v>
      </c>
      <c r="S23" s="16">
        <f t="shared" si="5"/>
        <v>660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44</v>
      </c>
      <c r="C24" s="14">
        <f t="shared" si="2"/>
        <v>440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1081</v>
      </c>
      <c r="J24" s="8">
        <v>180</v>
      </c>
      <c r="K24" s="9"/>
      <c r="L24" s="10">
        <f>'30-04'!$K24+('30-04'!$J24/90)</f>
        <v>2</v>
      </c>
      <c r="M24" s="3"/>
      <c r="N24" s="13">
        <v>10</v>
      </c>
      <c r="O24" s="1">
        <v>43</v>
      </c>
      <c r="P24" s="14">
        <f t="shared" si="4"/>
        <v>430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4" t="s">
        <v>61</v>
      </c>
      <c r="J25" s="8"/>
      <c r="K25" s="9">
        <v>67</v>
      </c>
      <c r="L25" s="10">
        <f>'30-04'!$K25+('30-04'!$J25/90)</f>
        <v>67</v>
      </c>
      <c r="M25" s="3"/>
      <c r="N25" s="13">
        <v>20</v>
      </c>
      <c r="O25" s="1">
        <v>10</v>
      </c>
      <c r="P25" s="14">
        <f t="shared" si="4"/>
        <v>200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24</v>
      </c>
      <c r="F26" s="16">
        <f t="shared" si="3"/>
        <v>2400</v>
      </c>
      <c r="G26" s="7"/>
      <c r="H26" s="7" t="s">
        <v>6</v>
      </c>
      <c r="I26" s="45" t="s">
        <v>1082</v>
      </c>
      <c r="J26" s="8"/>
      <c r="K26" s="9">
        <v>115</v>
      </c>
      <c r="L26" s="10">
        <f>'30-04'!$K26+('30-04'!$J26/90)</f>
        <v>115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93</v>
      </c>
      <c r="S26" s="16">
        <f t="shared" si="5"/>
        <v>9300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3695</v>
      </c>
      <c r="G27" s="7"/>
      <c r="H27" s="7" t="s">
        <v>6</v>
      </c>
      <c r="I27" s="2" t="s">
        <v>1083</v>
      </c>
      <c r="J27" s="8">
        <v>1600</v>
      </c>
      <c r="K27" s="9"/>
      <c r="L27" s="10">
        <f>'30-04'!$K27+('30-04'!$J27/90)</f>
        <v>17.777777777777779</v>
      </c>
      <c r="M27" s="3"/>
      <c r="N27" s="13">
        <v>100</v>
      </c>
      <c r="O27" s="1">
        <v>20</v>
      </c>
      <c r="P27" s="14">
        <f t="shared" si="4"/>
        <v>2000</v>
      </c>
      <c r="Q27" s="12" t="s">
        <v>11</v>
      </c>
      <c r="R27" s="12"/>
      <c r="S27" s="17">
        <f>SUM(S22:S26)</f>
        <v>10175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616</v>
      </c>
      <c r="D28" s="1"/>
      <c r="E28" s="1"/>
      <c r="F28" s="1"/>
      <c r="G28" s="1"/>
      <c r="H28" s="7" t="s">
        <v>6</v>
      </c>
      <c r="I28" s="2" t="s">
        <v>418</v>
      </c>
      <c r="J28" s="8">
        <v>100</v>
      </c>
      <c r="K28" s="9"/>
      <c r="L28" s="10">
        <f>'30-04'!$K28+('30-04'!$J28/90)</f>
        <v>1.1111111111111112</v>
      </c>
      <c r="M28" s="3"/>
      <c r="N28" s="12" t="s">
        <v>11</v>
      </c>
      <c r="O28" s="12"/>
      <c r="P28" s="6">
        <f>SUM(P22:P27)</f>
        <v>2680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59" t="s">
        <v>21</v>
      </c>
      <c r="E29" s="60"/>
      <c r="F29" s="17">
        <f t="array" aca="1" ref="F29" ca="1">INDIRECT("'"&amp;$A$19&amp;"'!J20")+J1</f>
        <v>-1025</v>
      </c>
      <c r="G29" s="1"/>
      <c r="H29" s="7" t="s">
        <v>40</v>
      </c>
      <c r="I29" s="2" t="s">
        <v>57</v>
      </c>
      <c r="J29" s="8"/>
      <c r="K29" s="9">
        <v>-40</v>
      </c>
      <c r="L29" s="10">
        <f>'30-04'!$K29+('30-04'!$J29/90)</f>
        <v>-40</v>
      </c>
      <c r="M29" s="3"/>
      <c r="N29" s="1"/>
      <c r="O29" s="1"/>
      <c r="P29" s="18"/>
      <c r="Q29" s="59" t="s">
        <v>21</v>
      </c>
      <c r="R29" s="60"/>
      <c r="S29" s="17">
        <f>SUM('30-04'!$J$22:$J$361)</f>
        <v>6580</v>
      </c>
      <c r="T29" s="1"/>
      <c r="U29" s="1"/>
      <c r="V29" s="1"/>
      <c r="W29" s="1"/>
      <c r="X29" s="1"/>
      <c r="Y29" s="1"/>
      <c r="Z29" s="1"/>
    </row>
    <row r="30" spans="1:26" x14ac:dyDescent="0.3">
      <c r="A30" s="59" t="s">
        <v>23</v>
      </c>
      <c r="B30" s="60"/>
      <c r="C30" s="6">
        <f t="array" aca="1" ref="C30" ca="1">INDIRECT("'"&amp;$A$19&amp;"'!K20")+K1</f>
        <v>7</v>
      </c>
      <c r="D30" s="1"/>
      <c r="E30" s="1"/>
      <c r="F30" s="8"/>
      <c r="G30" s="1"/>
      <c r="H30" s="7" t="s">
        <v>6</v>
      </c>
      <c r="I30" s="44" t="s">
        <v>1014</v>
      </c>
      <c r="J30" s="8"/>
      <c r="K30" s="9">
        <v>115</v>
      </c>
      <c r="L30" s="10">
        <f>'30-04'!$K30+('30-04'!$J30/90)</f>
        <v>115</v>
      </c>
      <c r="M30" s="3"/>
      <c r="N30" s="59" t="s">
        <v>23</v>
      </c>
      <c r="O30" s="60"/>
      <c r="P30" s="6">
        <f>SUM('30-04'!$K$22:$K$361)</f>
        <v>2064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4" t="s">
        <v>1084</v>
      </c>
      <c r="J31" s="8"/>
      <c r="K31" s="9">
        <v>40</v>
      </c>
      <c r="L31" s="10">
        <f>'30-04'!$K31+('30-04'!$J31/90)</f>
        <v>40</v>
      </c>
      <c r="M31" s="3"/>
      <c r="N31" s="1"/>
      <c r="O31" s="1"/>
      <c r="P31" s="18"/>
      <c r="Q31" s="12" t="s">
        <v>25</v>
      </c>
      <c r="R31" s="12"/>
      <c r="S31" s="17">
        <f>S27-S29-F27</f>
        <v>-100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4" t="s">
        <v>1085</v>
      </c>
      <c r="J32" s="8"/>
      <c r="K32" s="9">
        <v>19</v>
      </c>
      <c r="L32" s="10">
        <f>'30-04'!$K32+('30-04'!$J32/90)</f>
        <v>19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6" t="s">
        <v>437</v>
      </c>
      <c r="J33" s="8">
        <v>-300</v>
      </c>
      <c r="K33" s="9"/>
      <c r="L33" s="10">
        <f>'30-04'!$K33+('30-04'!$J33/90)</f>
        <v>-3.3333333333333335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6" t="s">
        <v>64</v>
      </c>
      <c r="J34" s="8"/>
      <c r="K34" s="9">
        <v>220</v>
      </c>
      <c r="L34" s="10">
        <f>'30-04'!$K34+('30-04'!$J34/90)</f>
        <v>220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4" t="s">
        <v>1086</v>
      </c>
      <c r="J35" s="8">
        <v>500</v>
      </c>
      <c r="K35" s="9"/>
      <c r="L35" s="10">
        <f>'30-04'!$K35+('30-04'!$J35/90)</f>
        <v>5.5555555555555554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6" t="s">
        <v>299</v>
      </c>
      <c r="J36" s="8">
        <v>145</v>
      </c>
      <c r="K36" s="9">
        <v>10</v>
      </c>
      <c r="L36" s="10">
        <f>'30-04'!$K36+('30-04'!$J36/90)</f>
        <v>11.611111111111111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6" t="s">
        <v>951</v>
      </c>
      <c r="J37" s="8">
        <v>150</v>
      </c>
      <c r="K37" s="9">
        <v>70</v>
      </c>
      <c r="L37" s="10">
        <f>'30-04'!$K37+('30-04'!$J37/90)</f>
        <v>71.666666666666671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6" t="s">
        <v>50</v>
      </c>
      <c r="J38" s="8"/>
      <c r="K38" s="9">
        <v>30</v>
      </c>
      <c r="L38" s="10">
        <f>'30-04'!$K38+('30-04'!$J38/90)</f>
        <v>30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4" t="s">
        <v>132</v>
      </c>
      <c r="J39" s="8">
        <v>300</v>
      </c>
      <c r="K39" s="9"/>
      <c r="L39" s="10">
        <f>'30-04'!$K39+('30-04'!$J39/90)</f>
        <v>3.3333333333333335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56" t="s">
        <v>214</v>
      </c>
      <c r="J40" s="8">
        <v>250</v>
      </c>
      <c r="K40" s="9"/>
      <c r="L40" s="10">
        <f>'30-04'!$K40+('30-04'!$J40/90)</f>
        <v>2.7777777777777777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4" t="s">
        <v>275</v>
      </c>
      <c r="J41" s="8"/>
      <c r="K41" s="9">
        <v>4</v>
      </c>
      <c r="L41" s="10">
        <f>'30-04'!$K41+('30-04'!$J41/90)</f>
        <v>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4" t="s">
        <v>1087</v>
      </c>
      <c r="J42" s="8"/>
      <c r="K42" s="9">
        <v>-70</v>
      </c>
      <c r="L42" s="10">
        <f>'30-04'!$K42+('30-04'!$J42/90)</f>
        <v>-70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670</v>
      </c>
      <c r="J43" s="8">
        <v>300</v>
      </c>
      <c r="K43" s="9"/>
      <c r="L43" s="10">
        <f>'30-04'!$K43+('30-04'!$J43/90)</f>
        <v>3.3333333333333335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4" t="s">
        <v>1088</v>
      </c>
      <c r="J44" s="8">
        <v>-2000</v>
      </c>
      <c r="K44" s="9"/>
      <c r="L44" s="10">
        <f>'30-04'!$K44+('30-04'!$J44/90)</f>
        <v>-22.222222222222221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4" t="s">
        <v>76</v>
      </c>
      <c r="J45" s="8"/>
      <c r="K45" s="9">
        <v>4</v>
      </c>
      <c r="L45" s="10">
        <f>'30-04'!$K45+('30-04'!$J45/90)</f>
        <v>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4"/>
      <c r="J46" s="8">
        <v>790</v>
      </c>
      <c r="K46" s="9"/>
      <c r="L46" s="10">
        <f>'30-04'!$K46+('30-04'!$J46/90)</f>
        <v>8.7777777777777786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4" t="s">
        <v>1090</v>
      </c>
      <c r="J47" s="8"/>
      <c r="K47" s="9">
        <v>1000</v>
      </c>
      <c r="L47" s="10">
        <f>'30-04'!$K47+('30-04'!$J47/90)</f>
        <v>1000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4" t="s">
        <v>1089</v>
      </c>
      <c r="J48" s="8"/>
      <c r="K48" s="9">
        <v>-120</v>
      </c>
      <c r="L48" s="10">
        <f>'30-04'!$K48+('30-04'!$J48/90)</f>
        <v>-120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4"/>
      <c r="J49" s="8">
        <v>300</v>
      </c>
      <c r="K49" s="9"/>
      <c r="L49" s="10">
        <f>'30-04'!$K49+('30-04'!$J49/90)</f>
        <v>3.3333333333333335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4" t="s">
        <v>489</v>
      </c>
      <c r="J50" s="8">
        <v>450</v>
      </c>
      <c r="K50" s="9"/>
      <c r="L50" s="10">
        <f>'30-04'!$K50+('30-04'!$J50/90)</f>
        <v>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4"/>
      <c r="J51" s="8">
        <v>1000</v>
      </c>
      <c r="K51" s="9"/>
      <c r="L51" s="10">
        <f>'30-04'!$K51+('30-04'!$J51/90)</f>
        <v>11.111111111111111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4"/>
      <c r="J52" s="8">
        <v>-100</v>
      </c>
      <c r="K52" s="9">
        <v>8</v>
      </c>
      <c r="L52" s="10">
        <f>'30-04'!$K52+('30-04'!$J52/90)</f>
        <v>6.8888888888888893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4" t="s">
        <v>121</v>
      </c>
      <c r="J53" s="8">
        <v>-225</v>
      </c>
      <c r="K53" s="9">
        <v>5</v>
      </c>
      <c r="L53" s="10">
        <f>'30-04'!$K53+('30-04'!$J53/90)</f>
        <v>2.5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4" t="s">
        <v>194</v>
      </c>
      <c r="J54" s="8">
        <v>300</v>
      </c>
      <c r="K54" s="9"/>
      <c r="L54" s="10">
        <f>'30-04'!$K54+('30-04'!$J54/90)</f>
        <v>3.3333333333333335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180</v>
      </c>
      <c r="J55" s="8">
        <v>200</v>
      </c>
      <c r="K55" s="9"/>
      <c r="L55" s="10">
        <f>'30-04'!$K55+('30-04'!$J55/90)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t="s">
        <v>918</v>
      </c>
      <c r="J56" s="8">
        <v>-180</v>
      </c>
      <c r="K56" s="9">
        <v>70</v>
      </c>
      <c r="L56" s="10">
        <f>'30-04'!$K56+('30-04'!$J56/90)</f>
        <v>68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1094</v>
      </c>
      <c r="J57" s="8">
        <v>-200</v>
      </c>
      <c r="K57" s="9">
        <v>20</v>
      </c>
      <c r="L57" s="10">
        <f>'30-04'!$K57+('30-04'!$J57/90)</f>
        <v>17.777777777777779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250</v>
      </c>
      <c r="K58" s="9"/>
      <c r="L58" s="10">
        <f>'30-04'!$K58+('30-04'!$J58/90)</f>
        <v>2.7777777777777777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4" t="s">
        <v>1091</v>
      </c>
      <c r="J59" s="8">
        <v>-360</v>
      </c>
      <c r="K59" s="9">
        <v>80</v>
      </c>
      <c r="L59" s="10">
        <f>'30-04'!$K59+('30-04'!$J59/90)</f>
        <v>76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4" t="s">
        <v>1092</v>
      </c>
      <c r="J60" s="8">
        <v>200</v>
      </c>
      <c r="K60" s="9"/>
      <c r="L60" s="10">
        <f>'30-04'!$K60+('30-04'!$J60/90)</f>
        <v>2.2222222222222223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4" t="s">
        <v>1093</v>
      </c>
      <c r="J61" s="8">
        <v>-250</v>
      </c>
      <c r="K61" s="9">
        <v>5</v>
      </c>
      <c r="L61" s="10">
        <f>'30-04'!$K61+('30-04'!$J61/90)</f>
        <v>2.2222222222222223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4" t="s">
        <v>1095</v>
      </c>
      <c r="J62" s="8">
        <v>350</v>
      </c>
      <c r="K62" s="9"/>
      <c r="L62" s="10">
        <f>'30-04'!$K62+('30-04'!$J62/90)</f>
        <v>3.8888888888888888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4" t="s">
        <v>1096</v>
      </c>
      <c r="J63" s="8">
        <v>200</v>
      </c>
      <c r="K63" s="9"/>
      <c r="L63" s="10">
        <f>'30-04'!$K63+('30-04'!$J63/90)</f>
        <v>2.2222222222222223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4" t="s">
        <v>275</v>
      </c>
      <c r="J64" s="8">
        <v>-100</v>
      </c>
      <c r="K64" s="9">
        <v>5</v>
      </c>
      <c r="L64" s="10">
        <f>'30-04'!$K64+('30-04'!$J64/90)</f>
        <v>3.8888888888888888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8" t="s">
        <v>1097</v>
      </c>
      <c r="J65" s="39">
        <v>900</v>
      </c>
      <c r="K65" s="40"/>
      <c r="L65" s="41">
        <f>'30-04'!$K65+('30-04'!$J65/90)</f>
        <v>10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8" t="s">
        <v>414</v>
      </c>
      <c r="J66" s="42">
        <v>700</v>
      </c>
      <c r="K66" s="43"/>
      <c r="L66" s="41">
        <f>'30-04'!$K66+('30-04'!$J66/90)</f>
        <v>7.7777777777777777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8" t="s">
        <v>78</v>
      </c>
      <c r="J67" s="39">
        <v>-100</v>
      </c>
      <c r="K67" s="40">
        <v>25</v>
      </c>
      <c r="L67" s="41">
        <f>'30-04'!$K67+('30-04'!$J67/90)</f>
        <v>23.888888888888889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8" t="s">
        <v>341</v>
      </c>
      <c r="J68" s="42">
        <v>300</v>
      </c>
      <c r="K68" s="43"/>
      <c r="L68" s="41">
        <f>'30-04'!$K68+('30-04'!$J68/90)</f>
        <v>3.3333333333333335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8" t="s">
        <v>1098</v>
      </c>
      <c r="J69" s="39">
        <v>-180</v>
      </c>
      <c r="K69" s="40">
        <v>-10</v>
      </c>
      <c r="L69" s="41">
        <f>'30-04'!$K69+('30-04'!$J69/90)</f>
        <v>-12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8" t="s">
        <v>743</v>
      </c>
      <c r="J70" s="39"/>
      <c r="K70" s="40">
        <v>5</v>
      </c>
      <c r="L70" s="41">
        <f>'30-04'!$K70+('30-04'!$J70/90)</f>
        <v>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404</v>
      </c>
      <c r="J71" s="8">
        <v>-225</v>
      </c>
      <c r="K71" s="9">
        <v>5</v>
      </c>
      <c r="L71" s="10">
        <f>'30-04'!$K71+('30-04'!$J71/90)</f>
        <v>2.5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4" t="s">
        <v>1099</v>
      </c>
      <c r="J72" s="8">
        <v>400</v>
      </c>
      <c r="K72" s="9"/>
      <c r="L72" s="10">
        <f>'30-04'!$K72+('30-04'!$J72/90)</f>
        <v>4.4444444444444446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4" t="s">
        <v>945</v>
      </c>
      <c r="J73" s="8"/>
      <c r="K73" s="9">
        <v>150</v>
      </c>
      <c r="L73" s="10">
        <f>'30-04'!$K73+('30-04'!$J73/90)</f>
        <v>150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2" t="s">
        <v>95</v>
      </c>
      <c r="J74" s="8"/>
      <c r="K74" s="9">
        <v>-150</v>
      </c>
      <c r="L74" s="10">
        <f>'30-04'!$K74+('30-04'!$J74/90)</f>
        <v>-150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4"/>
      <c r="J75" s="8">
        <v>25</v>
      </c>
      <c r="K75" s="9"/>
      <c r="L75" s="10">
        <f>'30-04'!$K75+('30-04'!$J75/90)</f>
        <v>0.27777777777777779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4"/>
      <c r="J76" s="8">
        <v>250</v>
      </c>
      <c r="K76" s="9"/>
      <c r="L76" s="10">
        <f>'30-04'!$K76+('30-04'!$J76/90)</f>
        <v>2.7777777777777777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4"/>
      <c r="J77" s="8">
        <v>270</v>
      </c>
      <c r="K77" s="9"/>
      <c r="L77" s="10">
        <f>'30-04'!$K77+('30-04'!$J77/90)</f>
        <v>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350</v>
      </c>
      <c r="K78" s="9"/>
      <c r="L78" s="10">
        <f>'30-04'!$K78+('30-04'!$J78/90)</f>
        <v>3.8888888888888888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4"/>
      <c r="J79" s="8">
        <v>-40</v>
      </c>
      <c r="K79" s="9">
        <v>10</v>
      </c>
      <c r="L79" s="10">
        <f>'30-04'!$K79+('30-04'!$J79/90)</f>
        <v>9.5555555555555554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418</v>
      </c>
      <c r="J80" s="8">
        <v>150</v>
      </c>
      <c r="K80" s="9"/>
      <c r="L80" s="10">
        <f>'30-04'!$K80+('30-04'!$J80/90)</f>
        <v>1.6666666666666667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90</v>
      </c>
      <c r="K81" s="9"/>
      <c r="L81" s="10">
        <f>'30-04'!$K81+('30-04'!$J81/90)</f>
        <v>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220</v>
      </c>
      <c r="K82" s="9"/>
      <c r="L82" s="10">
        <f>'30-04'!$K82+('30-04'!$J82/90)</f>
        <v>2.4444444444444446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275</v>
      </c>
      <c r="J83" s="8">
        <v>-100</v>
      </c>
      <c r="K83" s="9">
        <v>10</v>
      </c>
      <c r="L83" s="10">
        <f>'30-04'!$K83+('30-04'!$J83/90)</f>
        <v>8.8888888888888893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260</v>
      </c>
      <c r="K84" s="9">
        <v>10</v>
      </c>
      <c r="L84" s="10">
        <f>'30-04'!$K84+('30-04'!$J84/90)</f>
        <v>12.888888888888889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80</v>
      </c>
      <c r="K85" s="9"/>
      <c r="L85" s="10">
        <f>'30-04'!$K85+('30-04'!$J85/90)</f>
        <v>0.88888888888888884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80</v>
      </c>
      <c r="K86" s="9"/>
      <c r="L86" s="10">
        <f>'30-04'!$K86+('30-04'!$J86/90)</f>
        <v>0.88888888888888884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324</v>
      </c>
      <c r="J87" s="8"/>
      <c r="K87" s="9">
        <v>65</v>
      </c>
      <c r="L87" s="10">
        <f>'30-04'!$K87+('30-04'!$J87/90)</f>
        <v>65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1100</v>
      </c>
      <c r="J88" s="8">
        <v>-100</v>
      </c>
      <c r="K88" s="9">
        <v>60</v>
      </c>
      <c r="L88" s="10">
        <f>'30-04'!$K88+('30-04'!$J88/90)</f>
        <v>58.888888888888886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1101</v>
      </c>
      <c r="J89" s="8">
        <v>400</v>
      </c>
      <c r="K89" s="9"/>
      <c r="L89" s="10">
        <f>'30-04'!$K89+('30-04'!$J89/90)</f>
        <v>4.4444444444444446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1097</v>
      </c>
      <c r="J90" s="8"/>
      <c r="K90" s="9">
        <v>10</v>
      </c>
      <c r="L90" s="10">
        <f>'30-04'!$K90+('30-04'!$J90/90)</f>
        <v>10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81</v>
      </c>
      <c r="J91" s="8">
        <v>-270</v>
      </c>
      <c r="K91" s="9">
        <v>5</v>
      </c>
      <c r="L91" s="10">
        <f>'30-04'!$K91+('30-04'!$J91/90)</f>
        <v>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805</v>
      </c>
      <c r="J92" s="8">
        <v>100</v>
      </c>
      <c r="K92" s="9">
        <v>10</v>
      </c>
      <c r="L92" s="10">
        <f>'30-04'!$K92+('30-04'!$J92/90)</f>
        <v>11.111111111111111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1102</v>
      </c>
      <c r="J93" s="8">
        <v>-180</v>
      </c>
      <c r="K93" s="9">
        <v>85</v>
      </c>
      <c r="L93" s="10">
        <f>'30-04'!$K93+('30-04'!$J93/90)</f>
        <v>83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4" t="s">
        <v>1103</v>
      </c>
      <c r="J94" s="8">
        <v>-200</v>
      </c>
      <c r="K94" s="9">
        <v>20</v>
      </c>
      <c r="L94" s="10">
        <f>'30-04'!$K94+('30-04'!$J94/90)</f>
        <v>17.777777777777779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4" t="s">
        <v>341</v>
      </c>
      <c r="J95" s="8">
        <v>-900</v>
      </c>
      <c r="K95" s="9">
        <v>40</v>
      </c>
      <c r="L95" s="10">
        <f>'30-04'!$K95+('30-04'!$J95/90)</f>
        <v>30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4" t="s">
        <v>154</v>
      </c>
      <c r="J96" s="8">
        <v>360</v>
      </c>
      <c r="K96" s="9"/>
      <c r="L96" s="10">
        <f>'30-04'!$K96+('30-04'!$J96/90)</f>
        <v>4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1104</v>
      </c>
      <c r="J97" s="8">
        <v>-550</v>
      </c>
      <c r="K97" s="9">
        <v>10</v>
      </c>
      <c r="L97" s="10">
        <f>'30-04'!$K97+('30-04'!$J97/90)</f>
        <v>3.8888888888888893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1044</v>
      </c>
      <c r="J98" s="8">
        <v>-300</v>
      </c>
      <c r="K98" s="9">
        <v>30</v>
      </c>
      <c r="L98" s="10">
        <f>'30-04'!$K98+('30-04'!$J98/90)</f>
        <v>26.666666666666668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1105</v>
      </c>
      <c r="J99" s="8">
        <v>-100</v>
      </c>
      <c r="K99" s="9">
        <v>10</v>
      </c>
      <c r="L99" s="10">
        <f>'30-04'!$K99+('30-04'!$J99/90)</f>
        <v>8.8888888888888893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56</v>
      </c>
      <c r="J100" s="8">
        <v>1270</v>
      </c>
      <c r="K100" s="9"/>
      <c r="L100" s="10">
        <f>'30-04'!$K100+('30-04'!$J100/90)</f>
        <v>14.111111111111111</v>
      </c>
      <c r="M100" s="3"/>
      <c r="N100" s="9" t="s">
        <v>118</v>
      </c>
      <c r="O100" s="9"/>
      <c r="P100" s="6">
        <v>2680</v>
      </c>
      <c r="Q100" s="9"/>
      <c r="R100" s="9"/>
      <c r="S100" s="17">
        <v>10175</v>
      </c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828</v>
      </c>
      <c r="J101" s="8">
        <v>100</v>
      </c>
      <c r="K101" s="9"/>
      <c r="L101" s="10">
        <f>'30-04'!$K101+('30-04'!$J101/90)</f>
        <v>1.1111111111111112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/>
      <c r="L102" s="10">
        <f>'30-04'!$K102+('30-04'!$J102/90)</f>
        <v>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/>
      <c r="L103" s="10">
        <f>'30-04'!$K103+('30-04'!$J103/90)</f>
        <v>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'30-04'!$K104+('30-04'!$J104/90)</f>
        <v>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'30-04'!$K105+('30-04'!$J105/90)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'30-04'!$K106+('30-04'!$J106/90)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'30-04'!$K107+('30-04'!$J107/90)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'30-04'!$K108+('30-04'!$J108/90)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'30-04'!$K109+('30-04'!$J109/90)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'30-04'!$K110+('30-04'!$J110/90)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'30-04'!$K111+('30-04'!$J111/90)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'30-04'!$K112+('30-04'!$J112/90)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'30-04'!$K113+('30-04'!$J113/90)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'30-04'!$K114+('30-04'!$J114/90)</f>
        <v>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'30-04'!$K115+('30-04'!$J115/90)</f>
        <v>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'30-04'!$K116+('30-04'!$J116/90)</f>
        <v>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'30-04'!$K117+('30-04'!$J117/90)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'30-04'!$K118+('30-04'!$J118/90)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'30-04'!$K119+('30-04'!$J119/90)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'30-04'!$K120+('30-04'!$J120/90)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'30-04'!$K121+('30-04'!$J121/90)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'30-04'!$K122+('30-04'!$J122/90)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'30-04'!$K123+('30-04'!$J123/90)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'30-04'!$K124+('30-04'!$J124/90)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'30-04'!$K125+('30-04'!$J125/90)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'30-04'!$K126+('30-04'!$J126/90)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'30-04'!$K127+('30-04'!$J127/90)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'30-04'!$K128+('30-04'!$J128/90)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'30-04'!$K129+('30-04'!$J129/90)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'30-04'!$K130+('30-04'!$J130/90)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'30-04'!$K131+('30-04'!$J131/90)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'30-04'!$K132+('30-04'!$J132/90)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'30-04'!$K133+('30-04'!$J133/90)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'30-04'!$K134+('30-04'!$J134/90)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'30-04'!$K135+('30-04'!$J135/90)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'30-04'!$K136+('30-04'!$J136/90)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'30-04'!$K137+('30-04'!$J137/90)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'30-04'!$K138+('30-04'!$J138/90)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'30-04'!$K139+('30-04'!$J139/90)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'30-04'!$K140+('30-04'!$J140/90)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'30-04'!$K141+('30-04'!$J141/90)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'30-04'!$K142+('30-04'!$J142/90)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'30-04'!$K143+('30-04'!$J143/90)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'30-04'!$K144+('30-04'!$J144/90)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'30-04'!$K145+('30-04'!$J145/90)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'30-04'!$K146+('30-04'!$J146/90)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'30-04'!$K147+('30-04'!$J147/90)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'30-04'!$K148+('30-04'!$J148/90)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'30-04'!$K149+('30-04'!$J149/90)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'30-04'!$K150+('30-04'!$J150/90)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'30-04'!$K151+('30-04'!$J151/90)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'30-04'!$K152+('30-04'!$J152/90)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'30-04'!$K153+('30-04'!$J153/90)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'30-04'!$K154+('30-04'!$J154/90)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'30-04'!$K155+('30-04'!$J155/90)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'30-04'!$K156+('30-04'!$J156/90)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'30-04'!$K157+('30-04'!$J157/90)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'30-04'!$K158+('30-04'!$J158/90)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'30-04'!$K159+('30-04'!$J159/90)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'30-04'!$K160+('30-04'!$J160/90)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'30-04'!$K161+('30-04'!$J161/90)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'30-04'!$K162+('30-04'!$J162/90)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'30-04'!$K163+('30-04'!$J163/90)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'30-04'!$K164+('30-04'!$J164/90)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'30-04'!$K165+('30-04'!$J165/90)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'30-04'!$K166+('30-04'!$J166/90)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'30-04'!$K167+('30-04'!$J167/90)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'30-04'!$K168+('30-04'!$J168/90)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'30-04'!$K169+('30-04'!$J169/90)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'30-04'!$K170+('30-04'!$J170/90)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'30-04'!$K171+('30-04'!$J171/90)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'30-04'!$K172+('30-04'!$J172/90)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'30-04'!$K173+('30-04'!$J173/90)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'30-04'!$K174+('30-04'!$J174/90)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'30-04'!$K175+('30-04'!$J175/90)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'30-04'!$K176+('30-04'!$J176/90)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'30-04'!$K177+('30-04'!$J177/90)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'30-04'!$K178+('30-04'!$J178/90)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'30-04'!$K179+('30-04'!$J179/90)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'30-04'!$K180+('30-04'!$J180/90)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'30-04'!$K181+('30-04'!$J181/90)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'30-04'!$K182+('30-04'!$J182/90)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'30-04'!$K183+('30-04'!$J183/90)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'30-04'!$K184+('30-04'!$J184/90)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'30-04'!$K185+('30-04'!$J185/90)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'30-04'!$K186+('30-04'!$J186/90)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'30-04'!$K187+('30-04'!$J187/90)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'30-04'!$K188+('30-04'!$J188/90)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'30-04'!$K189+('30-04'!$J189/90)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'30-04'!$K190+('30-04'!$J190/90)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'30-04'!$K191+('30-04'!$J191/90)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'30-04'!$K192+('30-04'!$J192/90)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'30-04'!$K193+('30-04'!$J193/90)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'30-04'!$K194+('30-04'!$J194/90)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'30-04'!$K195+('30-04'!$J195/90)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'30-04'!$K196+('30-04'!$J196/90)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'30-04'!$K197+('30-04'!$J197/90)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'30-04'!$K198+('30-04'!$J198/90)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'30-04'!$K199+('30-04'!$J199/90)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'30-04'!$K200+('30-04'!$J200/90)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'30-04'!$K201+('30-04'!$J201/90)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'30-04'!$K202+('30-04'!$J202/90)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'30-04'!$K203+('30-04'!$J203/90)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'30-04'!$K204+('30-04'!$J204/90)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'30-04'!$K205+('30-04'!$J205/90)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'30-04'!$K206+('30-04'!$J206/90)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'30-04'!$K207+('30-04'!$J207/90)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'30-04'!$K208+('30-04'!$J208/90)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'30-04'!$K209+('30-04'!$J209/90)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'30-04'!$K210+('30-04'!$J210/90)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'30-04'!$K211+('30-04'!$J211/90)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'30-04'!$K212+('30-04'!$J212/90)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'30-04'!$K213+('30-04'!$J213/90)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'30-04'!$K214+('30-04'!$J214/90)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'30-04'!$K215+('30-04'!$J215/90)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'30-04'!$K216+('30-04'!$J216/90)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'30-04'!$K217+('30-04'!$J217/90)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'30-04'!$K218+('30-04'!$J218/90)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'30-04'!$K219+('30-04'!$J219/90)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'30-04'!$K220+('30-04'!$J220/90)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'30-04'!$K221+('30-04'!$J221/90)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'30-04'!$K222+('30-04'!$J222/90)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'30-04'!$K223+('30-04'!$J223/90)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'30-04'!$K224+('30-04'!$J224/90)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'30-04'!$K225+('30-04'!$J225/90)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'30-04'!$K226+('30-04'!$J226/90)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'30-04'!$K227+('30-04'!$J227/90)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'30-04'!$K228+('30-04'!$J228/90)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'30-04'!$K229+('30-04'!$J229/90)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'30-04'!$K230+('30-04'!$J230/90)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'30-04'!$K231+('30-04'!$J231/90)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'30-04'!$K232+('30-04'!$J232/90)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'30-04'!$K233+('30-04'!$J233/90)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'30-04'!$K234+('30-04'!$J234/90)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'30-04'!$K235+('30-04'!$J235/90)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'30-04'!$K236+('30-04'!$J236/90)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'30-04'!$K237+('30-04'!$J237/90)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'30-04'!$K238+('30-04'!$J238/90)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'30-04'!$K239+('30-04'!$J239/90)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'30-04'!$K240+('30-04'!$J240/90)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'30-04'!$K241+('30-04'!$J241/90)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'30-04'!$K242+('30-04'!$J242/90)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'30-04'!$K243+('30-04'!$J243/90)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'30-04'!$K244+('30-04'!$J244/90)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'30-04'!$K245+('30-04'!$J245/90)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'30-04'!$K246+('30-04'!$J246/90)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'30-04'!$K247+('30-04'!$J247/90)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'30-04'!$K248+('30-04'!$J248/90)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'30-04'!$K249+('30-04'!$J249/90)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'30-04'!$K250+('30-04'!$J250/90)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'30-04'!$K251+('30-04'!$J251/90)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'30-04'!$K252+('30-04'!$J252/90)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'30-04'!$K253+('30-04'!$J253/90)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'30-04'!$K254+('30-04'!$J254/90)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'30-04'!$K255+('30-04'!$J255/90)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'30-04'!$K256+('30-04'!$J256/90)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'30-04'!$K257+('30-04'!$J257/90)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'30-04'!$K258+('30-04'!$J258/90)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'30-04'!$K259+('30-04'!$J259/90)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'30-04'!$K260+('30-04'!$J260/90)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'30-04'!$K261+('30-04'!$J261/90)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'30-04'!$K262+('30-04'!$J262/90)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'30-04'!$K263+('30-04'!$J263/90)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'30-04'!$K264+('30-04'!$J264/90)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'30-04'!$K265+('30-04'!$J265/90)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'30-04'!$K266+('30-04'!$J266/90)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'30-04'!$K267+('30-04'!$J267/90)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'30-04'!$K268+('30-04'!$J268/90)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'30-04'!$K269+('30-04'!$J269/90)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'30-04'!$K270+('30-04'!$J270/90)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'30-04'!$K271+('30-04'!$J271/90)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'30-04'!$K272+('30-04'!$J272/90)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'30-04'!$K273+('30-04'!$J273/90)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'30-04'!$K274+('30-04'!$J274/90)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'30-04'!$K275+('30-04'!$J275/90)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'30-04'!$K276+('30-04'!$J276/90)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'30-04'!$K277+('30-04'!$J277/90)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'30-04'!$K278+('30-04'!$J278/90)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'30-04'!$K279+('30-04'!$J279/90)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'30-04'!$K280+('30-04'!$J280/90)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'30-04'!$K281+('30-04'!$J281/90)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'30-04'!$K282+('30-04'!$J282/90)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'30-04'!$K283+('30-04'!$J283/90)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'30-04'!$K284+('30-04'!$J284/90)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'30-04'!$K285+('30-04'!$J285/90)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'30-04'!$K286+('30-04'!$J286/90)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'30-04'!$K287+('30-04'!$J287/90)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'30-04'!$K288+('30-04'!$J288/90)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'30-04'!$K289+('30-04'!$J289/90)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'30-04'!$K290+('30-04'!$J290/90)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'30-04'!$K291+('30-04'!$J291/90)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'30-04'!$K292+('30-04'!$J292/90)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'30-04'!$K293+('30-04'!$J293/90)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'30-04'!$K294+('30-04'!$J294/90)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'30-04'!$K295+('30-04'!$J295/90)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'30-04'!$K296+('30-04'!$J296/90)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'30-04'!$K297+('30-04'!$J297/90)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'30-04'!$K298+('30-04'!$J298/90)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'30-04'!$K299+('30-04'!$J299/90)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'30-04'!$K300+('30-04'!$J300/90)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'30-04'!$K301+('30-04'!$J301/90)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'30-04'!$K302+('30-04'!$J302/90)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'30-04'!$K303+('30-04'!$J303/90)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'30-04'!$K304+('30-04'!$J304/90)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'30-04'!$K305+('30-04'!$J305/90)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'30-04'!$K306+('30-04'!$J306/90)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'30-04'!$K307+('30-04'!$J307/90)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'30-04'!$K308+('30-04'!$J308/90)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'30-04'!$K309+('30-04'!$J309/90)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'30-04'!$K310+('30-04'!$J310/90)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'30-04'!$K311+('30-04'!$J311/90)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'30-04'!$K312+('30-04'!$J312/90)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'30-04'!$K313+('30-04'!$J313/90)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'30-04'!$K314+('30-04'!$J314/90)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'30-04'!$K315+('30-04'!$J315/90)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'30-04'!$K316+('30-04'!$J316/90)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'30-04'!$K317+('30-04'!$J317/90)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'30-04'!$K318+('30-04'!$J318/90)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'30-04'!$K319+('30-04'!$J319/90)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'30-04'!$K320+('30-04'!$J320/90)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'30-04'!$K321+('30-04'!$J321/90)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'30-04'!$K322+('30-04'!$J322/90)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'30-04'!$K323+('30-04'!$J323/90)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'30-04'!$K324+('30-04'!$J324/90)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'30-04'!$K325+('30-04'!$J325/90)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'30-04'!$K326+('30-04'!$J326/90)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'30-04'!$K327+('30-04'!$J327/90)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'30-04'!$K328+('30-04'!$J328/90)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'30-04'!$K329+('30-04'!$J329/90)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'30-04'!$K330+('30-04'!$J330/90)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'30-04'!$K331+('30-04'!$J331/90)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'30-04'!$K332+('30-04'!$J332/90)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'30-04'!$K333+('30-04'!$J333/90)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'30-04'!$K334+('30-04'!$J334/90)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'30-04'!$K335+('30-04'!$J335/90)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'30-04'!$K336+('30-04'!$J336/90)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'30-04'!$K337+('30-04'!$J337/90)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'30-04'!$K338+('30-04'!$J338/90)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'30-04'!$K339+('30-04'!$J339/90)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'30-04'!$K340+('30-04'!$J340/90)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'30-04'!$K341+('30-04'!$J341/90)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'30-04'!$K342+('30-04'!$J342/90)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'30-04'!$K343+('30-04'!$J343/90)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'30-04'!$K344+('30-04'!$J344/90)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'30-04'!$K345+('30-04'!$J345/90)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'30-04'!$K346+('30-04'!$J346/90)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'30-04'!$K347+('30-04'!$J347/90)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'30-04'!$K348+('30-04'!$J348/90)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'30-04'!$K349+('30-04'!$J349/90)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'30-04'!$K350+('30-04'!$J350/90)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'30-04'!$K351+('30-04'!$J351/90)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'30-04'!$K352+('30-04'!$J352/90)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'30-04'!$K353+('30-04'!$J353/90)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'30-04'!$K354+('30-04'!$J354/90)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'30-04'!$K355+('30-04'!$J355/90)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'30-04'!$K356+('30-04'!$J356/90)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'30-04'!$K357+('30-04'!$J357/90)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'30-04'!$K358+('30-04'!$J358/90)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'30-04'!$K359+('30-04'!$J359/90)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'30-04'!$K360+('30-04'!$J360/90)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'30-04'!$K361+('30-04'!$J361/90)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361 H3:H18" xr:uid="{EF11954B-F174-463C-BB07-3ED33BBCE466}">
      <formula1>العملية</formula1>
    </dataValidation>
  </dataValidation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8CD1FC-C5E7-4D06-96BF-B1018E514C27}">
  <sheetPr>
    <pageSetUpPr fitToPage="1"/>
  </sheetPr>
  <dimension ref="A1:Z1000"/>
  <sheetViews>
    <sheetView rightToLeft="1" workbookViewId="0">
      <selection activeCell="A19" sqref="A1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0</v>
      </c>
      <c r="K1" s="3">
        <f t="shared" si="0"/>
        <v>0</v>
      </c>
      <c r="L1" s="3">
        <f t="shared" si="0"/>
        <v>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2" t="s">
        <v>57</v>
      </c>
      <c r="J3" s="8"/>
      <c r="K3" s="9">
        <v>900</v>
      </c>
      <c r="L3" s="10">
        <f t="shared" ref="L3:L18" si="1">K3+(J3/90)</f>
        <v>900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1037</v>
      </c>
      <c r="J4" s="8"/>
      <c r="K4" s="9">
        <v>-900</v>
      </c>
      <c r="L4" s="10">
        <f t="shared" si="1"/>
        <v>-900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57</v>
      </c>
      <c r="J5" s="8"/>
      <c r="K5" s="9">
        <v>2500</v>
      </c>
      <c r="L5" s="10">
        <f t="shared" si="1"/>
        <v>2500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1038</v>
      </c>
      <c r="J6" s="8"/>
      <c r="K6" s="9">
        <v>-2500</v>
      </c>
      <c r="L6" s="10">
        <f t="shared" si="1"/>
        <v>-2500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1080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57" t="s">
        <v>7</v>
      </c>
      <c r="B20" s="58"/>
      <c r="C20" s="58"/>
      <c r="D20" s="58"/>
      <c r="E20" s="58"/>
      <c r="F20" s="58"/>
      <c r="G20" s="1"/>
      <c r="H20" s="1"/>
      <c r="I20" s="2" t="s">
        <v>0</v>
      </c>
      <c r="J20" s="3">
        <f>SUM('01-05'!$J$22:$J$361)</f>
        <v>0</v>
      </c>
      <c r="K20" s="3">
        <f>SUM('01-05'!$K$22:$K$361)</f>
        <v>0</v>
      </c>
      <c r="L20" s="3">
        <f>SUM('01-05'!$L$22:$L$361)</f>
        <v>0</v>
      </c>
      <c r="M20" s="3"/>
      <c r="N20" s="57" t="s">
        <v>8</v>
      </c>
      <c r="O20" s="58"/>
      <c r="P20" s="58"/>
      <c r="Q20" s="58"/>
      <c r="R20" s="58"/>
      <c r="S20" s="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/>
      <c r="J22" s="8"/>
      <c r="K22" s="9"/>
      <c r="L22" s="10">
        <f>'01-05'!$K22+('01-05'!$J22/90)</f>
        <v>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/>
      <c r="F23" s="16">
        <f t="shared" si="3"/>
        <v>0</v>
      </c>
      <c r="G23" s="7"/>
      <c r="H23" s="7" t="s">
        <v>6</v>
      </c>
      <c r="I23" s="44"/>
      <c r="J23" s="8"/>
      <c r="K23" s="9"/>
      <c r="L23" s="10">
        <f>'01-05'!$K23+('01-05'!$J23/90)</f>
        <v>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/>
      <c r="C24" s="14">
        <f t="shared" si="2"/>
        <v>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/>
      <c r="K24" s="9"/>
      <c r="L24" s="10">
        <f>'01-05'!$K24+('01-05'!$J24/90)</f>
        <v>0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4"/>
      <c r="J25" s="8"/>
      <c r="K25" s="9"/>
      <c r="L25" s="10">
        <f>'01-05'!$K25+('01-05'!$J25/90)</f>
        <v>0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/>
      <c r="F26" s="16">
        <f t="shared" si="3"/>
        <v>0</v>
      </c>
      <c r="G26" s="7"/>
      <c r="H26" s="7" t="s">
        <v>6</v>
      </c>
      <c r="I26" s="45"/>
      <c r="J26" s="8"/>
      <c r="K26" s="9"/>
      <c r="L26" s="10">
        <f>'01-05'!$K26+('01-05'!$J26/90)</f>
        <v>0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0</v>
      </c>
      <c r="G27" s="7"/>
      <c r="H27" s="7" t="s">
        <v>6</v>
      </c>
      <c r="I27" s="2"/>
      <c r="J27" s="8"/>
      <c r="K27" s="9"/>
      <c r="L27" s="10">
        <f>'01-05'!$K27+('01-05'!$J27/90)</f>
        <v>0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0</v>
      </c>
      <c r="D28" s="1"/>
      <c r="E28" s="1"/>
      <c r="F28" s="1"/>
      <c r="G28" s="1"/>
      <c r="H28" s="7" t="s">
        <v>6</v>
      </c>
      <c r="I28" s="2"/>
      <c r="J28" s="8"/>
      <c r="K28" s="9"/>
      <c r="L28" s="10">
        <f>'01-05'!$K28+('01-05'!$J28/90)</f>
        <v>0</v>
      </c>
      <c r="M28" s="3"/>
      <c r="N28" s="12" t="s">
        <v>11</v>
      </c>
      <c r="O28" s="12"/>
      <c r="P28" s="6">
        <f>SUM(P22:P27)</f>
        <v>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59" t="s">
        <v>21</v>
      </c>
      <c r="E29" s="60"/>
      <c r="F29" s="17">
        <f t="array" aca="1" ref="F29" ca="1">INDIRECT("'"&amp;$A$19&amp;"'!J20")+J1</f>
        <v>6580</v>
      </c>
      <c r="G29" s="1"/>
      <c r="H29" s="7" t="s">
        <v>6</v>
      </c>
      <c r="I29" s="2"/>
      <c r="J29" s="8"/>
      <c r="K29" s="9"/>
      <c r="L29" s="10">
        <f>'01-05'!$K29+('01-05'!$J29/90)</f>
        <v>0</v>
      </c>
      <c r="M29" s="3"/>
      <c r="N29" s="1"/>
      <c r="O29" s="1"/>
      <c r="P29" s="18"/>
      <c r="Q29" s="59" t="s">
        <v>21</v>
      </c>
      <c r="R29" s="60"/>
      <c r="S29" s="17">
        <f>SUM('01-05'!$J$22:$J$361)</f>
        <v>0</v>
      </c>
      <c r="T29" s="1"/>
      <c r="U29" s="1"/>
      <c r="V29" s="1"/>
      <c r="W29" s="1"/>
      <c r="X29" s="1"/>
      <c r="Y29" s="1"/>
      <c r="Z29" s="1"/>
    </row>
    <row r="30" spans="1:26" x14ac:dyDescent="0.3">
      <c r="A30" s="59" t="s">
        <v>23</v>
      </c>
      <c r="B30" s="60"/>
      <c r="C30" s="6">
        <f t="array" aca="1" ref="C30" ca="1">INDIRECT("'"&amp;$A$19&amp;"'!K20")+K1</f>
        <v>2064</v>
      </c>
      <c r="D30" s="1"/>
      <c r="E30" s="1"/>
      <c r="F30" s="8"/>
      <c r="G30" s="1"/>
      <c r="H30" s="7" t="s">
        <v>6</v>
      </c>
      <c r="I30" s="44"/>
      <c r="J30" s="8"/>
      <c r="K30" s="9"/>
      <c r="L30" s="10">
        <f>'01-05'!$K30+('01-05'!$J30/90)</f>
        <v>0</v>
      </c>
      <c r="M30" s="3"/>
      <c r="N30" s="59" t="s">
        <v>23</v>
      </c>
      <c r="O30" s="60"/>
      <c r="P30" s="6">
        <f>SUM('01-05'!$K$22:$K$361)</f>
        <v>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-10275</v>
      </c>
      <c r="G31" s="1"/>
      <c r="H31" s="7" t="s">
        <v>6</v>
      </c>
      <c r="I31" s="44"/>
      <c r="J31" s="8"/>
      <c r="K31" s="9"/>
      <c r="L31" s="10">
        <f>'01-05'!$K31+('01-05'!$J31/90)</f>
        <v>0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-2680</v>
      </c>
      <c r="D32" s="1"/>
      <c r="E32" s="1"/>
      <c r="F32" s="1"/>
      <c r="G32" s="1"/>
      <c r="H32" s="7" t="s">
        <v>6</v>
      </c>
      <c r="I32" s="44"/>
      <c r="J32" s="8"/>
      <c r="K32" s="9"/>
      <c r="L32" s="10">
        <f>'01-05'!$K32+('01-05'!$J32/90)</f>
        <v>0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6"/>
      <c r="J33" s="8"/>
      <c r="K33" s="9"/>
      <c r="L33" s="10">
        <f>'01-05'!$K33+('01-05'!$J33/90)</f>
        <v>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/>
      <c r="K34" s="9"/>
      <c r="L34" s="10">
        <f>'01-05'!$K34+('01-05'!$J34/90)</f>
        <v>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4"/>
      <c r="J35" s="8"/>
      <c r="K35" s="9"/>
      <c r="L35" s="10">
        <f>'01-05'!$K35+('01-05'!$J35/90)</f>
        <v>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/>
      <c r="K36" s="9"/>
      <c r="L36" s="10">
        <f>'01-05'!$K36+('01-05'!$J36/90)</f>
        <v>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6"/>
      <c r="J37" s="8"/>
      <c r="K37" s="9"/>
      <c r="L37" s="10">
        <f>'01-05'!$K37+('01-05'!$J37/90)</f>
        <v>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6"/>
      <c r="J38" s="8"/>
      <c r="K38" s="9"/>
      <c r="L38" s="10">
        <f>'01-05'!$K38+('01-05'!$J38/90)</f>
        <v>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4"/>
      <c r="J39" s="8"/>
      <c r="K39" s="9"/>
      <c r="L39" s="10">
        <f>'01-05'!$K39+('01-05'!$J39/90)</f>
        <v>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4"/>
      <c r="J40" s="8"/>
      <c r="K40" s="9"/>
      <c r="L40" s="10">
        <f>'01-05'!$K40+('01-05'!$J40/90)</f>
        <v>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4"/>
      <c r="J41" s="8"/>
      <c r="K41" s="9"/>
      <c r="L41" s="10">
        <f>'01-05'!$K41+('01-05'!$J41/90)</f>
        <v>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4"/>
      <c r="J42" s="8"/>
      <c r="K42" s="9"/>
      <c r="L42" s="10">
        <f>'01-05'!$K42+('01-05'!$J42/90)</f>
        <v>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/>
      <c r="L43" s="10">
        <f>'01-05'!$K43+('01-05'!$J43/90)</f>
        <v>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4"/>
      <c r="J44" s="8"/>
      <c r="K44" s="9"/>
      <c r="L44" s="10">
        <f>'01-05'!$K44+('01-05'!$J44/90)</f>
        <v>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4"/>
      <c r="J45" s="8"/>
      <c r="K45" s="9"/>
      <c r="L45" s="10">
        <f>'01-05'!$K45+('01-05'!$J45/90)</f>
        <v>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4"/>
      <c r="J46" s="8"/>
      <c r="K46" s="9"/>
      <c r="L46" s="10">
        <f>'01-05'!$K46+('01-05'!$J46/90)</f>
        <v>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4"/>
      <c r="J47" s="8"/>
      <c r="K47" s="9"/>
      <c r="L47" s="10">
        <f>'01-05'!$K47+('01-05'!$J47/90)</f>
        <v>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4"/>
      <c r="J48" s="8"/>
      <c r="K48" s="9"/>
      <c r="L48" s="10">
        <f>'01-05'!$K48+('01-05'!$J48/90)</f>
        <v>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4"/>
      <c r="J49" s="8"/>
      <c r="K49" s="9"/>
      <c r="L49" s="10">
        <f>'01-05'!$K49+('01-05'!$J49/90)</f>
        <v>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4"/>
      <c r="J50" s="8"/>
      <c r="K50" s="9"/>
      <c r="L50" s="10">
        <f>'01-05'!$K50+('01-05'!$J50/90)</f>
        <v>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4"/>
      <c r="J51" s="8"/>
      <c r="K51" s="9"/>
      <c r="L51" s="10">
        <f>'01-05'!$K51+('01-05'!$J51/90)</f>
        <v>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4"/>
      <c r="J52" s="8"/>
      <c r="K52" s="9"/>
      <c r="L52" s="10">
        <f>'01-05'!$K52+('01-05'!$J52/90)</f>
        <v>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4"/>
      <c r="J53" s="8"/>
      <c r="K53" s="9"/>
      <c r="L53" s="10">
        <f>'01-05'!$K53+('01-05'!$J53/90)</f>
        <v>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4"/>
      <c r="J54" s="8"/>
      <c r="K54" s="9"/>
      <c r="L54" s="10">
        <f>'01-05'!$K54+('01-05'!$J54/90)</f>
        <v>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4"/>
      <c r="J55" s="8"/>
      <c r="K55" s="9"/>
      <c r="L55" s="10">
        <f>'01-05'!$K55+('01-05'!$J55/90)</f>
        <v>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/>
      <c r="L56" s="10">
        <f>'01-05'!$K56+('01-05'!$J56/90)</f>
        <v>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/>
      <c r="L57" s="10">
        <f>'01-05'!$K57+('01-05'!$J57/90)</f>
        <v>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/>
      <c r="L58" s="10">
        <f>'01-05'!$K58+('01-05'!$J58/90)</f>
        <v>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4"/>
      <c r="J59" s="8"/>
      <c r="K59" s="9"/>
      <c r="L59" s="10">
        <f>'01-05'!$K59+('01-05'!$J59/90)</f>
        <v>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4"/>
      <c r="J60" s="8"/>
      <c r="K60" s="9"/>
      <c r="L60" s="10">
        <f>'01-05'!$K60+('01-05'!$J60/90)</f>
        <v>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4"/>
      <c r="J61" s="8"/>
      <c r="K61" s="9"/>
      <c r="L61" s="10">
        <f>'01-05'!$K61+('01-05'!$J61/90)</f>
        <v>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4"/>
      <c r="J62" s="8"/>
      <c r="K62" s="9"/>
      <c r="L62" s="10">
        <f>'01-05'!$K62+('01-05'!$J62/90)</f>
        <v>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4"/>
      <c r="J63" s="8"/>
      <c r="K63" s="9"/>
      <c r="L63" s="10">
        <f>'01-05'!$K63+('01-05'!$J63/90)</f>
        <v>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4"/>
      <c r="J64" s="8"/>
      <c r="K64" s="9"/>
      <c r="L64" s="10">
        <f>'01-05'!$K64+('01-05'!$J64/90)</f>
        <v>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8"/>
      <c r="J65" s="39"/>
      <c r="K65" s="40"/>
      <c r="L65" s="41">
        <f>'01-05'!$K65+('01-05'!$J65/90)</f>
        <v>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8"/>
      <c r="J66" s="42"/>
      <c r="K66" s="43"/>
      <c r="L66" s="41">
        <f>'01-05'!$K66+('01-05'!$J66/90)</f>
        <v>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8"/>
      <c r="J67" s="39"/>
      <c r="K67" s="40"/>
      <c r="L67" s="41">
        <f>'01-05'!$K67+('01-05'!$J67/90)</f>
        <v>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8"/>
      <c r="J68" s="42"/>
      <c r="K68" s="43"/>
      <c r="L68" s="41">
        <f>'01-05'!$K68+('01-05'!$J68/90)</f>
        <v>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8"/>
      <c r="J69" s="39"/>
      <c r="K69" s="40"/>
      <c r="L69" s="41">
        <f>'01-05'!$K69+('01-05'!$J69/90)</f>
        <v>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8"/>
      <c r="J70" s="39"/>
      <c r="K70" s="40"/>
      <c r="L70" s="41">
        <f>'01-05'!$K70+('01-05'!$J70/90)</f>
        <v>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/>
      <c r="L71" s="10">
        <f>'01-05'!$K71+('01-05'!$J71/90)</f>
        <v>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4"/>
      <c r="J72" s="8"/>
      <c r="K72" s="9"/>
      <c r="L72" s="10">
        <f>'01-05'!$K72+('01-05'!$J72/90)</f>
        <v>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4"/>
      <c r="J73" s="8"/>
      <c r="K73" s="9"/>
      <c r="L73" s="10">
        <f>'01-05'!$K73+('01-05'!$J73/90)</f>
        <v>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/>
      <c r="L74" s="10">
        <f>'01-05'!$K74+('01-05'!$J74/90)</f>
        <v>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4"/>
      <c r="J75" s="8"/>
      <c r="K75" s="9"/>
      <c r="L75" s="10">
        <f>'01-05'!$K75+('01-05'!$J75/90)</f>
        <v>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4"/>
      <c r="J76" s="8"/>
      <c r="K76" s="9"/>
      <c r="L76" s="10">
        <f>'01-05'!$K76+('01-05'!$J76/90)</f>
        <v>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4"/>
      <c r="J77" s="8"/>
      <c r="K77" s="9"/>
      <c r="L77" s="10">
        <f>'01-05'!$K77+('01-05'!$J77/90)</f>
        <v>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/>
      <c r="L78" s="10">
        <f>'01-05'!$K78+('01-05'!$J78/90)</f>
        <v>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4"/>
      <c r="J79" s="8"/>
      <c r="K79" s="9"/>
      <c r="L79" s="10">
        <f>'01-05'!$K79+('01-05'!$J79/90)</f>
        <v>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/>
      <c r="L80" s="10">
        <f>'01-05'!$K80+('01-05'!$J80/90)</f>
        <v>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/>
      <c r="L81" s="10">
        <f>'01-05'!$K81+('01-05'!$J81/90)</f>
        <v>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/>
      <c r="L82" s="10">
        <f>'01-05'!$K82+('01-05'!$J82/90)</f>
        <v>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/>
      <c r="L83" s="10">
        <f>'01-05'!$K83+('01-05'!$J83/90)</f>
        <v>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/>
      <c r="L84" s="10">
        <f>'01-05'!$K84+('01-05'!$J84/90)</f>
        <v>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/>
      <c r="L85" s="10">
        <f>'01-05'!$K85+('01-05'!$J85/90)</f>
        <v>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/>
      <c r="L86" s="10">
        <f>'01-05'!$K86+('01-05'!$J86/90)</f>
        <v>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/>
      <c r="L87" s="10">
        <f>'01-05'!$K87+('01-05'!$J87/90)</f>
        <v>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/>
      <c r="L88" s="10">
        <f>'01-05'!$K88+('01-05'!$J88/90)</f>
        <v>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/>
      <c r="L89" s="10">
        <f>'01-05'!$K89+('01-05'!$J89/90)</f>
        <v>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/>
      <c r="L90" s="10">
        <f>'01-05'!$K90+('01-05'!$J90/90)</f>
        <v>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/>
      <c r="L91" s="10">
        <f>'01-05'!$K91+('01-05'!$J91/90)</f>
        <v>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/>
      <c r="L92" s="10">
        <f>'01-05'!$K92+('01-05'!$J92/90)</f>
        <v>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/>
      <c r="L93" s="10">
        <f>'01-05'!$K93+('01-05'!$J93/90)</f>
        <v>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/>
      <c r="L94" s="10">
        <f>'01-05'!$K94+('01-05'!$J94/90)</f>
        <v>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/>
      <c r="L95" s="10">
        <f>'01-05'!$K95+('01-05'!$J95/90)</f>
        <v>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/>
      <c r="L96" s="10">
        <f>'01-05'!$K96+('01-05'!$J96/90)</f>
        <v>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/>
      <c r="L97" s="10">
        <f>'01-05'!$K97+('01-05'!$J97/90)</f>
        <v>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/>
      <c r="L98" s="10">
        <f>'01-05'!$K98+('01-05'!$J98/90)</f>
        <v>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/>
      <c r="L99" s="10">
        <f>'01-05'!$K99+('01-05'!$J99/90)</f>
        <v>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/>
      <c r="L100" s="10">
        <f>'01-05'!$K100+('01-05'!$J100/90)</f>
        <v>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/>
      <c r="L101" s="10">
        <f>'01-05'!$K101+('01-05'!$J101/90)</f>
        <v>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/>
      <c r="L102" s="10">
        <f>'01-05'!$K102+('01-05'!$J102/90)</f>
        <v>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/>
      <c r="L103" s="10">
        <f>'01-05'!$K103+('01-05'!$J103/90)</f>
        <v>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'01-05'!$K104+('01-05'!$J104/90)</f>
        <v>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'01-05'!$K105+('01-05'!$J105/90)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'01-05'!$K106+('01-05'!$J106/90)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'01-05'!$K107+('01-05'!$J107/90)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'01-05'!$K108+('01-05'!$J108/90)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'01-05'!$K109+('01-05'!$J109/90)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'01-05'!$K110+('01-05'!$J110/90)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'01-05'!$K111+('01-05'!$J111/90)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'01-05'!$K112+('01-05'!$J112/90)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'01-05'!$K113+('01-05'!$J113/90)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'01-05'!$K114+('01-05'!$J114/90)</f>
        <v>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'01-05'!$K115+('01-05'!$J115/90)</f>
        <v>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'01-05'!$K116+('01-05'!$J116/90)</f>
        <v>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'01-05'!$K117+('01-05'!$J117/90)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'01-05'!$K118+('01-05'!$J118/90)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'01-05'!$K119+('01-05'!$J119/90)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'01-05'!$K120+('01-05'!$J120/90)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'01-05'!$K121+('01-05'!$J121/90)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'01-05'!$K122+('01-05'!$J122/90)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'01-05'!$K123+('01-05'!$J123/90)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'01-05'!$K124+('01-05'!$J124/90)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'01-05'!$K125+('01-05'!$J125/90)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'01-05'!$K126+('01-05'!$J126/90)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'01-05'!$K127+('01-05'!$J127/90)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'01-05'!$K128+('01-05'!$J128/90)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'01-05'!$K129+('01-05'!$J129/90)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'01-05'!$K130+('01-05'!$J130/90)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'01-05'!$K131+('01-05'!$J131/90)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'01-05'!$K132+('01-05'!$J132/90)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'01-05'!$K133+('01-05'!$J133/90)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'01-05'!$K134+('01-05'!$J134/90)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'01-05'!$K135+('01-05'!$J135/90)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'01-05'!$K136+('01-05'!$J136/90)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'01-05'!$K137+('01-05'!$J137/90)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'01-05'!$K138+('01-05'!$J138/90)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'01-05'!$K139+('01-05'!$J139/90)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'01-05'!$K140+('01-05'!$J140/90)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'01-05'!$K141+('01-05'!$J141/90)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'01-05'!$K142+('01-05'!$J142/90)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'01-05'!$K143+('01-05'!$J143/90)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'01-05'!$K144+('01-05'!$J144/90)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'01-05'!$K145+('01-05'!$J145/90)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'01-05'!$K146+('01-05'!$J146/90)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'01-05'!$K147+('01-05'!$J147/90)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'01-05'!$K148+('01-05'!$J148/90)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'01-05'!$K149+('01-05'!$J149/90)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'01-05'!$K150+('01-05'!$J150/90)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'01-05'!$K151+('01-05'!$J151/90)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'01-05'!$K152+('01-05'!$J152/90)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'01-05'!$K153+('01-05'!$J153/90)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'01-05'!$K154+('01-05'!$J154/90)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'01-05'!$K155+('01-05'!$J155/90)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'01-05'!$K156+('01-05'!$J156/90)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'01-05'!$K157+('01-05'!$J157/90)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'01-05'!$K158+('01-05'!$J158/90)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'01-05'!$K159+('01-05'!$J159/90)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'01-05'!$K160+('01-05'!$J160/90)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'01-05'!$K161+('01-05'!$J161/90)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'01-05'!$K162+('01-05'!$J162/90)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'01-05'!$K163+('01-05'!$J163/90)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'01-05'!$K164+('01-05'!$J164/90)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'01-05'!$K165+('01-05'!$J165/90)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'01-05'!$K166+('01-05'!$J166/90)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'01-05'!$K167+('01-05'!$J167/90)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'01-05'!$K168+('01-05'!$J168/90)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'01-05'!$K169+('01-05'!$J169/90)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'01-05'!$K170+('01-05'!$J170/90)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'01-05'!$K171+('01-05'!$J171/90)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'01-05'!$K172+('01-05'!$J172/90)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'01-05'!$K173+('01-05'!$J173/90)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'01-05'!$K174+('01-05'!$J174/90)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'01-05'!$K175+('01-05'!$J175/90)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'01-05'!$K176+('01-05'!$J176/90)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'01-05'!$K177+('01-05'!$J177/90)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'01-05'!$K178+('01-05'!$J178/90)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'01-05'!$K179+('01-05'!$J179/90)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'01-05'!$K180+('01-05'!$J180/90)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'01-05'!$K181+('01-05'!$J181/90)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'01-05'!$K182+('01-05'!$J182/90)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'01-05'!$K183+('01-05'!$J183/90)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'01-05'!$K184+('01-05'!$J184/90)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'01-05'!$K185+('01-05'!$J185/90)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'01-05'!$K186+('01-05'!$J186/90)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'01-05'!$K187+('01-05'!$J187/90)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'01-05'!$K188+('01-05'!$J188/90)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'01-05'!$K189+('01-05'!$J189/90)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'01-05'!$K190+('01-05'!$J190/90)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'01-05'!$K191+('01-05'!$J191/90)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'01-05'!$K192+('01-05'!$J192/90)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'01-05'!$K193+('01-05'!$J193/90)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'01-05'!$K194+('01-05'!$J194/90)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'01-05'!$K195+('01-05'!$J195/90)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'01-05'!$K196+('01-05'!$J196/90)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'01-05'!$K197+('01-05'!$J197/90)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'01-05'!$K198+('01-05'!$J198/90)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'01-05'!$K199+('01-05'!$J199/90)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'01-05'!$K200+('01-05'!$J200/90)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'01-05'!$K201+('01-05'!$J201/90)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'01-05'!$K202+('01-05'!$J202/90)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'01-05'!$K203+('01-05'!$J203/90)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'01-05'!$K204+('01-05'!$J204/90)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'01-05'!$K205+('01-05'!$J205/90)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'01-05'!$K206+('01-05'!$J206/90)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'01-05'!$K207+('01-05'!$J207/90)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'01-05'!$K208+('01-05'!$J208/90)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'01-05'!$K209+('01-05'!$J209/90)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'01-05'!$K210+('01-05'!$J210/90)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'01-05'!$K211+('01-05'!$J211/90)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'01-05'!$K212+('01-05'!$J212/90)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'01-05'!$K213+('01-05'!$J213/90)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'01-05'!$K214+('01-05'!$J214/90)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'01-05'!$K215+('01-05'!$J215/90)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'01-05'!$K216+('01-05'!$J216/90)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'01-05'!$K217+('01-05'!$J217/90)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'01-05'!$K218+('01-05'!$J218/90)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'01-05'!$K219+('01-05'!$J219/90)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'01-05'!$K220+('01-05'!$J220/90)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'01-05'!$K221+('01-05'!$J221/90)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'01-05'!$K222+('01-05'!$J222/90)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'01-05'!$K223+('01-05'!$J223/90)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'01-05'!$K224+('01-05'!$J224/90)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'01-05'!$K225+('01-05'!$J225/90)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'01-05'!$K226+('01-05'!$J226/90)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'01-05'!$K227+('01-05'!$J227/90)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'01-05'!$K228+('01-05'!$J228/90)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'01-05'!$K229+('01-05'!$J229/90)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'01-05'!$K230+('01-05'!$J230/90)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'01-05'!$K231+('01-05'!$J231/90)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'01-05'!$K232+('01-05'!$J232/90)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'01-05'!$K233+('01-05'!$J233/90)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'01-05'!$K234+('01-05'!$J234/90)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'01-05'!$K235+('01-05'!$J235/90)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'01-05'!$K236+('01-05'!$J236/90)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'01-05'!$K237+('01-05'!$J237/90)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'01-05'!$K238+('01-05'!$J238/90)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'01-05'!$K239+('01-05'!$J239/90)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'01-05'!$K240+('01-05'!$J240/90)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'01-05'!$K241+('01-05'!$J241/90)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'01-05'!$K242+('01-05'!$J242/90)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'01-05'!$K243+('01-05'!$J243/90)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'01-05'!$K244+('01-05'!$J244/90)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'01-05'!$K245+('01-05'!$J245/90)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'01-05'!$K246+('01-05'!$J246/90)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'01-05'!$K247+('01-05'!$J247/90)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'01-05'!$K248+('01-05'!$J248/90)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'01-05'!$K249+('01-05'!$J249/90)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'01-05'!$K250+('01-05'!$J250/90)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'01-05'!$K251+('01-05'!$J251/90)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'01-05'!$K252+('01-05'!$J252/90)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'01-05'!$K253+('01-05'!$J253/90)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'01-05'!$K254+('01-05'!$J254/90)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'01-05'!$K255+('01-05'!$J255/90)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'01-05'!$K256+('01-05'!$J256/90)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'01-05'!$K257+('01-05'!$J257/90)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'01-05'!$K258+('01-05'!$J258/90)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'01-05'!$K259+('01-05'!$J259/90)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'01-05'!$K260+('01-05'!$J260/90)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'01-05'!$K261+('01-05'!$J261/90)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'01-05'!$K262+('01-05'!$J262/90)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'01-05'!$K263+('01-05'!$J263/90)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'01-05'!$K264+('01-05'!$J264/90)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'01-05'!$K265+('01-05'!$J265/90)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'01-05'!$K266+('01-05'!$J266/90)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'01-05'!$K267+('01-05'!$J267/90)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'01-05'!$K268+('01-05'!$J268/90)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'01-05'!$K269+('01-05'!$J269/90)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'01-05'!$K270+('01-05'!$J270/90)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'01-05'!$K271+('01-05'!$J271/90)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'01-05'!$K272+('01-05'!$J272/90)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'01-05'!$K273+('01-05'!$J273/90)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'01-05'!$K274+('01-05'!$J274/90)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'01-05'!$K275+('01-05'!$J275/90)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'01-05'!$K276+('01-05'!$J276/90)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'01-05'!$K277+('01-05'!$J277/90)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'01-05'!$K278+('01-05'!$J278/90)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'01-05'!$K279+('01-05'!$J279/90)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'01-05'!$K280+('01-05'!$J280/90)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'01-05'!$K281+('01-05'!$J281/90)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'01-05'!$K282+('01-05'!$J282/90)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'01-05'!$K283+('01-05'!$J283/90)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'01-05'!$K284+('01-05'!$J284/90)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'01-05'!$K285+('01-05'!$J285/90)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'01-05'!$K286+('01-05'!$J286/90)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'01-05'!$K287+('01-05'!$J287/90)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'01-05'!$K288+('01-05'!$J288/90)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'01-05'!$K289+('01-05'!$J289/90)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'01-05'!$K290+('01-05'!$J290/90)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'01-05'!$K291+('01-05'!$J291/90)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'01-05'!$K292+('01-05'!$J292/90)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'01-05'!$K293+('01-05'!$J293/90)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'01-05'!$K294+('01-05'!$J294/90)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'01-05'!$K295+('01-05'!$J295/90)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'01-05'!$K296+('01-05'!$J296/90)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'01-05'!$K297+('01-05'!$J297/90)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'01-05'!$K298+('01-05'!$J298/90)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'01-05'!$K299+('01-05'!$J299/90)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'01-05'!$K300+('01-05'!$J300/90)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'01-05'!$K301+('01-05'!$J301/90)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'01-05'!$K302+('01-05'!$J302/90)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'01-05'!$K303+('01-05'!$J303/90)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'01-05'!$K304+('01-05'!$J304/90)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'01-05'!$K305+('01-05'!$J305/90)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'01-05'!$K306+('01-05'!$J306/90)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'01-05'!$K307+('01-05'!$J307/90)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'01-05'!$K308+('01-05'!$J308/90)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'01-05'!$K309+('01-05'!$J309/90)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'01-05'!$K310+('01-05'!$J310/90)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'01-05'!$K311+('01-05'!$J311/90)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'01-05'!$K312+('01-05'!$J312/90)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'01-05'!$K313+('01-05'!$J313/90)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'01-05'!$K314+('01-05'!$J314/90)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'01-05'!$K315+('01-05'!$J315/90)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'01-05'!$K316+('01-05'!$J316/90)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'01-05'!$K317+('01-05'!$J317/90)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'01-05'!$K318+('01-05'!$J318/90)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'01-05'!$K319+('01-05'!$J319/90)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'01-05'!$K320+('01-05'!$J320/90)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'01-05'!$K321+('01-05'!$J321/90)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'01-05'!$K322+('01-05'!$J322/90)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'01-05'!$K323+('01-05'!$J323/90)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'01-05'!$K324+('01-05'!$J324/90)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'01-05'!$K325+('01-05'!$J325/90)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'01-05'!$K326+('01-05'!$J326/90)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'01-05'!$K327+('01-05'!$J327/90)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'01-05'!$K328+('01-05'!$J328/90)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'01-05'!$K329+('01-05'!$J329/90)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'01-05'!$K330+('01-05'!$J330/90)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'01-05'!$K331+('01-05'!$J331/90)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'01-05'!$K332+('01-05'!$J332/90)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'01-05'!$K333+('01-05'!$J333/90)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'01-05'!$K334+('01-05'!$J334/90)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'01-05'!$K335+('01-05'!$J335/90)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'01-05'!$K336+('01-05'!$J336/90)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'01-05'!$K337+('01-05'!$J337/90)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'01-05'!$K338+('01-05'!$J338/90)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'01-05'!$K339+('01-05'!$J339/90)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'01-05'!$K340+('01-05'!$J340/90)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'01-05'!$K341+('01-05'!$J341/90)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'01-05'!$K342+('01-05'!$J342/90)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'01-05'!$K343+('01-05'!$J343/90)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'01-05'!$K344+('01-05'!$J344/90)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'01-05'!$K345+('01-05'!$J345/90)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'01-05'!$K346+('01-05'!$J346/90)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'01-05'!$K347+('01-05'!$J347/90)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'01-05'!$K348+('01-05'!$J348/90)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'01-05'!$K349+('01-05'!$J349/90)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'01-05'!$K350+('01-05'!$J350/90)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'01-05'!$K351+('01-05'!$J351/90)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'01-05'!$K352+('01-05'!$J352/90)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'01-05'!$K353+('01-05'!$J353/90)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'01-05'!$K354+('01-05'!$J354/90)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'01-05'!$K355+('01-05'!$J355/90)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'01-05'!$K356+('01-05'!$J356/90)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'01-05'!$K357+('01-05'!$J357/90)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'01-05'!$K358+('01-05'!$J358/90)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'01-05'!$K359+('01-05'!$J359/90)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'01-05'!$K360+('01-05'!$J360/90)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'01-05'!$K361+('01-05'!$J361/90)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361 H3:H18" xr:uid="{749E14F2-5210-41BB-87EF-C7569628986B}">
      <formula1>العملية</formula1>
    </dataValidation>
  </dataValidation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8"/>
  <dimension ref="A1:J1000"/>
  <sheetViews>
    <sheetView rightToLeft="1" zoomScale="160" zoomScaleNormal="160" workbookViewId="0">
      <pane ySplit="2" topLeftCell="A24" activePane="bottomLeft" state="frozen"/>
      <selection pane="bottomLeft" activeCell="B32" sqref="B32"/>
    </sheetView>
  </sheetViews>
  <sheetFormatPr defaultColWidth="14.44140625" defaultRowHeight="15" customHeight="1" x14ac:dyDescent="0.3"/>
  <cols>
    <col min="1" max="1" width="22.33203125" bestFit="1" customWidth="1"/>
    <col min="2" max="2" width="6.88671875" customWidth="1"/>
    <col min="3" max="3" width="7.6640625" bestFit="1" customWidth="1"/>
    <col min="4" max="4" width="7.5546875" customWidth="1"/>
    <col min="5" max="5" width="11.6640625" customWidth="1"/>
    <col min="6" max="6" width="8.88671875" bestFit="1" customWidth="1"/>
    <col min="7" max="7" width="12.6640625" bestFit="1" customWidth="1"/>
    <col min="8" max="8" width="8.109375" bestFit="1" customWidth="1"/>
    <col min="9" max="9" width="10.33203125" bestFit="1" customWidth="1"/>
    <col min="10" max="26" width="8.6640625" customWidth="1"/>
  </cols>
  <sheetData>
    <row r="1" spans="1:8" ht="14.25" customHeight="1" x14ac:dyDescent="0.3">
      <c r="A1" s="25" t="s">
        <v>11</v>
      </c>
      <c r="B1" s="26">
        <f t="shared" ref="B1:D1" ca="1" si="0">SUM(B3:B32)</f>
        <v>98292.944444444423</v>
      </c>
      <c r="C1" s="26">
        <f t="shared" ca="1" si="0"/>
        <v>-13460.222222222223</v>
      </c>
      <c r="D1" s="26">
        <f t="shared" ca="1" si="0"/>
        <v>-84102.555555555547</v>
      </c>
      <c r="E1" s="27">
        <f ca="1">IF(B1=0,"",C1/B1)*-1</f>
        <v>0.13693986173982198</v>
      </c>
    </row>
    <row r="2" spans="1:8" ht="14.25" customHeight="1" x14ac:dyDescent="0.3">
      <c r="A2" s="28" t="s">
        <v>431</v>
      </c>
      <c r="B2" s="28" t="s">
        <v>6</v>
      </c>
      <c r="C2" s="28" t="s">
        <v>28</v>
      </c>
      <c r="D2" s="28" t="s">
        <v>40</v>
      </c>
      <c r="E2" s="29" t="s">
        <v>432</v>
      </c>
      <c r="F2" s="30" t="s">
        <v>433</v>
      </c>
      <c r="G2" s="30" t="s">
        <v>434</v>
      </c>
      <c r="H2" s="30" t="s">
        <v>435</v>
      </c>
    </row>
    <row r="3" spans="1:8" ht="14.25" customHeight="1" x14ac:dyDescent="0.3">
      <c r="A3" s="31">
        <v>46113</v>
      </c>
      <c r="B3" s="32">
        <f t="shared" ref="B3:B31" ca="1" si="1">IFERROR(SUMIFS(INDIRECT("'"&amp;TEXT(A3,"DD-MM")&amp;"'!L:L"),INDIRECT("'"&amp;TEXT(A3,"DD-MM")&amp;"'!H:H"),$B$2),"")</f>
        <v>790.33333333333314</v>
      </c>
      <c r="C3" s="32">
        <f t="shared" ref="C3:C31" ca="1" si="2">IFERROR(SUMIFS(INDIRECT("'"&amp;TEXT(A3,"DD-MM")&amp;"'!L:L"),INDIRECT("'"&amp;TEXT(A3,"DD-MM")&amp;"'!H:H"),$C$2),"")</f>
        <v>-1484.4444444444443</v>
      </c>
      <c r="D3" s="32">
        <f t="shared" ref="D3:D31" ca="1" si="3">IFERROR(SUMIFS(INDIRECT("'"&amp;TEXT(A3,"DD-MM")&amp;"'!L:L"),INDIRECT("'"&amp;TEXT(A3,"DD-MM")&amp;"'!H:H"),$D$2),"")</f>
        <v>-713.88888888888891</v>
      </c>
      <c r="E3" s="27">
        <f ca="1">IF(B3=0,"",C3/B3)*-1</f>
        <v>1.8782510895543374</v>
      </c>
    </row>
    <row r="4" spans="1:8" ht="14.25" customHeight="1" x14ac:dyDescent="0.3">
      <c r="A4" s="31">
        <v>46114</v>
      </c>
      <c r="B4" s="32">
        <f t="shared" ca="1" si="1"/>
        <v>6230.7222222222226</v>
      </c>
      <c r="C4" s="32">
        <f t="shared" ca="1" si="2"/>
        <v>-7.2222222222222232</v>
      </c>
      <c r="D4" s="32">
        <f t="shared" ca="1" si="3"/>
        <v>-5877.7777777777783</v>
      </c>
      <c r="E4" s="27">
        <f t="shared" ref="E4:E31" ca="1" si="4">IFERROR(IF(B4=0,"",C4/B4)*-1,"")</f>
        <v>1.1591308302051663E-3</v>
      </c>
    </row>
    <row r="5" spans="1:8" ht="14.25" customHeight="1" x14ac:dyDescent="0.3">
      <c r="A5" s="31">
        <v>46115</v>
      </c>
      <c r="B5" s="32">
        <f t="shared" ca="1" si="1"/>
        <v>2525.6111111111109</v>
      </c>
      <c r="C5" s="32">
        <f t="shared" ca="1" si="2"/>
        <v>-42.222222222222221</v>
      </c>
      <c r="D5" s="32">
        <f t="shared" ca="1" si="3"/>
        <v>-2402</v>
      </c>
      <c r="E5" s="27">
        <f t="shared" ca="1" si="4"/>
        <v>1.6717626097094214E-2</v>
      </c>
    </row>
    <row r="6" spans="1:8" ht="14.25" customHeight="1" x14ac:dyDescent="0.3">
      <c r="A6" s="31">
        <v>46116</v>
      </c>
      <c r="B6" s="32">
        <f t="shared" ca="1" si="1"/>
        <v>5398.9444444444453</v>
      </c>
      <c r="C6" s="32">
        <f t="shared" ca="1" si="2"/>
        <v>-1692</v>
      </c>
      <c r="D6" s="32">
        <f t="shared" ca="1" si="3"/>
        <v>-2648.6666666666661</v>
      </c>
      <c r="E6" s="27">
        <f t="shared" ca="1" si="4"/>
        <v>0.31339459359339783</v>
      </c>
      <c r="F6" s="26"/>
      <c r="G6" s="26"/>
      <c r="H6" s="33"/>
    </row>
    <row r="7" spans="1:8" ht="14.25" customHeight="1" x14ac:dyDescent="0.3">
      <c r="A7" s="34">
        <v>46117</v>
      </c>
      <c r="B7" s="35">
        <f t="shared" ca="1" si="1"/>
        <v>2000</v>
      </c>
      <c r="C7" s="35">
        <f t="shared" ca="1" si="2"/>
        <v>0</v>
      </c>
      <c r="D7" s="35">
        <f t="shared" ca="1" si="3"/>
        <v>-2000</v>
      </c>
      <c r="E7" s="36">
        <f t="shared" ca="1" si="4"/>
        <v>0</v>
      </c>
      <c r="F7" s="32">
        <f t="shared" ref="F7:G7" ca="1" si="5">SUM(B3:B7)</f>
        <v>16945.611111111109</v>
      </c>
      <c r="G7" s="32">
        <f t="shared" ca="1" si="5"/>
        <v>-3225.8888888888887</v>
      </c>
      <c r="H7" s="37">
        <f ca="1">IF(F7=0,"",G7/F7)*-1</f>
        <v>0.19036722061759684</v>
      </c>
    </row>
    <row r="8" spans="1:8" ht="14.25" customHeight="1" x14ac:dyDescent="0.3">
      <c r="A8" s="31">
        <v>46118</v>
      </c>
      <c r="B8" s="32">
        <f t="shared" ca="1" si="1"/>
        <v>1946.6666666666667</v>
      </c>
      <c r="C8" s="32">
        <f t="shared" ca="1" si="2"/>
        <v>-7.2222222222222232</v>
      </c>
      <c r="D8" s="32">
        <f t="shared" ca="1" si="3"/>
        <v>-252</v>
      </c>
      <c r="E8" s="27">
        <f t="shared" ca="1" si="4"/>
        <v>3.7100456621004568E-3</v>
      </c>
    </row>
    <row r="9" spans="1:8" ht="14.25" customHeight="1" x14ac:dyDescent="0.3">
      <c r="A9" s="31">
        <v>46119</v>
      </c>
      <c r="B9" s="32">
        <f t="shared" ca="1" si="1"/>
        <v>6921.1666666666688</v>
      </c>
      <c r="C9" s="32">
        <f t="shared" ca="1" si="2"/>
        <v>-100.55555555555556</v>
      </c>
      <c r="D9" s="32">
        <f t="shared" ca="1" si="3"/>
        <v>-3696.1111111111113</v>
      </c>
      <c r="E9" s="27">
        <f t="shared" ca="1" si="4"/>
        <v>1.4528700203080723E-2</v>
      </c>
    </row>
    <row r="10" spans="1:8" ht="14.25" customHeight="1" x14ac:dyDescent="0.3">
      <c r="A10" s="31">
        <v>46120</v>
      </c>
      <c r="B10" s="32">
        <f t="shared" ca="1" si="1"/>
        <v>3246.3888888888901</v>
      </c>
      <c r="C10" s="32">
        <f t="shared" ca="1" si="2"/>
        <v>-47.777777777777779</v>
      </c>
      <c r="D10" s="32">
        <f t="shared" ca="1" si="3"/>
        <v>-9326.1111111111113</v>
      </c>
      <c r="E10" s="27">
        <f t="shared" ca="1" si="4"/>
        <v>1.4717207153247192E-2</v>
      </c>
    </row>
    <row r="11" spans="1:8" ht="14.25" customHeight="1" x14ac:dyDescent="0.3">
      <c r="A11" s="31">
        <v>46121</v>
      </c>
      <c r="B11" s="32">
        <f t="shared" ca="1" si="1"/>
        <v>667.00000000000045</v>
      </c>
      <c r="C11" s="32">
        <f t="shared" ca="1" si="2"/>
        <v>-71.1111111111111</v>
      </c>
      <c r="D11" s="32">
        <f t="shared" ca="1" si="3"/>
        <v>-304.44444444444446</v>
      </c>
      <c r="E11" s="27">
        <f t="shared" ca="1" si="4"/>
        <v>0.10661335998667323</v>
      </c>
    </row>
    <row r="12" spans="1:8" ht="14.25" customHeight="1" x14ac:dyDescent="0.3">
      <c r="A12" s="31">
        <v>46122</v>
      </c>
      <c r="B12" s="32">
        <f t="shared" ca="1" si="1"/>
        <v>1748.0555555555554</v>
      </c>
      <c r="C12" s="32">
        <f t="shared" ca="1" si="2"/>
        <v>-47.444444444444443</v>
      </c>
      <c r="D12" s="32">
        <f t="shared" ca="1" si="3"/>
        <v>-1644.4444444444446</v>
      </c>
      <c r="E12" s="27">
        <f t="shared" ca="1" si="4"/>
        <v>2.7141268075639602E-2</v>
      </c>
    </row>
    <row r="13" spans="1:8" ht="14.25" customHeight="1" x14ac:dyDescent="0.3">
      <c r="A13" s="31">
        <v>46123</v>
      </c>
      <c r="B13" s="32">
        <f t="shared" ca="1" si="1"/>
        <v>4789.1666666666652</v>
      </c>
      <c r="C13" s="32">
        <f t="shared" ca="1" si="2"/>
        <v>-1104</v>
      </c>
      <c r="D13" s="32">
        <f t="shared" ca="1" si="3"/>
        <v>-3711.6666666666661</v>
      </c>
      <c r="E13" s="27">
        <f t="shared" ca="1" si="4"/>
        <v>0.2305202714459719</v>
      </c>
      <c r="F13" s="26"/>
      <c r="G13" s="26"/>
      <c r="H13" s="33"/>
    </row>
    <row r="14" spans="1:8" ht="14.25" customHeight="1" x14ac:dyDescent="0.3">
      <c r="A14" s="34">
        <v>46124</v>
      </c>
      <c r="B14" s="35" t="str">
        <f t="shared" ca="1" si="1"/>
        <v/>
      </c>
      <c r="C14" s="35" t="str">
        <f t="shared" ca="1" si="2"/>
        <v/>
      </c>
      <c r="D14" s="35" t="str">
        <f t="shared" ca="1" si="3"/>
        <v/>
      </c>
      <c r="E14" s="27" t="str">
        <f t="shared" ca="1" si="4"/>
        <v/>
      </c>
      <c r="F14" s="32">
        <f t="shared" ref="F14:G14" ca="1" si="6">SUM(B8:B14)</f>
        <v>19318.444444444445</v>
      </c>
      <c r="G14" s="32">
        <f t="shared" ca="1" si="6"/>
        <v>-1378.1111111111111</v>
      </c>
      <c r="H14" s="37">
        <f ca="1">IF(F14=0,"",G14/F14)*-1</f>
        <v>7.1336546535837944E-2</v>
      </c>
    </row>
    <row r="15" spans="1:8" ht="14.25" customHeight="1" x14ac:dyDescent="0.3">
      <c r="A15" s="31">
        <v>46125</v>
      </c>
      <c r="B15" s="32">
        <f t="shared" ca="1" si="1"/>
        <v>3000.8888888888887</v>
      </c>
      <c r="C15" s="32">
        <f t="shared" ca="1" si="2"/>
        <v>-27.777777777777779</v>
      </c>
      <c r="D15" s="32">
        <f t="shared" ca="1" si="3"/>
        <v>-3069.3333333333335</v>
      </c>
      <c r="E15" s="27">
        <f t="shared" ca="1" si="4"/>
        <v>9.2565165876777253E-3</v>
      </c>
    </row>
    <row r="16" spans="1:8" ht="14.25" customHeight="1" x14ac:dyDescent="0.3">
      <c r="A16" s="31">
        <v>46126</v>
      </c>
      <c r="B16" s="32">
        <f t="shared" ca="1" si="1"/>
        <v>9032.0555555555529</v>
      </c>
      <c r="C16" s="32">
        <f t="shared" ca="1" si="2"/>
        <v>-26.944444444444443</v>
      </c>
      <c r="D16" s="32">
        <f t="shared" ca="1" si="3"/>
        <v>-8769.5555555555547</v>
      </c>
      <c r="E16" s="27">
        <f t="shared" ca="1" si="4"/>
        <v>2.9832018059135065E-3</v>
      </c>
    </row>
    <row r="17" spans="1:10" ht="14.25" customHeight="1" x14ac:dyDescent="0.3">
      <c r="A17" s="31">
        <v>46127</v>
      </c>
      <c r="B17" s="32">
        <f t="shared" ca="1" si="1"/>
        <v>6926.8333333333312</v>
      </c>
      <c r="C17" s="32">
        <f t="shared" ca="1" si="2"/>
        <v>-27.222222222222221</v>
      </c>
      <c r="D17" s="32">
        <f t="shared" ca="1" si="3"/>
        <v>-7213.333333333333</v>
      </c>
      <c r="E17" s="27">
        <f t="shared" ca="1" si="4"/>
        <v>3.9299663947771563E-3</v>
      </c>
    </row>
    <row r="18" spans="1:10" ht="14.25" customHeight="1" x14ac:dyDescent="0.3">
      <c r="A18" s="31">
        <v>46128</v>
      </c>
      <c r="B18" s="32">
        <f t="shared" ca="1" si="1"/>
        <v>5540.1111111111122</v>
      </c>
      <c r="C18" s="32">
        <f t="shared" ca="1" si="2"/>
        <v>-38.333333333333329</v>
      </c>
      <c r="D18" s="32">
        <f t="shared" ca="1" si="3"/>
        <v>-5510.1111111111113</v>
      </c>
      <c r="E18" s="27">
        <f t="shared" ca="1" si="4"/>
        <v>6.9192354746194394E-3</v>
      </c>
    </row>
    <row r="19" spans="1:10" ht="14.25" customHeight="1" x14ac:dyDescent="0.3">
      <c r="A19" s="31">
        <v>46129</v>
      </c>
      <c r="B19" s="32">
        <f t="shared" ca="1" si="1"/>
        <v>3103.7222222222213</v>
      </c>
      <c r="C19" s="32">
        <f t="shared" ca="1" si="2"/>
        <v>-193.44444444444443</v>
      </c>
      <c r="D19" s="32">
        <f t="shared" ca="1" si="3"/>
        <v>-1019.3333333333334</v>
      </c>
      <c r="E19" s="27">
        <f t="shared" ca="1" si="4"/>
        <v>6.2326597096676047E-2</v>
      </c>
    </row>
    <row r="20" spans="1:10" ht="14.25" customHeight="1" x14ac:dyDescent="0.3">
      <c r="A20" s="31">
        <v>46130</v>
      </c>
      <c r="B20" s="32">
        <f t="shared" ca="1" si="1"/>
        <v>2784.833333333333</v>
      </c>
      <c r="C20" s="32">
        <f t="shared" ca="1" si="2"/>
        <v>-2403.3333333333335</v>
      </c>
      <c r="D20" s="32">
        <f t="shared" ca="1" si="3"/>
        <v>-2379.1111111111113</v>
      </c>
      <c r="E20" s="27">
        <f t="shared" ca="1" si="4"/>
        <v>0.8630079597821535</v>
      </c>
    </row>
    <row r="21" spans="1:10" ht="14.25" customHeight="1" x14ac:dyDescent="0.3">
      <c r="A21" s="34">
        <v>46131</v>
      </c>
      <c r="B21" s="35" t="str">
        <f t="shared" ca="1" si="1"/>
        <v/>
      </c>
      <c r="C21" s="35" t="str">
        <f t="shared" ca="1" si="2"/>
        <v/>
      </c>
      <c r="D21" s="35" t="str">
        <f t="shared" ca="1" si="3"/>
        <v/>
      </c>
      <c r="E21" s="27" t="str">
        <f t="shared" ca="1" si="4"/>
        <v/>
      </c>
      <c r="F21" s="32">
        <f t="shared" ref="F21" ca="1" si="7">SUM(B15:B21)</f>
        <v>30388.444444444442</v>
      </c>
      <c r="G21" s="32">
        <f t="shared" ref="G21" ca="1" si="8">SUM(C15:C21)</f>
        <v>-2717.0555555555557</v>
      </c>
      <c r="H21" s="37">
        <f ca="1">IF(F21=0,"",G21/F21)*-1</f>
        <v>8.9410814052125087E-2</v>
      </c>
    </row>
    <row r="22" spans="1:10" ht="14.25" customHeight="1" x14ac:dyDescent="0.3">
      <c r="A22" s="31">
        <v>46132</v>
      </c>
      <c r="B22" s="32">
        <f t="shared" ca="1" si="1"/>
        <v>2910.8333333333335</v>
      </c>
      <c r="C22" s="32">
        <f t="shared" ca="1" si="2"/>
        <v>-38.333333333333336</v>
      </c>
      <c r="D22" s="32">
        <f t="shared" ca="1" si="3"/>
        <v>-200</v>
      </c>
      <c r="E22" s="27">
        <f t="shared" ca="1" si="4"/>
        <v>1.3169195533924993E-2</v>
      </c>
    </row>
    <row r="23" spans="1:10" ht="14.25" customHeight="1" x14ac:dyDescent="0.3">
      <c r="A23" s="31">
        <v>46133</v>
      </c>
      <c r="B23" s="32">
        <f t="shared" ca="1" si="1"/>
        <v>2687.0000000000009</v>
      </c>
      <c r="C23" s="32">
        <f t="shared" ca="1" si="2"/>
        <v>-26.111111111111111</v>
      </c>
      <c r="D23" s="32">
        <f t="shared" ca="1" si="3"/>
        <v>-4943.2222222222226</v>
      </c>
      <c r="E23" s="27">
        <f t="shared" ca="1" si="4"/>
        <v>9.7175701939378866E-3</v>
      </c>
    </row>
    <row r="24" spans="1:10" ht="14.25" customHeight="1" x14ac:dyDescent="0.3">
      <c r="A24" s="31">
        <v>46134</v>
      </c>
      <c r="B24" s="32">
        <f t="shared" ca="1" si="1"/>
        <v>2189.1111111111109</v>
      </c>
      <c r="C24" s="32">
        <f t="shared" ca="1" si="2"/>
        <v>-232.22222222222223</v>
      </c>
      <c r="D24" s="32">
        <f t="shared" ca="1" si="3"/>
        <v>-997</v>
      </c>
      <c r="E24" s="27">
        <f t="shared" ca="1" si="4"/>
        <v>0.10608060095421785</v>
      </c>
    </row>
    <row r="25" spans="1:10" ht="14.25" customHeight="1" x14ac:dyDescent="0.3">
      <c r="A25" s="31">
        <v>46135</v>
      </c>
      <c r="B25" s="32">
        <f t="shared" ca="1" si="1"/>
        <v>5341.2222222222217</v>
      </c>
      <c r="C25" s="32">
        <f t="shared" ca="1" si="2"/>
        <v>-52.555555555555557</v>
      </c>
      <c r="D25" s="32">
        <f t="shared" ca="1" si="3"/>
        <v>-6583.2222222222217</v>
      </c>
      <c r="E25" s="27">
        <f t="shared" ca="1" si="4"/>
        <v>9.8396122402279965E-3</v>
      </c>
    </row>
    <row r="26" spans="1:10" ht="14.25" customHeight="1" x14ac:dyDescent="0.3">
      <c r="A26" s="31">
        <v>46136</v>
      </c>
      <c r="B26" s="32">
        <f t="shared" ca="1" si="1"/>
        <v>2210</v>
      </c>
      <c r="C26" s="32">
        <f t="shared" ca="1" si="2"/>
        <v>-35.111111111111114</v>
      </c>
      <c r="D26" s="32">
        <f t="shared" ca="1" si="3"/>
        <v>-1978.8888888888889</v>
      </c>
      <c r="E26" s="27">
        <f t="shared" ca="1" si="4"/>
        <v>1.5887380593262949E-2</v>
      </c>
    </row>
    <row r="27" spans="1:10" ht="14.25" customHeight="1" x14ac:dyDescent="0.3">
      <c r="A27" s="31">
        <v>46137</v>
      </c>
      <c r="B27" s="32">
        <f t="shared" ca="1" si="1"/>
        <v>5502.1666666666697</v>
      </c>
      <c r="C27" s="32">
        <f t="shared" ca="1" si="2"/>
        <v>-2243.3333333333335</v>
      </c>
      <c r="D27" s="32">
        <f t="shared" ca="1" si="3"/>
        <v>-2829</v>
      </c>
      <c r="E27" s="27">
        <f t="shared" ca="1" si="4"/>
        <v>0.40771817162935792</v>
      </c>
    </row>
    <row r="28" spans="1:10" ht="14.25" customHeight="1" x14ac:dyDescent="0.3">
      <c r="A28" s="34">
        <v>46138</v>
      </c>
      <c r="B28" s="35" t="str">
        <f t="shared" ca="1" si="1"/>
        <v/>
      </c>
      <c r="C28" s="35" t="str">
        <f t="shared" ca="1" si="2"/>
        <v/>
      </c>
      <c r="D28" s="35" t="str">
        <f t="shared" ca="1" si="3"/>
        <v/>
      </c>
      <c r="E28" s="27" t="str">
        <f t="shared" ca="1" si="4"/>
        <v/>
      </c>
      <c r="F28" s="32">
        <f t="shared" ref="F28" ca="1" si="9">SUM(B22:B28)</f>
        <v>20840.333333333336</v>
      </c>
      <c r="G28" s="32">
        <f t="shared" ref="G28" ca="1" si="10">SUM(C22:C28)</f>
        <v>-2627.666666666667</v>
      </c>
      <c r="H28" s="37">
        <f ca="1">IF(F28=0,"",G28/F28)*-1</f>
        <v>0.12608563522656388</v>
      </c>
    </row>
    <row r="29" spans="1:10" ht="14.25" customHeight="1" x14ac:dyDescent="0.3">
      <c r="A29" s="31">
        <v>46139</v>
      </c>
      <c r="B29" s="32">
        <f t="shared" ca="1" si="1"/>
        <v>2961.2222222222226</v>
      </c>
      <c r="C29" s="32">
        <f t="shared" ca="1" si="2"/>
        <v>-5.5555555555555554</v>
      </c>
      <c r="D29" s="32">
        <f t="shared" ca="1" si="3"/>
        <v>-3702.8888888888887</v>
      </c>
      <c r="E29" s="27">
        <f t="shared" ca="1" si="4"/>
        <v>1.8761022100484031E-3</v>
      </c>
    </row>
    <row r="30" spans="1:10" ht="14.25" customHeight="1" x14ac:dyDescent="0.3">
      <c r="A30" s="31">
        <v>46140</v>
      </c>
      <c r="B30" s="32">
        <f t="shared" ca="1" si="1"/>
        <v>2708.8888888888901</v>
      </c>
      <c r="C30" s="32">
        <f t="shared" ca="1" si="2"/>
        <v>-94.833333333333343</v>
      </c>
      <c r="D30" s="32">
        <f t="shared" ca="1" si="3"/>
        <v>-2777.2222222222222</v>
      </c>
      <c r="E30" s="27">
        <f t="shared" ca="1" si="4"/>
        <v>3.5008203445447077E-2</v>
      </c>
    </row>
    <row r="31" spans="1:10" ht="14.25" customHeight="1" x14ac:dyDescent="0.3">
      <c r="A31" s="31">
        <v>46141</v>
      </c>
      <c r="B31" s="32">
        <f t="shared" ca="1" si="1"/>
        <v>2604.5555555555557</v>
      </c>
      <c r="C31" s="32">
        <f t="shared" ca="1" si="2"/>
        <v>-4.4444444444444446</v>
      </c>
      <c r="D31" s="32">
        <f t="shared" ca="1" si="3"/>
        <v>-2573.2222222222226</v>
      </c>
      <c r="E31" s="27">
        <f t="shared" ca="1" si="4"/>
        <v>1.706411842498187E-3</v>
      </c>
      <c r="F31" s="51" t="s">
        <v>1041</v>
      </c>
      <c r="G31" s="51" t="s">
        <v>1042</v>
      </c>
      <c r="H31" s="51" t="s">
        <v>435</v>
      </c>
      <c r="I31" s="53">
        <v>0.3</v>
      </c>
      <c r="J31" s="53">
        <v>0.7</v>
      </c>
    </row>
    <row r="32" spans="1:10" ht="15.6" x14ac:dyDescent="0.3">
      <c r="A32" s="31">
        <v>46142</v>
      </c>
      <c r="B32" s="32">
        <f t="shared" ref="B32:B34" ca="1" si="11">IFERROR(SUMIFS(INDIRECT("'"&amp;TEXT(A32,"DD-MM")&amp;"'!L:L"),INDIRECT("'"&amp;TEXT(A32,"DD-MM")&amp;"'!H:H"),$B$2),"")</f>
        <v>2525.444444444443</v>
      </c>
      <c r="C32" s="32">
        <f t="shared" ref="C32:C34" ca="1" si="12">IFERROR(SUMIFS(INDIRECT("'"&amp;TEXT(A32,"DD-MM")&amp;"'!L:L"),INDIRECT("'"&amp;TEXT(A32,"DD-MM")&amp;"'!H:H"),$C$2),"")</f>
        <v>-3406.666666666667</v>
      </c>
      <c r="D32" s="32">
        <f t="shared" ref="D32:D34" ca="1" si="13">IFERROR(SUMIFS(INDIRECT("'"&amp;TEXT(A32,"DD-MM")&amp;"'!L:L"),INDIRECT("'"&amp;TEXT(A32,"DD-MM")&amp;"'!H:H"),$D$2),"")</f>
        <v>3020</v>
      </c>
      <c r="E32" s="27">
        <f t="shared" ref="E32:E34" ca="1" si="14">IFERROR(IF(B32=0,"",C32/B32)*-1,"")</f>
        <v>1.3489374807514638</v>
      </c>
      <c r="F32" s="52">
        <f ca="1">SUM(B3:B32)</f>
        <v>98292.944444444423</v>
      </c>
      <c r="G32" s="52">
        <f ca="1">SUM(C3:C32)</f>
        <v>-13460.222222222223</v>
      </c>
      <c r="H32" s="54">
        <f ca="1">IF(F32=0,"",G32/F32)*-1</f>
        <v>0.13693986173982198</v>
      </c>
      <c r="I32" s="55">
        <f ca="1">F32*I31</f>
        <v>29487.883333333324</v>
      </c>
      <c r="J32" s="55">
        <f ca="1">F32*J31</f>
        <v>68805.061111111092</v>
      </c>
    </row>
    <row r="33" spans="1:8" ht="14.25" customHeight="1" x14ac:dyDescent="0.3">
      <c r="A33" s="31">
        <v>46143</v>
      </c>
      <c r="B33" s="32">
        <f t="shared" ca="1" si="11"/>
        <v>0</v>
      </c>
      <c r="C33" s="32">
        <f t="shared" ca="1" si="12"/>
        <v>-3400</v>
      </c>
      <c r="D33" s="32">
        <f t="shared" ca="1" si="13"/>
        <v>3400</v>
      </c>
      <c r="E33" s="27" t="str">
        <f t="shared" ca="1" si="14"/>
        <v/>
      </c>
    </row>
    <row r="34" spans="1:8" ht="14.25" customHeight="1" x14ac:dyDescent="0.3">
      <c r="A34" s="31">
        <v>46144</v>
      </c>
      <c r="B34" s="32" t="str">
        <f t="shared" ca="1" si="11"/>
        <v/>
      </c>
      <c r="C34" s="32" t="str">
        <f t="shared" ca="1" si="12"/>
        <v/>
      </c>
      <c r="D34" s="32" t="str">
        <f t="shared" ca="1" si="13"/>
        <v/>
      </c>
      <c r="E34" s="27" t="str">
        <f t="shared" ca="1" si="14"/>
        <v/>
      </c>
    </row>
    <row r="35" spans="1:8" ht="14.25" customHeight="1" x14ac:dyDescent="0.3">
      <c r="A35" s="31">
        <v>46145</v>
      </c>
      <c r="B35" s="35" t="str">
        <f t="shared" ref="B35:B41" ca="1" si="15">IFERROR(SUMIFS(INDIRECT("'"&amp;TEXT(A35,"DD-MM")&amp;"'!L:L"),INDIRECT("'"&amp;TEXT(A35,"DD-MM")&amp;"'!H:H"),$B$2),"")</f>
        <v/>
      </c>
      <c r="C35" s="35" t="str">
        <f t="shared" ref="C35:C41" ca="1" si="16">IFERROR(SUMIFS(INDIRECT("'"&amp;TEXT(A35,"DD-MM")&amp;"'!L:L"),INDIRECT("'"&amp;TEXT(A35,"DD-MM")&amp;"'!H:H"),$C$2),"")</f>
        <v/>
      </c>
      <c r="D35" s="35" t="str">
        <f t="shared" ref="D35:D41" ca="1" si="17">IFERROR(SUMIFS(INDIRECT("'"&amp;TEXT(A35,"DD-MM")&amp;"'!L:L"),INDIRECT("'"&amp;TEXT(A35,"DD-MM")&amp;"'!H:H"),$D$2),"")</f>
        <v/>
      </c>
      <c r="E35" s="27" t="str">
        <f t="shared" ref="E35:E41" ca="1" si="18">IFERROR(IF(B35=0,"",C35/B35)*-1,"")</f>
        <v/>
      </c>
      <c r="F35" s="32">
        <f t="shared" ref="F35" ca="1" si="19">SUM(B29:B35)</f>
        <v>10800.111111111111</v>
      </c>
      <c r="G35" s="32">
        <f t="shared" ref="G35" ca="1" si="20">SUM(C29:C35)</f>
        <v>-6911.5</v>
      </c>
      <c r="H35" s="37">
        <f ca="1">IF(F35=0,"",G35/F35)*-1</f>
        <v>0.63994711988559783</v>
      </c>
    </row>
    <row r="36" spans="1:8" ht="14.25" customHeight="1" x14ac:dyDescent="0.3">
      <c r="A36" s="31">
        <v>46146</v>
      </c>
      <c r="B36" s="32" t="str">
        <f t="shared" ca="1" si="15"/>
        <v/>
      </c>
      <c r="C36" s="32" t="str">
        <f t="shared" ca="1" si="16"/>
        <v/>
      </c>
      <c r="D36" s="32" t="str">
        <f t="shared" ca="1" si="17"/>
        <v/>
      </c>
      <c r="E36" s="27" t="str">
        <f t="shared" ca="1" si="18"/>
        <v/>
      </c>
    </row>
    <row r="37" spans="1:8" ht="14.25" customHeight="1" x14ac:dyDescent="0.3">
      <c r="A37" s="31">
        <v>46147</v>
      </c>
      <c r="B37" s="32" t="str">
        <f t="shared" ca="1" si="15"/>
        <v/>
      </c>
      <c r="C37" s="32" t="str">
        <f t="shared" ca="1" si="16"/>
        <v/>
      </c>
      <c r="D37" s="32" t="str">
        <f t="shared" ca="1" si="17"/>
        <v/>
      </c>
      <c r="E37" s="27" t="str">
        <f t="shared" ca="1" si="18"/>
        <v/>
      </c>
    </row>
    <row r="38" spans="1:8" ht="14.25" customHeight="1" x14ac:dyDescent="0.3">
      <c r="A38" s="31">
        <v>46148</v>
      </c>
      <c r="B38" s="32" t="str">
        <f t="shared" ca="1" si="15"/>
        <v/>
      </c>
      <c r="C38" s="32" t="str">
        <f t="shared" ca="1" si="16"/>
        <v/>
      </c>
      <c r="D38" s="32" t="str">
        <f t="shared" ca="1" si="17"/>
        <v/>
      </c>
      <c r="E38" s="27" t="str">
        <f t="shared" ca="1" si="18"/>
        <v/>
      </c>
    </row>
    <row r="39" spans="1:8" ht="14.25" customHeight="1" x14ac:dyDescent="0.3">
      <c r="A39" s="31">
        <v>46149</v>
      </c>
      <c r="B39" s="32" t="str">
        <f t="shared" ca="1" si="15"/>
        <v/>
      </c>
      <c r="C39" s="32" t="str">
        <f t="shared" ca="1" si="16"/>
        <v/>
      </c>
      <c r="D39" s="32" t="str">
        <f t="shared" ca="1" si="17"/>
        <v/>
      </c>
      <c r="E39" s="27" t="str">
        <f t="shared" ca="1" si="18"/>
        <v/>
      </c>
    </row>
    <row r="40" spans="1:8" ht="14.25" customHeight="1" x14ac:dyDescent="0.3">
      <c r="A40" s="31">
        <v>46150</v>
      </c>
      <c r="B40" s="32" t="str">
        <f t="shared" ca="1" si="15"/>
        <v/>
      </c>
      <c r="C40" s="32" t="str">
        <f t="shared" ca="1" si="16"/>
        <v/>
      </c>
      <c r="D40" s="32" t="str">
        <f t="shared" ca="1" si="17"/>
        <v/>
      </c>
      <c r="E40" s="27" t="str">
        <f t="shared" ca="1" si="18"/>
        <v/>
      </c>
    </row>
    <row r="41" spans="1:8" ht="14.25" customHeight="1" x14ac:dyDescent="0.3">
      <c r="A41" s="31">
        <v>46151</v>
      </c>
      <c r="B41" s="32" t="str">
        <f t="shared" ca="1" si="15"/>
        <v/>
      </c>
      <c r="C41" s="32" t="str">
        <f t="shared" ca="1" si="16"/>
        <v/>
      </c>
      <c r="D41" s="32" t="str">
        <f t="shared" ca="1" si="17"/>
        <v/>
      </c>
      <c r="E41" s="27" t="str">
        <f t="shared" ca="1" si="18"/>
        <v/>
      </c>
    </row>
    <row r="42" spans="1:8" ht="14.25" customHeight="1" x14ac:dyDescent="0.3">
      <c r="A42" s="31">
        <v>46152</v>
      </c>
      <c r="B42" s="35" t="str">
        <f t="shared" ref="B42:B105" ca="1" si="21">IFERROR(SUMIFS(INDIRECT("'"&amp;TEXT(A42,"DD-MM")&amp;"'!L:L"),INDIRECT("'"&amp;TEXT(A42,"DD-MM")&amp;"'!H:H"),$B$2),"")</f>
        <v/>
      </c>
      <c r="C42" s="35" t="str">
        <f t="shared" ref="C42:C105" ca="1" si="22">IFERROR(SUMIFS(INDIRECT("'"&amp;TEXT(A42,"DD-MM")&amp;"'!L:L"),INDIRECT("'"&amp;TEXT(A42,"DD-MM")&amp;"'!H:H"),$C$2),"")</f>
        <v/>
      </c>
      <c r="D42" s="35" t="str">
        <f t="shared" ref="D42:D105" ca="1" si="23">IFERROR(SUMIFS(INDIRECT("'"&amp;TEXT(A42,"DD-MM")&amp;"'!L:L"),INDIRECT("'"&amp;TEXT(A42,"DD-MM")&amp;"'!H:H"),$D$2),"")</f>
        <v/>
      </c>
      <c r="E42" s="27" t="str">
        <f t="shared" ref="E42:E105" ca="1" si="24">IFERROR(IF(B42=0,"",C42/B42)*-1,"")</f>
        <v/>
      </c>
      <c r="F42" s="32">
        <f t="shared" ref="F42" ca="1" si="25">SUM(B36:B42)</f>
        <v>0</v>
      </c>
      <c r="G42" s="32">
        <f t="shared" ref="G42" ca="1" si="26">SUM(C36:C42)</f>
        <v>0</v>
      </c>
      <c r="H42" s="37" t="e">
        <f ca="1">IF(F42=0,"",G42/F42)*-1</f>
        <v>#VALUE!</v>
      </c>
    </row>
    <row r="43" spans="1:8" ht="14.25" customHeight="1" x14ac:dyDescent="0.3">
      <c r="A43" s="31">
        <v>46153</v>
      </c>
      <c r="B43" s="32" t="str">
        <f t="shared" ca="1" si="21"/>
        <v/>
      </c>
      <c r="C43" s="32" t="str">
        <f t="shared" ca="1" si="22"/>
        <v/>
      </c>
      <c r="D43" s="32" t="str">
        <f t="shared" ca="1" si="23"/>
        <v/>
      </c>
      <c r="E43" s="27" t="str">
        <f t="shared" ca="1" si="24"/>
        <v/>
      </c>
    </row>
    <row r="44" spans="1:8" ht="14.25" customHeight="1" x14ac:dyDescent="0.3">
      <c r="A44" s="31">
        <v>46154</v>
      </c>
      <c r="B44" s="32" t="str">
        <f t="shared" ca="1" si="21"/>
        <v/>
      </c>
      <c r="C44" s="32" t="str">
        <f t="shared" ca="1" si="22"/>
        <v/>
      </c>
      <c r="D44" s="32" t="str">
        <f t="shared" ca="1" si="23"/>
        <v/>
      </c>
      <c r="E44" s="27" t="str">
        <f t="shared" ca="1" si="24"/>
        <v/>
      </c>
    </row>
    <row r="45" spans="1:8" ht="14.25" customHeight="1" x14ac:dyDescent="0.3">
      <c r="A45" s="31">
        <v>46155</v>
      </c>
      <c r="B45" s="32" t="str">
        <f t="shared" ca="1" si="21"/>
        <v/>
      </c>
      <c r="C45" s="32" t="str">
        <f t="shared" ca="1" si="22"/>
        <v/>
      </c>
      <c r="D45" s="32" t="str">
        <f t="shared" ca="1" si="23"/>
        <v/>
      </c>
      <c r="E45" s="27" t="str">
        <f t="shared" ca="1" si="24"/>
        <v/>
      </c>
    </row>
    <row r="46" spans="1:8" ht="14.25" customHeight="1" x14ac:dyDescent="0.3">
      <c r="A46" s="31">
        <v>46156</v>
      </c>
      <c r="B46" s="32" t="str">
        <f t="shared" ca="1" si="21"/>
        <v/>
      </c>
      <c r="C46" s="32" t="str">
        <f t="shared" ca="1" si="22"/>
        <v/>
      </c>
      <c r="D46" s="32" t="str">
        <f t="shared" ca="1" si="23"/>
        <v/>
      </c>
      <c r="E46" s="27" t="str">
        <f t="shared" ca="1" si="24"/>
        <v/>
      </c>
    </row>
    <row r="47" spans="1:8" ht="14.25" customHeight="1" x14ac:dyDescent="0.3">
      <c r="A47" s="31">
        <v>46157</v>
      </c>
      <c r="B47" s="32" t="str">
        <f t="shared" ca="1" si="21"/>
        <v/>
      </c>
      <c r="C47" s="32" t="str">
        <f t="shared" ca="1" si="22"/>
        <v/>
      </c>
      <c r="D47" s="32" t="str">
        <f t="shared" ca="1" si="23"/>
        <v/>
      </c>
      <c r="E47" s="27" t="str">
        <f t="shared" ca="1" si="24"/>
        <v/>
      </c>
    </row>
    <row r="48" spans="1:8" ht="14.25" customHeight="1" x14ac:dyDescent="0.3">
      <c r="A48" s="31">
        <v>46158</v>
      </c>
      <c r="B48" s="32" t="str">
        <f t="shared" ca="1" si="21"/>
        <v/>
      </c>
      <c r="C48" s="32" t="str">
        <f t="shared" ca="1" si="22"/>
        <v/>
      </c>
      <c r="D48" s="32" t="str">
        <f t="shared" ca="1" si="23"/>
        <v/>
      </c>
      <c r="E48" s="27" t="str">
        <f t="shared" ca="1" si="24"/>
        <v/>
      </c>
    </row>
    <row r="49" spans="1:8" ht="14.25" customHeight="1" x14ac:dyDescent="0.3">
      <c r="A49" s="31">
        <v>46159</v>
      </c>
      <c r="B49" s="35" t="str">
        <f t="shared" ca="1" si="21"/>
        <v/>
      </c>
      <c r="C49" s="35" t="str">
        <f t="shared" ca="1" si="22"/>
        <v/>
      </c>
      <c r="D49" s="35" t="str">
        <f t="shared" ca="1" si="23"/>
        <v/>
      </c>
      <c r="E49" s="27" t="str">
        <f t="shared" ca="1" si="24"/>
        <v/>
      </c>
      <c r="F49" s="32">
        <f t="shared" ref="F49" ca="1" si="27">SUM(B43:B49)</f>
        <v>0</v>
      </c>
      <c r="G49" s="32">
        <f t="shared" ref="G49" ca="1" si="28">SUM(C43:C49)</f>
        <v>0</v>
      </c>
      <c r="H49" s="37" t="e">
        <f ca="1">IF(F49=0,"",G49/F49)*-1</f>
        <v>#VALUE!</v>
      </c>
    </row>
    <row r="50" spans="1:8" ht="14.25" customHeight="1" x14ac:dyDescent="0.3">
      <c r="A50" s="31">
        <v>46160</v>
      </c>
      <c r="B50" s="32" t="str">
        <f t="shared" ca="1" si="21"/>
        <v/>
      </c>
      <c r="C50" s="32" t="str">
        <f t="shared" ca="1" si="22"/>
        <v/>
      </c>
      <c r="D50" s="32" t="str">
        <f t="shared" ca="1" si="23"/>
        <v/>
      </c>
      <c r="E50" s="27" t="str">
        <f t="shared" ca="1" si="24"/>
        <v/>
      </c>
    </row>
    <row r="51" spans="1:8" ht="14.25" customHeight="1" x14ac:dyDescent="0.3">
      <c r="A51" s="31">
        <v>46161</v>
      </c>
      <c r="B51" s="32" t="str">
        <f t="shared" ca="1" si="21"/>
        <v/>
      </c>
      <c r="C51" s="32" t="str">
        <f t="shared" ca="1" si="22"/>
        <v/>
      </c>
      <c r="D51" s="32" t="str">
        <f t="shared" ca="1" si="23"/>
        <v/>
      </c>
      <c r="E51" s="27" t="str">
        <f t="shared" ca="1" si="24"/>
        <v/>
      </c>
    </row>
    <row r="52" spans="1:8" ht="14.25" customHeight="1" x14ac:dyDescent="0.3">
      <c r="A52" s="31">
        <v>46162</v>
      </c>
      <c r="B52" s="32" t="str">
        <f t="shared" ca="1" si="21"/>
        <v/>
      </c>
      <c r="C52" s="32" t="str">
        <f t="shared" ca="1" si="22"/>
        <v/>
      </c>
      <c r="D52" s="32" t="str">
        <f t="shared" ca="1" si="23"/>
        <v/>
      </c>
      <c r="E52" s="27" t="str">
        <f t="shared" ca="1" si="24"/>
        <v/>
      </c>
    </row>
    <row r="53" spans="1:8" ht="14.25" customHeight="1" x14ac:dyDescent="0.3">
      <c r="A53" s="31">
        <v>46163</v>
      </c>
      <c r="B53" s="32" t="str">
        <f t="shared" ca="1" si="21"/>
        <v/>
      </c>
      <c r="C53" s="32" t="str">
        <f t="shared" ca="1" si="22"/>
        <v/>
      </c>
      <c r="D53" s="32" t="str">
        <f t="shared" ca="1" si="23"/>
        <v/>
      </c>
      <c r="E53" s="27" t="str">
        <f t="shared" ca="1" si="24"/>
        <v/>
      </c>
    </row>
    <row r="54" spans="1:8" ht="14.25" customHeight="1" x14ac:dyDescent="0.3">
      <c r="A54" s="31">
        <v>46164</v>
      </c>
      <c r="B54" s="32" t="str">
        <f t="shared" ca="1" si="21"/>
        <v/>
      </c>
      <c r="C54" s="32" t="str">
        <f t="shared" ca="1" si="22"/>
        <v/>
      </c>
      <c r="D54" s="32" t="str">
        <f t="shared" ca="1" si="23"/>
        <v/>
      </c>
      <c r="E54" s="27" t="str">
        <f t="shared" ca="1" si="24"/>
        <v/>
      </c>
    </row>
    <row r="55" spans="1:8" ht="14.25" customHeight="1" x14ac:dyDescent="0.3">
      <c r="A55" s="31">
        <v>46165</v>
      </c>
      <c r="B55" s="32" t="str">
        <f t="shared" ca="1" si="21"/>
        <v/>
      </c>
      <c r="C55" s="32" t="str">
        <f t="shared" ca="1" si="22"/>
        <v/>
      </c>
      <c r="D55" s="32" t="str">
        <f t="shared" ca="1" si="23"/>
        <v/>
      </c>
      <c r="E55" s="27" t="str">
        <f t="shared" ca="1" si="24"/>
        <v/>
      </c>
    </row>
    <row r="56" spans="1:8" ht="14.25" customHeight="1" x14ac:dyDescent="0.3">
      <c r="A56" s="31">
        <v>46166</v>
      </c>
      <c r="B56" s="35" t="str">
        <f t="shared" ca="1" si="21"/>
        <v/>
      </c>
      <c r="C56" s="35" t="str">
        <f t="shared" ca="1" si="22"/>
        <v/>
      </c>
      <c r="D56" s="35" t="str">
        <f t="shared" ca="1" si="23"/>
        <v/>
      </c>
      <c r="E56" s="27" t="str">
        <f t="shared" ca="1" si="24"/>
        <v/>
      </c>
      <c r="F56" s="32">
        <f t="shared" ref="F56" ca="1" si="29">SUM(B50:B56)</f>
        <v>0</v>
      </c>
      <c r="G56" s="32">
        <f t="shared" ref="G56" ca="1" si="30">SUM(C50:C56)</f>
        <v>0</v>
      </c>
      <c r="H56" s="37" t="e">
        <f ca="1">IF(F56=0,"",G56/F56)*-1</f>
        <v>#VALUE!</v>
      </c>
    </row>
    <row r="57" spans="1:8" ht="14.25" customHeight="1" x14ac:dyDescent="0.3">
      <c r="A57" s="31">
        <v>46167</v>
      </c>
      <c r="B57" s="32" t="str">
        <f t="shared" ca="1" si="21"/>
        <v/>
      </c>
      <c r="C57" s="32" t="str">
        <f t="shared" ca="1" si="22"/>
        <v/>
      </c>
      <c r="D57" s="32" t="str">
        <f t="shared" ca="1" si="23"/>
        <v/>
      </c>
      <c r="E57" s="27" t="str">
        <f t="shared" ca="1" si="24"/>
        <v/>
      </c>
    </row>
    <row r="58" spans="1:8" ht="14.25" customHeight="1" x14ac:dyDescent="0.3">
      <c r="A58" s="31">
        <v>46168</v>
      </c>
      <c r="B58" s="32" t="str">
        <f t="shared" ca="1" si="21"/>
        <v/>
      </c>
      <c r="C58" s="32" t="str">
        <f t="shared" ca="1" si="22"/>
        <v/>
      </c>
      <c r="D58" s="32" t="str">
        <f t="shared" ca="1" si="23"/>
        <v/>
      </c>
      <c r="E58" s="27" t="str">
        <f t="shared" ca="1" si="24"/>
        <v/>
      </c>
    </row>
    <row r="59" spans="1:8" ht="14.25" customHeight="1" x14ac:dyDescent="0.3">
      <c r="A59" s="31">
        <v>46169</v>
      </c>
      <c r="B59" s="32" t="str">
        <f t="shared" ca="1" si="21"/>
        <v/>
      </c>
      <c r="C59" s="32" t="str">
        <f t="shared" ca="1" si="22"/>
        <v/>
      </c>
      <c r="D59" s="32" t="str">
        <f t="shared" ca="1" si="23"/>
        <v/>
      </c>
      <c r="E59" s="27" t="str">
        <f t="shared" ca="1" si="24"/>
        <v/>
      </c>
    </row>
    <row r="60" spans="1:8" ht="14.25" customHeight="1" x14ac:dyDescent="0.3">
      <c r="A60" s="31">
        <v>46170</v>
      </c>
      <c r="B60" s="32" t="str">
        <f t="shared" ca="1" si="21"/>
        <v/>
      </c>
      <c r="C60" s="32" t="str">
        <f t="shared" ca="1" si="22"/>
        <v/>
      </c>
      <c r="D60" s="32" t="str">
        <f t="shared" ca="1" si="23"/>
        <v/>
      </c>
      <c r="E60" s="27" t="str">
        <f t="shared" ca="1" si="24"/>
        <v/>
      </c>
    </row>
    <row r="61" spans="1:8" ht="14.25" customHeight="1" x14ac:dyDescent="0.3">
      <c r="A61" s="31">
        <v>46171</v>
      </c>
      <c r="B61" s="32" t="str">
        <f t="shared" ca="1" si="21"/>
        <v/>
      </c>
      <c r="C61" s="32" t="str">
        <f t="shared" ca="1" si="22"/>
        <v/>
      </c>
      <c r="D61" s="32" t="str">
        <f t="shared" ca="1" si="23"/>
        <v/>
      </c>
      <c r="E61" s="27" t="str">
        <f t="shared" ca="1" si="24"/>
        <v/>
      </c>
    </row>
    <row r="62" spans="1:8" ht="14.25" customHeight="1" x14ac:dyDescent="0.3">
      <c r="A62" s="31">
        <v>46172</v>
      </c>
      <c r="B62" s="32" t="str">
        <f t="shared" ca="1" si="21"/>
        <v/>
      </c>
      <c r="C62" s="32" t="str">
        <f t="shared" ca="1" si="22"/>
        <v/>
      </c>
      <c r="D62" s="32" t="str">
        <f t="shared" ca="1" si="23"/>
        <v/>
      </c>
      <c r="E62" s="27" t="str">
        <f t="shared" ca="1" si="24"/>
        <v/>
      </c>
    </row>
    <row r="63" spans="1:8" ht="14.25" customHeight="1" x14ac:dyDescent="0.3">
      <c r="A63" s="31">
        <v>46173</v>
      </c>
      <c r="B63" s="35" t="str">
        <f t="shared" ca="1" si="21"/>
        <v/>
      </c>
      <c r="C63" s="35" t="str">
        <f t="shared" ca="1" si="22"/>
        <v/>
      </c>
      <c r="D63" s="35" t="str">
        <f t="shared" ca="1" si="23"/>
        <v/>
      </c>
      <c r="E63" s="27" t="str">
        <f t="shared" ca="1" si="24"/>
        <v/>
      </c>
      <c r="F63" s="32">
        <f t="shared" ref="F63" ca="1" si="31">SUM(B57:B63)</f>
        <v>0</v>
      </c>
      <c r="G63" s="32">
        <f t="shared" ref="G63" ca="1" si="32">SUM(C57:C63)</f>
        <v>0</v>
      </c>
      <c r="H63" s="37" t="e">
        <f ca="1">IF(F63=0,"",G63/F63)*-1</f>
        <v>#VALUE!</v>
      </c>
    </row>
    <row r="64" spans="1:8" ht="14.25" customHeight="1" x14ac:dyDescent="0.3">
      <c r="A64" s="31">
        <v>46174</v>
      </c>
      <c r="B64" s="32" t="str">
        <f t="shared" ca="1" si="21"/>
        <v/>
      </c>
      <c r="C64" s="32" t="str">
        <f t="shared" ca="1" si="22"/>
        <v/>
      </c>
      <c r="D64" s="32" t="str">
        <f t="shared" ca="1" si="23"/>
        <v/>
      </c>
      <c r="E64" s="27" t="str">
        <f t="shared" ca="1" si="24"/>
        <v/>
      </c>
    </row>
    <row r="65" spans="1:8" ht="14.25" customHeight="1" x14ac:dyDescent="0.3">
      <c r="A65" s="31">
        <v>46175</v>
      </c>
      <c r="B65" s="32" t="str">
        <f t="shared" ca="1" si="21"/>
        <v/>
      </c>
      <c r="C65" s="32" t="str">
        <f t="shared" ca="1" si="22"/>
        <v/>
      </c>
      <c r="D65" s="32" t="str">
        <f t="shared" ca="1" si="23"/>
        <v/>
      </c>
      <c r="E65" s="27" t="str">
        <f t="shared" ca="1" si="24"/>
        <v/>
      </c>
    </row>
    <row r="66" spans="1:8" ht="14.25" customHeight="1" x14ac:dyDescent="0.3">
      <c r="A66" s="31">
        <v>46176</v>
      </c>
      <c r="B66" s="32" t="str">
        <f t="shared" ca="1" si="21"/>
        <v/>
      </c>
      <c r="C66" s="32" t="str">
        <f t="shared" ca="1" si="22"/>
        <v/>
      </c>
      <c r="D66" s="32" t="str">
        <f t="shared" ca="1" si="23"/>
        <v/>
      </c>
      <c r="E66" s="27" t="str">
        <f t="shared" ca="1" si="24"/>
        <v/>
      </c>
    </row>
    <row r="67" spans="1:8" ht="14.25" customHeight="1" x14ac:dyDescent="0.3">
      <c r="A67" s="31">
        <v>46177</v>
      </c>
      <c r="B67" s="32" t="str">
        <f t="shared" ca="1" si="21"/>
        <v/>
      </c>
      <c r="C67" s="32" t="str">
        <f t="shared" ca="1" si="22"/>
        <v/>
      </c>
      <c r="D67" s="32" t="str">
        <f t="shared" ca="1" si="23"/>
        <v/>
      </c>
      <c r="E67" s="27" t="str">
        <f t="shared" ca="1" si="24"/>
        <v/>
      </c>
    </row>
    <row r="68" spans="1:8" ht="14.25" customHeight="1" x14ac:dyDescent="0.3">
      <c r="A68" s="31">
        <v>46178</v>
      </c>
      <c r="B68" s="32" t="str">
        <f t="shared" ca="1" si="21"/>
        <v/>
      </c>
      <c r="C68" s="32" t="str">
        <f t="shared" ca="1" si="22"/>
        <v/>
      </c>
      <c r="D68" s="32" t="str">
        <f t="shared" ca="1" si="23"/>
        <v/>
      </c>
      <c r="E68" s="27" t="str">
        <f t="shared" ca="1" si="24"/>
        <v/>
      </c>
    </row>
    <row r="69" spans="1:8" ht="14.25" customHeight="1" x14ac:dyDescent="0.3">
      <c r="A69" s="31">
        <v>46179</v>
      </c>
      <c r="B69" s="32" t="str">
        <f t="shared" ca="1" si="21"/>
        <v/>
      </c>
      <c r="C69" s="32" t="str">
        <f t="shared" ca="1" si="22"/>
        <v/>
      </c>
      <c r="D69" s="32" t="str">
        <f t="shared" ca="1" si="23"/>
        <v/>
      </c>
      <c r="E69" s="27" t="str">
        <f t="shared" ca="1" si="24"/>
        <v/>
      </c>
    </row>
    <row r="70" spans="1:8" ht="14.25" customHeight="1" x14ac:dyDescent="0.3">
      <c r="A70" s="31">
        <v>46180</v>
      </c>
      <c r="B70" s="35" t="str">
        <f t="shared" ca="1" si="21"/>
        <v/>
      </c>
      <c r="C70" s="35" t="str">
        <f t="shared" ca="1" si="22"/>
        <v/>
      </c>
      <c r="D70" s="35" t="str">
        <f t="shared" ca="1" si="23"/>
        <v/>
      </c>
      <c r="E70" s="27" t="str">
        <f t="shared" ca="1" si="24"/>
        <v/>
      </c>
      <c r="F70" s="32">
        <f t="shared" ref="F70" ca="1" si="33">SUM(B64:B70)</f>
        <v>0</v>
      </c>
      <c r="G70" s="32">
        <f t="shared" ref="G70" ca="1" si="34">SUM(C64:C70)</f>
        <v>0</v>
      </c>
      <c r="H70" s="37" t="e">
        <f ca="1">IF(F70=0,"",G70/F70)*-1</f>
        <v>#VALUE!</v>
      </c>
    </row>
    <row r="71" spans="1:8" ht="14.25" customHeight="1" x14ac:dyDescent="0.3">
      <c r="A71" s="31">
        <v>46181</v>
      </c>
      <c r="B71" s="32" t="str">
        <f t="shared" ca="1" si="21"/>
        <v/>
      </c>
      <c r="C71" s="32" t="str">
        <f t="shared" ca="1" si="22"/>
        <v/>
      </c>
      <c r="D71" s="32" t="str">
        <f t="shared" ca="1" si="23"/>
        <v/>
      </c>
      <c r="E71" s="27" t="str">
        <f t="shared" ca="1" si="24"/>
        <v/>
      </c>
    </row>
    <row r="72" spans="1:8" ht="14.25" customHeight="1" x14ac:dyDescent="0.3">
      <c r="A72" s="31">
        <v>46182</v>
      </c>
      <c r="B72" s="32" t="str">
        <f t="shared" ca="1" si="21"/>
        <v/>
      </c>
      <c r="C72" s="32" t="str">
        <f t="shared" ca="1" si="22"/>
        <v/>
      </c>
      <c r="D72" s="32" t="str">
        <f t="shared" ca="1" si="23"/>
        <v/>
      </c>
      <c r="E72" s="27" t="str">
        <f t="shared" ca="1" si="24"/>
        <v/>
      </c>
    </row>
    <row r="73" spans="1:8" ht="14.25" customHeight="1" x14ac:dyDescent="0.3">
      <c r="A73" s="31">
        <v>46183</v>
      </c>
      <c r="B73" s="32" t="str">
        <f t="shared" ca="1" si="21"/>
        <v/>
      </c>
      <c r="C73" s="32" t="str">
        <f t="shared" ca="1" si="22"/>
        <v/>
      </c>
      <c r="D73" s="32" t="str">
        <f t="shared" ca="1" si="23"/>
        <v/>
      </c>
      <c r="E73" s="27" t="str">
        <f t="shared" ca="1" si="24"/>
        <v/>
      </c>
    </row>
    <row r="74" spans="1:8" ht="14.25" customHeight="1" x14ac:dyDescent="0.3">
      <c r="A74" s="31">
        <v>46184</v>
      </c>
      <c r="B74" s="32" t="str">
        <f t="shared" ca="1" si="21"/>
        <v/>
      </c>
      <c r="C74" s="32" t="str">
        <f t="shared" ca="1" si="22"/>
        <v/>
      </c>
      <c r="D74" s="32" t="str">
        <f t="shared" ca="1" si="23"/>
        <v/>
      </c>
      <c r="E74" s="27" t="str">
        <f t="shared" ca="1" si="24"/>
        <v/>
      </c>
    </row>
    <row r="75" spans="1:8" ht="14.25" customHeight="1" x14ac:dyDescent="0.3">
      <c r="A75" s="31">
        <v>46185</v>
      </c>
      <c r="B75" s="32" t="str">
        <f t="shared" ca="1" si="21"/>
        <v/>
      </c>
      <c r="C75" s="32" t="str">
        <f t="shared" ca="1" si="22"/>
        <v/>
      </c>
      <c r="D75" s="32" t="str">
        <f t="shared" ca="1" si="23"/>
        <v/>
      </c>
      <c r="E75" s="27" t="str">
        <f t="shared" ca="1" si="24"/>
        <v/>
      </c>
    </row>
    <row r="76" spans="1:8" ht="14.25" customHeight="1" x14ac:dyDescent="0.3">
      <c r="A76" s="31">
        <v>46186</v>
      </c>
      <c r="B76" s="32" t="str">
        <f t="shared" ca="1" si="21"/>
        <v/>
      </c>
      <c r="C76" s="32" t="str">
        <f t="shared" ca="1" si="22"/>
        <v/>
      </c>
      <c r="D76" s="32" t="str">
        <f t="shared" ca="1" si="23"/>
        <v/>
      </c>
      <c r="E76" s="27" t="str">
        <f t="shared" ca="1" si="24"/>
        <v/>
      </c>
    </row>
    <row r="77" spans="1:8" ht="14.25" customHeight="1" x14ac:dyDescent="0.3">
      <c r="A77" s="31">
        <v>46187</v>
      </c>
      <c r="B77" s="35" t="str">
        <f t="shared" ca="1" si="21"/>
        <v/>
      </c>
      <c r="C77" s="35" t="str">
        <f t="shared" ca="1" si="22"/>
        <v/>
      </c>
      <c r="D77" s="35" t="str">
        <f t="shared" ca="1" si="23"/>
        <v/>
      </c>
      <c r="E77" s="27" t="str">
        <f t="shared" ca="1" si="24"/>
        <v/>
      </c>
      <c r="F77" s="32">
        <f t="shared" ref="F77" ca="1" si="35">SUM(B71:B77)</f>
        <v>0</v>
      </c>
      <c r="G77" s="32">
        <f t="shared" ref="G77" ca="1" si="36">SUM(C71:C77)</f>
        <v>0</v>
      </c>
      <c r="H77" s="37" t="e">
        <f ca="1">IF(F77=0,"",G77/F77)*-1</f>
        <v>#VALUE!</v>
      </c>
    </row>
    <row r="78" spans="1:8" ht="14.25" customHeight="1" x14ac:dyDescent="0.3">
      <c r="A78" s="31">
        <v>46188</v>
      </c>
      <c r="B78" s="32" t="str">
        <f t="shared" ca="1" si="21"/>
        <v/>
      </c>
      <c r="C78" s="32" t="str">
        <f t="shared" ca="1" si="22"/>
        <v/>
      </c>
      <c r="D78" s="32" t="str">
        <f t="shared" ca="1" si="23"/>
        <v/>
      </c>
      <c r="E78" s="27" t="str">
        <f t="shared" ca="1" si="24"/>
        <v/>
      </c>
    </row>
    <row r="79" spans="1:8" ht="14.25" customHeight="1" x14ac:dyDescent="0.3">
      <c r="A79" s="31">
        <v>46189</v>
      </c>
      <c r="B79" s="32" t="str">
        <f t="shared" ca="1" si="21"/>
        <v/>
      </c>
      <c r="C79" s="32" t="str">
        <f t="shared" ca="1" si="22"/>
        <v/>
      </c>
      <c r="D79" s="32" t="str">
        <f t="shared" ca="1" si="23"/>
        <v/>
      </c>
      <c r="E79" s="27" t="str">
        <f t="shared" ca="1" si="24"/>
        <v/>
      </c>
    </row>
    <row r="80" spans="1:8" ht="14.25" customHeight="1" x14ac:dyDescent="0.3">
      <c r="A80" s="31">
        <v>46190</v>
      </c>
      <c r="B80" s="32" t="str">
        <f t="shared" ca="1" si="21"/>
        <v/>
      </c>
      <c r="C80" s="32" t="str">
        <f t="shared" ca="1" si="22"/>
        <v/>
      </c>
      <c r="D80" s="32" t="str">
        <f t="shared" ca="1" si="23"/>
        <v/>
      </c>
      <c r="E80" s="27" t="str">
        <f t="shared" ca="1" si="24"/>
        <v/>
      </c>
    </row>
    <row r="81" spans="1:8" ht="14.25" customHeight="1" x14ac:dyDescent="0.3">
      <c r="A81" s="31">
        <v>46191</v>
      </c>
      <c r="B81" s="32" t="str">
        <f t="shared" ca="1" si="21"/>
        <v/>
      </c>
      <c r="C81" s="32" t="str">
        <f t="shared" ca="1" si="22"/>
        <v/>
      </c>
      <c r="D81" s="32" t="str">
        <f t="shared" ca="1" si="23"/>
        <v/>
      </c>
      <c r="E81" s="27" t="str">
        <f t="shared" ca="1" si="24"/>
        <v/>
      </c>
    </row>
    <row r="82" spans="1:8" ht="14.25" customHeight="1" x14ac:dyDescent="0.3">
      <c r="A82" s="31">
        <v>46192</v>
      </c>
      <c r="B82" s="32" t="str">
        <f t="shared" ca="1" si="21"/>
        <v/>
      </c>
      <c r="C82" s="32" t="str">
        <f t="shared" ca="1" si="22"/>
        <v/>
      </c>
      <c r="D82" s="32" t="str">
        <f t="shared" ca="1" si="23"/>
        <v/>
      </c>
      <c r="E82" s="27" t="str">
        <f t="shared" ca="1" si="24"/>
        <v/>
      </c>
    </row>
    <row r="83" spans="1:8" ht="14.25" customHeight="1" x14ac:dyDescent="0.3">
      <c r="A83" s="31">
        <v>46193</v>
      </c>
      <c r="B83" s="32" t="str">
        <f t="shared" ca="1" si="21"/>
        <v/>
      </c>
      <c r="C83" s="32" t="str">
        <f t="shared" ca="1" si="22"/>
        <v/>
      </c>
      <c r="D83" s="32" t="str">
        <f t="shared" ca="1" si="23"/>
        <v/>
      </c>
      <c r="E83" s="27" t="str">
        <f t="shared" ca="1" si="24"/>
        <v/>
      </c>
    </row>
    <row r="84" spans="1:8" ht="14.25" customHeight="1" x14ac:dyDescent="0.3">
      <c r="A84" s="31">
        <v>46194</v>
      </c>
      <c r="B84" s="35" t="str">
        <f t="shared" ca="1" si="21"/>
        <v/>
      </c>
      <c r="C84" s="35" t="str">
        <f t="shared" ca="1" si="22"/>
        <v/>
      </c>
      <c r="D84" s="35" t="str">
        <f t="shared" ca="1" si="23"/>
        <v/>
      </c>
      <c r="E84" s="27" t="str">
        <f t="shared" ca="1" si="24"/>
        <v/>
      </c>
      <c r="F84" s="32">
        <f t="shared" ref="F84" ca="1" si="37">SUM(B78:B84)</f>
        <v>0</v>
      </c>
      <c r="G84" s="32">
        <f t="shared" ref="G84" ca="1" si="38">SUM(C78:C84)</f>
        <v>0</v>
      </c>
      <c r="H84" s="37" t="e">
        <f ca="1">IF(F84=0,"",G84/F84)*-1</f>
        <v>#VALUE!</v>
      </c>
    </row>
    <row r="85" spans="1:8" ht="14.25" customHeight="1" x14ac:dyDescent="0.3">
      <c r="A85" s="31">
        <v>46195</v>
      </c>
      <c r="B85" s="32" t="str">
        <f t="shared" ca="1" si="21"/>
        <v/>
      </c>
      <c r="C85" s="32" t="str">
        <f t="shared" ca="1" si="22"/>
        <v/>
      </c>
      <c r="D85" s="32" t="str">
        <f t="shared" ca="1" si="23"/>
        <v/>
      </c>
      <c r="E85" s="27" t="str">
        <f t="shared" ca="1" si="24"/>
        <v/>
      </c>
    </row>
    <row r="86" spans="1:8" ht="14.25" customHeight="1" x14ac:dyDescent="0.3">
      <c r="A86" s="31">
        <v>46196</v>
      </c>
      <c r="B86" s="32" t="str">
        <f t="shared" ca="1" si="21"/>
        <v/>
      </c>
      <c r="C86" s="32" t="str">
        <f t="shared" ca="1" si="22"/>
        <v/>
      </c>
      <c r="D86" s="32" t="str">
        <f t="shared" ca="1" si="23"/>
        <v/>
      </c>
      <c r="E86" s="27" t="str">
        <f t="shared" ca="1" si="24"/>
        <v/>
      </c>
    </row>
    <row r="87" spans="1:8" ht="14.25" customHeight="1" x14ac:dyDescent="0.3">
      <c r="A87" s="31">
        <v>46197</v>
      </c>
      <c r="B87" s="32" t="str">
        <f t="shared" ca="1" si="21"/>
        <v/>
      </c>
      <c r="C87" s="32" t="str">
        <f t="shared" ca="1" si="22"/>
        <v/>
      </c>
      <c r="D87" s="32" t="str">
        <f t="shared" ca="1" si="23"/>
        <v/>
      </c>
      <c r="E87" s="27" t="str">
        <f t="shared" ca="1" si="24"/>
        <v/>
      </c>
    </row>
    <row r="88" spans="1:8" ht="14.25" customHeight="1" x14ac:dyDescent="0.3">
      <c r="A88" s="31">
        <v>46198</v>
      </c>
      <c r="B88" s="32" t="str">
        <f t="shared" ca="1" si="21"/>
        <v/>
      </c>
      <c r="C88" s="32" t="str">
        <f t="shared" ca="1" si="22"/>
        <v/>
      </c>
      <c r="D88" s="32" t="str">
        <f t="shared" ca="1" si="23"/>
        <v/>
      </c>
      <c r="E88" s="27" t="str">
        <f t="shared" ca="1" si="24"/>
        <v/>
      </c>
    </row>
    <row r="89" spans="1:8" ht="14.25" customHeight="1" x14ac:dyDescent="0.3">
      <c r="A89" s="31">
        <v>46199</v>
      </c>
      <c r="B89" s="32" t="str">
        <f t="shared" ca="1" si="21"/>
        <v/>
      </c>
      <c r="C89" s="32" t="str">
        <f t="shared" ca="1" si="22"/>
        <v/>
      </c>
      <c r="D89" s="32" t="str">
        <f t="shared" ca="1" si="23"/>
        <v/>
      </c>
      <c r="E89" s="27" t="str">
        <f t="shared" ca="1" si="24"/>
        <v/>
      </c>
    </row>
    <row r="90" spans="1:8" ht="14.25" customHeight="1" x14ac:dyDescent="0.3">
      <c r="A90" s="31">
        <v>46200</v>
      </c>
      <c r="B90" s="32" t="str">
        <f t="shared" ca="1" si="21"/>
        <v/>
      </c>
      <c r="C90" s="32" t="str">
        <f t="shared" ca="1" si="22"/>
        <v/>
      </c>
      <c r="D90" s="32" t="str">
        <f t="shared" ca="1" si="23"/>
        <v/>
      </c>
      <c r="E90" s="27" t="str">
        <f t="shared" ca="1" si="24"/>
        <v/>
      </c>
    </row>
    <row r="91" spans="1:8" ht="14.25" customHeight="1" x14ac:dyDescent="0.3">
      <c r="A91" s="31">
        <v>46201</v>
      </c>
      <c r="B91" s="35" t="str">
        <f t="shared" ca="1" si="21"/>
        <v/>
      </c>
      <c r="C91" s="35" t="str">
        <f t="shared" ca="1" si="22"/>
        <v/>
      </c>
      <c r="D91" s="35" t="str">
        <f t="shared" ca="1" si="23"/>
        <v/>
      </c>
      <c r="E91" s="27" t="str">
        <f t="shared" ca="1" si="24"/>
        <v/>
      </c>
      <c r="F91" s="32">
        <f t="shared" ref="F91" ca="1" si="39">SUM(B85:B91)</f>
        <v>0</v>
      </c>
      <c r="G91" s="32">
        <f t="shared" ref="G91" ca="1" si="40">SUM(C85:C91)</f>
        <v>0</v>
      </c>
      <c r="H91" s="37" t="e">
        <f ca="1">IF(F91=0,"",G91/F91)*-1</f>
        <v>#VALUE!</v>
      </c>
    </row>
    <row r="92" spans="1:8" ht="14.25" customHeight="1" x14ac:dyDescent="0.3">
      <c r="A92" s="31">
        <v>46202</v>
      </c>
      <c r="B92" s="32" t="str">
        <f t="shared" ca="1" si="21"/>
        <v/>
      </c>
      <c r="C92" s="32" t="str">
        <f t="shared" ca="1" si="22"/>
        <v/>
      </c>
      <c r="D92" s="32" t="str">
        <f t="shared" ca="1" si="23"/>
        <v/>
      </c>
      <c r="E92" s="27" t="str">
        <f t="shared" ca="1" si="24"/>
        <v/>
      </c>
    </row>
    <row r="93" spans="1:8" ht="14.25" customHeight="1" x14ac:dyDescent="0.3">
      <c r="A93" s="31">
        <v>46203</v>
      </c>
      <c r="B93" s="32" t="str">
        <f t="shared" ca="1" si="21"/>
        <v/>
      </c>
      <c r="C93" s="32" t="str">
        <f t="shared" ca="1" si="22"/>
        <v/>
      </c>
      <c r="D93" s="32" t="str">
        <f t="shared" ca="1" si="23"/>
        <v/>
      </c>
      <c r="E93" s="27" t="str">
        <f t="shared" ca="1" si="24"/>
        <v/>
      </c>
    </row>
    <row r="94" spans="1:8" ht="14.25" customHeight="1" x14ac:dyDescent="0.3">
      <c r="A94" s="31">
        <v>46204</v>
      </c>
      <c r="B94" s="32" t="str">
        <f t="shared" ca="1" si="21"/>
        <v/>
      </c>
      <c r="C94" s="32" t="str">
        <f t="shared" ca="1" si="22"/>
        <v/>
      </c>
      <c r="D94" s="32" t="str">
        <f t="shared" ca="1" si="23"/>
        <v/>
      </c>
      <c r="E94" s="27" t="str">
        <f t="shared" ca="1" si="24"/>
        <v/>
      </c>
    </row>
    <row r="95" spans="1:8" ht="14.25" customHeight="1" x14ac:dyDescent="0.3">
      <c r="A95" s="31">
        <v>46205</v>
      </c>
      <c r="B95" s="32" t="str">
        <f t="shared" ca="1" si="21"/>
        <v/>
      </c>
      <c r="C95" s="32" t="str">
        <f t="shared" ca="1" si="22"/>
        <v/>
      </c>
      <c r="D95" s="32" t="str">
        <f t="shared" ca="1" si="23"/>
        <v/>
      </c>
      <c r="E95" s="27" t="str">
        <f t="shared" ca="1" si="24"/>
        <v/>
      </c>
    </row>
    <row r="96" spans="1:8" ht="14.25" customHeight="1" x14ac:dyDescent="0.3">
      <c r="A96" s="31">
        <v>46206</v>
      </c>
      <c r="B96" s="32" t="str">
        <f t="shared" ca="1" si="21"/>
        <v/>
      </c>
      <c r="C96" s="32" t="str">
        <f t="shared" ca="1" si="22"/>
        <v/>
      </c>
      <c r="D96" s="32" t="str">
        <f t="shared" ca="1" si="23"/>
        <v/>
      </c>
      <c r="E96" s="27" t="str">
        <f t="shared" ca="1" si="24"/>
        <v/>
      </c>
    </row>
    <row r="97" spans="1:8" ht="14.25" customHeight="1" x14ac:dyDescent="0.3">
      <c r="A97" s="31">
        <v>46207</v>
      </c>
      <c r="B97" s="32" t="str">
        <f t="shared" ca="1" si="21"/>
        <v/>
      </c>
      <c r="C97" s="32" t="str">
        <f t="shared" ca="1" si="22"/>
        <v/>
      </c>
      <c r="D97" s="32" t="str">
        <f t="shared" ca="1" si="23"/>
        <v/>
      </c>
      <c r="E97" s="27" t="str">
        <f t="shared" ca="1" si="24"/>
        <v/>
      </c>
    </row>
    <row r="98" spans="1:8" ht="14.25" customHeight="1" x14ac:dyDescent="0.3">
      <c r="A98" s="31">
        <v>46208</v>
      </c>
      <c r="B98" s="35" t="str">
        <f t="shared" ca="1" si="21"/>
        <v/>
      </c>
      <c r="C98" s="35" t="str">
        <f t="shared" ca="1" si="22"/>
        <v/>
      </c>
      <c r="D98" s="35" t="str">
        <f t="shared" ca="1" si="23"/>
        <v/>
      </c>
      <c r="E98" s="27" t="str">
        <f t="shared" ca="1" si="24"/>
        <v/>
      </c>
      <c r="F98" s="32">
        <f t="shared" ref="F98" ca="1" si="41">SUM(B92:B98)</f>
        <v>0</v>
      </c>
      <c r="G98" s="32">
        <f t="shared" ref="G98" ca="1" si="42">SUM(C92:C98)</f>
        <v>0</v>
      </c>
      <c r="H98" s="37" t="e">
        <f ca="1">IF(F98=0,"",G98/F98)*-1</f>
        <v>#VALUE!</v>
      </c>
    </row>
    <row r="99" spans="1:8" ht="14.25" customHeight="1" x14ac:dyDescent="0.3">
      <c r="A99" s="31">
        <v>46209</v>
      </c>
      <c r="B99" s="32" t="str">
        <f t="shared" ca="1" si="21"/>
        <v/>
      </c>
      <c r="C99" s="32" t="str">
        <f t="shared" ca="1" si="22"/>
        <v/>
      </c>
      <c r="D99" s="32" t="str">
        <f t="shared" ca="1" si="23"/>
        <v/>
      </c>
      <c r="E99" s="27" t="str">
        <f t="shared" ca="1" si="24"/>
        <v/>
      </c>
    </row>
    <row r="100" spans="1:8" ht="14.25" customHeight="1" x14ac:dyDescent="0.3">
      <c r="A100" s="31">
        <v>46210</v>
      </c>
      <c r="B100" s="32" t="str">
        <f t="shared" ca="1" si="21"/>
        <v/>
      </c>
      <c r="C100" s="32" t="str">
        <f t="shared" ca="1" si="22"/>
        <v/>
      </c>
      <c r="D100" s="32" t="str">
        <f t="shared" ca="1" si="23"/>
        <v/>
      </c>
      <c r="E100" s="27" t="str">
        <f t="shared" ca="1" si="24"/>
        <v/>
      </c>
    </row>
    <row r="101" spans="1:8" ht="14.25" customHeight="1" x14ac:dyDescent="0.3">
      <c r="A101" s="31">
        <v>46211</v>
      </c>
      <c r="B101" s="32" t="str">
        <f t="shared" ca="1" si="21"/>
        <v/>
      </c>
      <c r="C101" s="32" t="str">
        <f t="shared" ca="1" si="22"/>
        <v/>
      </c>
      <c r="D101" s="32" t="str">
        <f t="shared" ca="1" si="23"/>
        <v/>
      </c>
      <c r="E101" s="27" t="str">
        <f t="shared" ca="1" si="24"/>
        <v/>
      </c>
    </row>
    <row r="102" spans="1:8" ht="14.25" customHeight="1" x14ac:dyDescent="0.3">
      <c r="A102" s="31">
        <v>46212</v>
      </c>
      <c r="B102" s="32" t="str">
        <f t="shared" ca="1" si="21"/>
        <v/>
      </c>
      <c r="C102" s="32" t="str">
        <f t="shared" ca="1" si="22"/>
        <v/>
      </c>
      <c r="D102" s="32" t="str">
        <f t="shared" ca="1" si="23"/>
        <v/>
      </c>
      <c r="E102" s="27" t="str">
        <f t="shared" ca="1" si="24"/>
        <v/>
      </c>
    </row>
    <row r="103" spans="1:8" ht="14.25" customHeight="1" x14ac:dyDescent="0.3">
      <c r="A103" s="31">
        <v>46213</v>
      </c>
      <c r="B103" s="32" t="str">
        <f t="shared" ca="1" si="21"/>
        <v/>
      </c>
      <c r="C103" s="32" t="str">
        <f t="shared" ca="1" si="22"/>
        <v/>
      </c>
      <c r="D103" s="32" t="str">
        <f t="shared" ca="1" si="23"/>
        <v/>
      </c>
      <c r="E103" s="27" t="str">
        <f t="shared" ca="1" si="24"/>
        <v/>
      </c>
    </row>
    <row r="104" spans="1:8" ht="14.25" customHeight="1" x14ac:dyDescent="0.3">
      <c r="A104" s="31">
        <v>46214</v>
      </c>
      <c r="B104" s="32" t="str">
        <f t="shared" ca="1" si="21"/>
        <v/>
      </c>
      <c r="C104" s="32" t="str">
        <f t="shared" ca="1" si="22"/>
        <v/>
      </c>
      <c r="D104" s="32" t="str">
        <f t="shared" ca="1" si="23"/>
        <v/>
      </c>
      <c r="E104" s="27" t="str">
        <f t="shared" ca="1" si="24"/>
        <v/>
      </c>
    </row>
    <row r="105" spans="1:8" ht="14.25" customHeight="1" x14ac:dyDescent="0.3">
      <c r="A105" s="31">
        <v>46215</v>
      </c>
      <c r="B105" s="35" t="str">
        <f t="shared" ca="1" si="21"/>
        <v/>
      </c>
      <c r="C105" s="35" t="str">
        <f t="shared" ca="1" si="22"/>
        <v/>
      </c>
      <c r="D105" s="35" t="str">
        <f t="shared" ca="1" si="23"/>
        <v/>
      </c>
      <c r="E105" s="27" t="str">
        <f t="shared" ca="1" si="24"/>
        <v/>
      </c>
      <c r="F105" s="32">
        <f t="shared" ref="F105" ca="1" si="43">SUM(B99:B105)</f>
        <v>0</v>
      </c>
      <c r="G105" s="32">
        <f t="shared" ref="G105" ca="1" si="44">SUM(C99:C105)</f>
        <v>0</v>
      </c>
      <c r="H105" s="37" t="e">
        <f ca="1">IF(F105=0,"",G105/F105)*-1</f>
        <v>#VALUE!</v>
      </c>
    </row>
    <row r="106" spans="1:8" ht="14.25" customHeight="1" x14ac:dyDescent="0.3">
      <c r="A106" s="31">
        <v>46216</v>
      </c>
      <c r="B106" s="32" t="str">
        <f t="shared" ref="B106:B126" ca="1" si="45">IFERROR(SUMIFS(INDIRECT("'"&amp;TEXT(A106,"DD-MM")&amp;"'!L:L"),INDIRECT("'"&amp;TEXT(A106,"DD-MM")&amp;"'!H:H"),$B$2),"")</f>
        <v/>
      </c>
      <c r="C106" s="32" t="str">
        <f t="shared" ref="C106:C126" ca="1" si="46">IFERROR(SUMIFS(INDIRECT("'"&amp;TEXT(A106,"DD-MM")&amp;"'!L:L"),INDIRECT("'"&amp;TEXT(A106,"DD-MM")&amp;"'!H:H"),$C$2),"")</f>
        <v/>
      </c>
      <c r="D106" s="32" t="str">
        <f t="shared" ref="D106:D126" ca="1" si="47">IFERROR(SUMIFS(INDIRECT("'"&amp;TEXT(A106,"DD-MM")&amp;"'!L:L"),INDIRECT("'"&amp;TEXT(A106,"DD-MM")&amp;"'!H:H"),$D$2),"")</f>
        <v/>
      </c>
      <c r="E106" s="27" t="str">
        <f t="shared" ref="E106:E126" ca="1" si="48">IFERROR(IF(B106=0,"",C106/B106)*-1,"")</f>
        <v/>
      </c>
    </row>
    <row r="107" spans="1:8" ht="14.25" customHeight="1" x14ac:dyDescent="0.3">
      <c r="A107" s="31">
        <v>46217</v>
      </c>
      <c r="B107" s="32" t="str">
        <f t="shared" ca="1" si="45"/>
        <v/>
      </c>
      <c r="C107" s="32" t="str">
        <f t="shared" ca="1" si="46"/>
        <v/>
      </c>
      <c r="D107" s="32" t="str">
        <f t="shared" ca="1" si="47"/>
        <v/>
      </c>
      <c r="E107" s="27" t="str">
        <f t="shared" ca="1" si="48"/>
        <v/>
      </c>
    </row>
    <row r="108" spans="1:8" ht="14.25" customHeight="1" x14ac:dyDescent="0.3">
      <c r="A108" s="31">
        <v>46218</v>
      </c>
      <c r="B108" s="32" t="str">
        <f t="shared" ca="1" si="45"/>
        <v/>
      </c>
      <c r="C108" s="32" t="str">
        <f t="shared" ca="1" si="46"/>
        <v/>
      </c>
      <c r="D108" s="32" t="str">
        <f t="shared" ca="1" si="47"/>
        <v/>
      </c>
      <c r="E108" s="27" t="str">
        <f t="shared" ca="1" si="48"/>
        <v/>
      </c>
    </row>
    <row r="109" spans="1:8" ht="14.25" customHeight="1" x14ac:dyDescent="0.3">
      <c r="A109" s="31">
        <v>46219</v>
      </c>
      <c r="B109" s="32" t="str">
        <f t="shared" ca="1" si="45"/>
        <v/>
      </c>
      <c r="C109" s="32" t="str">
        <f t="shared" ca="1" si="46"/>
        <v/>
      </c>
      <c r="D109" s="32" t="str">
        <f t="shared" ca="1" si="47"/>
        <v/>
      </c>
      <c r="E109" s="27" t="str">
        <f t="shared" ca="1" si="48"/>
        <v/>
      </c>
    </row>
    <row r="110" spans="1:8" ht="14.25" customHeight="1" x14ac:dyDescent="0.3">
      <c r="A110" s="31">
        <v>46220</v>
      </c>
      <c r="B110" s="32" t="str">
        <f t="shared" ca="1" si="45"/>
        <v/>
      </c>
      <c r="C110" s="32" t="str">
        <f t="shared" ca="1" si="46"/>
        <v/>
      </c>
      <c r="D110" s="32" t="str">
        <f t="shared" ca="1" si="47"/>
        <v/>
      </c>
      <c r="E110" s="27" t="str">
        <f t="shared" ca="1" si="48"/>
        <v/>
      </c>
    </row>
    <row r="111" spans="1:8" ht="14.25" customHeight="1" x14ac:dyDescent="0.3">
      <c r="A111" s="31">
        <v>46221</v>
      </c>
      <c r="B111" s="32" t="str">
        <f t="shared" ca="1" si="45"/>
        <v/>
      </c>
      <c r="C111" s="32" t="str">
        <f t="shared" ca="1" si="46"/>
        <v/>
      </c>
      <c r="D111" s="32" t="str">
        <f t="shared" ca="1" si="47"/>
        <v/>
      </c>
      <c r="E111" s="27" t="str">
        <f t="shared" ca="1" si="48"/>
        <v/>
      </c>
    </row>
    <row r="112" spans="1:8" ht="14.25" customHeight="1" x14ac:dyDescent="0.3">
      <c r="A112" s="31">
        <v>46222</v>
      </c>
      <c r="B112" s="35" t="str">
        <f t="shared" ca="1" si="45"/>
        <v/>
      </c>
      <c r="C112" s="35" t="str">
        <f t="shared" ca="1" si="46"/>
        <v/>
      </c>
      <c r="D112" s="35" t="str">
        <f t="shared" ca="1" si="47"/>
        <v/>
      </c>
      <c r="E112" s="27" t="str">
        <f t="shared" ca="1" si="48"/>
        <v/>
      </c>
      <c r="F112" s="32">
        <f t="shared" ref="F112" ca="1" si="49">SUM(B106:B112)</f>
        <v>0</v>
      </c>
      <c r="G112" s="32">
        <f t="shared" ref="G112" ca="1" si="50">SUM(C106:C112)</f>
        <v>0</v>
      </c>
      <c r="H112" s="37" t="e">
        <f ca="1">IF(F112=0,"",G112/F112)*-1</f>
        <v>#VALUE!</v>
      </c>
    </row>
    <row r="113" spans="1:8" ht="14.25" customHeight="1" x14ac:dyDescent="0.3">
      <c r="A113" s="31">
        <v>46223</v>
      </c>
      <c r="B113" s="32" t="str">
        <f t="shared" ca="1" si="45"/>
        <v/>
      </c>
      <c r="C113" s="32" t="str">
        <f t="shared" ca="1" si="46"/>
        <v/>
      </c>
      <c r="D113" s="32" t="str">
        <f t="shared" ca="1" si="47"/>
        <v/>
      </c>
      <c r="E113" s="27" t="str">
        <f t="shared" ca="1" si="48"/>
        <v/>
      </c>
    </row>
    <row r="114" spans="1:8" ht="14.25" customHeight="1" x14ac:dyDescent="0.3">
      <c r="A114" s="31">
        <v>46224</v>
      </c>
      <c r="B114" s="32" t="str">
        <f t="shared" ca="1" si="45"/>
        <v/>
      </c>
      <c r="C114" s="32" t="str">
        <f t="shared" ca="1" si="46"/>
        <v/>
      </c>
      <c r="D114" s="32" t="str">
        <f t="shared" ca="1" si="47"/>
        <v/>
      </c>
      <c r="E114" s="27" t="str">
        <f t="shared" ca="1" si="48"/>
        <v/>
      </c>
    </row>
    <row r="115" spans="1:8" ht="14.25" customHeight="1" x14ac:dyDescent="0.3">
      <c r="A115" s="31">
        <v>46225</v>
      </c>
      <c r="B115" s="32" t="str">
        <f t="shared" ca="1" si="45"/>
        <v/>
      </c>
      <c r="C115" s="32" t="str">
        <f t="shared" ca="1" si="46"/>
        <v/>
      </c>
      <c r="D115" s="32" t="str">
        <f t="shared" ca="1" si="47"/>
        <v/>
      </c>
      <c r="E115" s="27" t="str">
        <f t="shared" ca="1" si="48"/>
        <v/>
      </c>
    </row>
    <row r="116" spans="1:8" ht="14.25" customHeight="1" x14ac:dyDescent="0.3">
      <c r="A116" s="31">
        <v>46226</v>
      </c>
      <c r="B116" s="32" t="str">
        <f t="shared" ca="1" si="45"/>
        <v/>
      </c>
      <c r="C116" s="32" t="str">
        <f t="shared" ca="1" si="46"/>
        <v/>
      </c>
      <c r="D116" s="32" t="str">
        <f t="shared" ca="1" si="47"/>
        <v/>
      </c>
      <c r="E116" s="27" t="str">
        <f t="shared" ca="1" si="48"/>
        <v/>
      </c>
    </row>
    <row r="117" spans="1:8" ht="14.25" customHeight="1" x14ac:dyDescent="0.3">
      <c r="A117" s="31">
        <v>46227</v>
      </c>
      <c r="B117" s="32" t="str">
        <f t="shared" ca="1" si="45"/>
        <v/>
      </c>
      <c r="C117" s="32" t="str">
        <f t="shared" ca="1" si="46"/>
        <v/>
      </c>
      <c r="D117" s="32" t="str">
        <f t="shared" ca="1" si="47"/>
        <v/>
      </c>
      <c r="E117" s="27" t="str">
        <f t="shared" ca="1" si="48"/>
        <v/>
      </c>
    </row>
    <row r="118" spans="1:8" ht="14.25" customHeight="1" x14ac:dyDescent="0.3">
      <c r="A118" s="31">
        <v>46228</v>
      </c>
      <c r="B118" s="32" t="str">
        <f t="shared" ca="1" si="45"/>
        <v/>
      </c>
      <c r="C118" s="32" t="str">
        <f t="shared" ca="1" si="46"/>
        <v/>
      </c>
      <c r="D118" s="32" t="str">
        <f t="shared" ca="1" si="47"/>
        <v/>
      </c>
      <c r="E118" s="27" t="str">
        <f t="shared" ca="1" si="48"/>
        <v/>
      </c>
    </row>
    <row r="119" spans="1:8" ht="14.25" customHeight="1" x14ac:dyDescent="0.3">
      <c r="A119" s="31">
        <v>46229</v>
      </c>
      <c r="B119" s="35" t="str">
        <f t="shared" ca="1" si="45"/>
        <v/>
      </c>
      <c r="C119" s="35" t="str">
        <f t="shared" ca="1" si="46"/>
        <v/>
      </c>
      <c r="D119" s="35" t="str">
        <f t="shared" ca="1" si="47"/>
        <v/>
      </c>
      <c r="E119" s="27" t="str">
        <f t="shared" ca="1" si="48"/>
        <v/>
      </c>
      <c r="F119" s="32">
        <f t="shared" ref="F119" ca="1" si="51">SUM(B113:B119)</f>
        <v>0</v>
      </c>
      <c r="G119" s="32">
        <f t="shared" ref="G119" ca="1" si="52">SUM(C113:C119)</f>
        <v>0</v>
      </c>
      <c r="H119" s="37" t="e">
        <f ca="1">IF(F119=0,"",G119/F119)*-1</f>
        <v>#VALUE!</v>
      </c>
    </row>
    <row r="120" spans="1:8" ht="14.25" customHeight="1" x14ac:dyDescent="0.3">
      <c r="A120" s="31">
        <v>46230</v>
      </c>
      <c r="B120" s="32" t="str">
        <f t="shared" ca="1" si="45"/>
        <v/>
      </c>
      <c r="C120" s="32" t="str">
        <f t="shared" ca="1" si="46"/>
        <v/>
      </c>
      <c r="D120" s="32" t="str">
        <f t="shared" ca="1" si="47"/>
        <v/>
      </c>
      <c r="E120" s="27" t="str">
        <f t="shared" ca="1" si="48"/>
        <v/>
      </c>
    </row>
    <row r="121" spans="1:8" ht="14.25" customHeight="1" x14ac:dyDescent="0.3">
      <c r="A121" s="31">
        <v>46231</v>
      </c>
      <c r="B121" s="32" t="str">
        <f t="shared" ca="1" si="45"/>
        <v/>
      </c>
      <c r="C121" s="32" t="str">
        <f t="shared" ca="1" si="46"/>
        <v/>
      </c>
      <c r="D121" s="32" t="str">
        <f t="shared" ca="1" si="47"/>
        <v/>
      </c>
      <c r="E121" s="27" t="str">
        <f t="shared" ca="1" si="48"/>
        <v/>
      </c>
    </row>
    <row r="122" spans="1:8" ht="14.25" customHeight="1" x14ac:dyDescent="0.3">
      <c r="A122" s="31">
        <v>46232</v>
      </c>
      <c r="B122" s="32" t="str">
        <f t="shared" ca="1" si="45"/>
        <v/>
      </c>
      <c r="C122" s="32" t="str">
        <f t="shared" ca="1" si="46"/>
        <v/>
      </c>
      <c r="D122" s="32" t="str">
        <f t="shared" ca="1" si="47"/>
        <v/>
      </c>
      <c r="E122" s="27" t="str">
        <f t="shared" ca="1" si="48"/>
        <v/>
      </c>
    </row>
    <row r="123" spans="1:8" ht="14.25" customHeight="1" x14ac:dyDescent="0.3">
      <c r="A123" s="31">
        <v>46233</v>
      </c>
      <c r="B123" s="32" t="str">
        <f t="shared" ca="1" si="45"/>
        <v/>
      </c>
      <c r="C123" s="32" t="str">
        <f t="shared" ca="1" si="46"/>
        <v/>
      </c>
      <c r="D123" s="32" t="str">
        <f t="shared" ca="1" si="47"/>
        <v/>
      </c>
      <c r="E123" s="27" t="str">
        <f t="shared" ca="1" si="48"/>
        <v/>
      </c>
    </row>
    <row r="124" spans="1:8" ht="14.25" customHeight="1" x14ac:dyDescent="0.3">
      <c r="A124" s="31">
        <v>46234</v>
      </c>
      <c r="B124" s="32" t="str">
        <f t="shared" ca="1" si="45"/>
        <v/>
      </c>
      <c r="C124" s="32" t="str">
        <f t="shared" ca="1" si="46"/>
        <v/>
      </c>
      <c r="D124" s="32" t="str">
        <f t="shared" ca="1" si="47"/>
        <v/>
      </c>
      <c r="E124" s="27" t="str">
        <f t="shared" ca="1" si="48"/>
        <v/>
      </c>
    </row>
    <row r="125" spans="1:8" ht="14.25" customHeight="1" x14ac:dyDescent="0.3">
      <c r="A125" s="31">
        <v>46235</v>
      </c>
      <c r="B125" s="32" t="str">
        <f t="shared" ca="1" si="45"/>
        <v/>
      </c>
      <c r="C125" s="32" t="str">
        <f t="shared" ca="1" si="46"/>
        <v/>
      </c>
      <c r="D125" s="32" t="str">
        <f t="shared" ca="1" si="47"/>
        <v/>
      </c>
      <c r="E125" s="27" t="str">
        <f t="shared" ca="1" si="48"/>
        <v/>
      </c>
    </row>
    <row r="126" spans="1:8" ht="14.25" customHeight="1" x14ac:dyDescent="0.3">
      <c r="A126" s="31">
        <v>46236</v>
      </c>
      <c r="B126" s="35" t="str">
        <f t="shared" ca="1" si="45"/>
        <v/>
      </c>
      <c r="C126" s="35" t="str">
        <f t="shared" ca="1" si="46"/>
        <v/>
      </c>
      <c r="D126" s="35" t="str">
        <f t="shared" ca="1" si="47"/>
        <v/>
      </c>
      <c r="E126" s="27" t="str">
        <f t="shared" ca="1" si="48"/>
        <v/>
      </c>
      <c r="F126" s="32">
        <f t="shared" ref="F126" ca="1" si="53">SUM(B120:B126)</f>
        <v>0</v>
      </c>
      <c r="G126" s="32">
        <f t="shared" ref="G126" ca="1" si="54">SUM(C120:C126)</f>
        <v>0</v>
      </c>
      <c r="H126" s="37" t="e">
        <f ca="1">IF(F126=0,"",G126/F126)*-1</f>
        <v>#VALUE!</v>
      </c>
    </row>
    <row r="127" spans="1:8" ht="14.25" customHeight="1" x14ac:dyDescent="0.3"/>
    <row r="128" spans="1: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conditionalFormatting sqref="E1:E1000 F2:H2">
    <cfRule type="cellIs" dxfId="20" priority="19" operator="lessThan">
      <formula>0</formula>
    </cfRule>
  </conditionalFormatting>
  <conditionalFormatting sqref="F31:H31">
    <cfRule type="cellIs" dxfId="19" priority="2" operator="lessThan">
      <formula>0</formula>
    </cfRule>
  </conditionalFormatting>
  <conditionalFormatting sqref="H6:H7">
    <cfRule type="cellIs" dxfId="18" priority="20" operator="lessThan">
      <formula>0</formula>
    </cfRule>
  </conditionalFormatting>
  <conditionalFormatting sqref="H13:H14">
    <cfRule type="cellIs" dxfId="17" priority="21" operator="lessThan">
      <formula>0</formula>
    </cfRule>
  </conditionalFormatting>
  <conditionalFormatting sqref="H21">
    <cfRule type="cellIs" dxfId="16" priority="18" operator="lessThan">
      <formula>0</formula>
    </cfRule>
  </conditionalFormatting>
  <conditionalFormatting sqref="H28">
    <cfRule type="cellIs" dxfId="15" priority="17" operator="lessThan">
      <formula>0</formula>
    </cfRule>
  </conditionalFormatting>
  <conditionalFormatting sqref="H32">
    <cfRule type="cellIs" dxfId="14" priority="1" operator="lessThan">
      <formula>0</formula>
    </cfRule>
  </conditionalFormatting>
  <conditionalFormatting sqref="H35">
    <cfRule type="cellIs" dxfId="13" priority="16" operator="lessThan">
      <formula>0</formula>
    </cfRule>
  </conditionalFormatting>
  <conditionalFormatting sqref="H42">
    <cfRule type="cellIs" dxfId="12" priority="15" operator="lessThan">
      <formula>0</formula>
    </cfRule>
  </conditionalFormatting>
  <conditionalFormatting sqref="H49">
    <cfRule type="cellIs" dxfId="11" priority="14" operator="lessThan">
      <formula>0</formula>
    </cfRule>
  </conditionalFormatting>
  <conditionalFormatting sqref="H56">
    <cfRule type="cellIs" dxfId="10" priority="13" operator="lessThan">
      <formula>0</formula>
    </cfRule>
  </conditionalFormatting>
  <conditionalFormatting sqref="H63">
    <cfRule type="cellIs" dxfId="9" priority="12" operator="lessThan">
      <formula>0</formula>
    </cfRule>
  </conditionalFormatting>
  <conditionalFormatting sqref="H70">
    <cfRule type="cellIs" dxfId="8" priority="11" operator="lessThan">
      <formula>0</formula>
    </cfRule>
  </conditionalFormatting>
  <conditionalFormatting sqref="H77">
    <cfRule type="cellIs" dxfId="7" priority="10" operator="lessThan">
      <formula>0</formula>
    </cfRule>
  </conditionalFormatting>
  <conditionalFormatting sqref="H84">
    <cfRule type="cellIs" dxfId="6" priority="9" operator="lessThan">
      <formula>0</formula>
    </cfRule>
  </conditionalFormatting>
  <conditionalFormatting sqref="H91">
    <cfRule type="cellIs" dxfId="5" priority="8" operator="lessThan">
      <formula>0</formula>
    </cfRule>
  </conditionalFormatting>
  <conditionalFormatting sqref="H98">
    <cfRule type="cellIs" dxfId="4" priority="7" operator="lessThan">
      <formula>0</formula>
    </cfRule>
  </conditionalFormatting>
  <conditionalFormatting sqref="H105">
    <cfRule type="cellIs" dxfId="3" priority="6" operator="lessThan">
      <formula>0</formula>
    </cfRule>
  </conditionalFormatting>
  <conditionalFormatting sqref="H112">
    <cfRule type="cellIs" dxfId="2" priority="5" operator="lessThan">
      <formula>0</formula>
    </cfRule>
  </conditionalFormatting>
  <conditionalFormatting sqref="H119">
    <cfRule type="cellIs" dxfId="1" priority="4" operator="lessThan">
      <formula>0</formula>
    </cfRule>
  </conditionalFormatting>
  <conditionalFormatting sqref="H126">
    <cfRule type="cellIs" dxfId="0" priority="3" operator="lessThan">
      <formula>0</formula>
    </cfRule>
  </conditionalFormatting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30</vt:i4>
      </vt:variant>
      <vt:variant>
        <vt:lpstr>Named Ranges</vt:lpstr>
      </vt:variant>
      <vt:variant>
        <vt:i4>1</vt:i4>
      </vt:variant>
    </vt:vector>
  </HeadingPairs>
  <TitlesOfParts>
    <vt:vector size="31" baseType="lpstr">
      <vt:lpstr>العملية</vt:lpstr>
      <vt:lpstr>01-04</vt:lpstr>
      <vt:lpstr>02-04</vt:lpstr>
      <vt:lpstr>03-04</vt:lpstr>
      <vt:lpstr>04-04</vt:lpstr>
      <vt:lpstr>05-04</vt:lpstr>
      <vt:lpstr>06-04</vt:lpstr>
      <vt:lpstr>07-04</vt:lpstr>
      <vt:lpstr>08-04</vt:lpstr>
      <vt:lpstr>09-04</vt:lpstr>
      <vt:lpstr>10-04</vt:lpstr>
      <vt:lpstr>11-04</vt:lpstr>
      <vt:lpstr>13-04</vt:lpstr>
      <vt:lpstr>14-04</vt:lpstr>
      <vt:lpstr>15-04</vt:lpstr>
      <vt:lpstr>16-04</vt:lpstr>
      <vt:lpstr>17-04</vt:lpstr>
      <vt:lpstr>18-04</vt:lpstr>
      <vt:lpstr>20-04</vt:lpstr>
      <vt:lpstr>21-04</vt:lpstr>
      <vt:lpstr>22-04</vt:lpstr>
      <vt:lpstr>23-04</vt:lpstr>
      <vt:lpstr>24-04</vt:lpstr>
      <vt:lpstr>25-04</vt:lpstr>
      <vt:lpstr>27-04</vt:lpstr>
      <vt:lpstr>28-04</vt:lpstr>
      <vt:lpstr>29-04</vt:lpstr>
      <vt:lpstr>30-04</vt:lpstr>
      <vt:lpstr>01-05</vt:lpstr>
      <vt:lpstr>ملخص</vt:lpstr>
      <vt:lpstr>العملية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Dabbous Basta</dc:creator>
  <cp:lastModifiedBy>Dabbous Basta</cp:lastModifiedBy>
  <cp:lastPrinted>2026-04-28T10:41:37Z</cp:lastPrinted>
  <dcterms:created xsi:type="dcterms:W3CDTF">2015-06-05T18:17:20Z</dcterms:created>
  <dcterms:modified xsi:type="dcterms:W3CDTF">2026-04-30T13:09:59Z</dcterms:modified>
</cp:coreProperties>
</file>