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C2EC0A8A-5455-47D3-803C-191F85C61906}" xr6:coauthVersionLast="47" xr6:coauthVersionMax="47" xr10:uidLastSave="{00000000-0000-0000-0000-000000000000}"/>
  <bookViews>
    <workbookView xWindow="-108" yWindow="-108" windowWidth="23256" windowHeight="12456" tabRatio="769" firstSheet="113" activeTab="127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27-08" sheetId="132" r:id="rId127"/>
    <sheet name="28-08" sheetId="133" r:id="rId128"/>
    <sheet name="29-08" sheetId="134" r:id="rId129"/>
    <sheet name="ملخص" sheetId="13" r:id="rId130"/>
    <sheet name="شهري" sheetId="79" r:id="rId131"/>
    <sheet name="العملية" sheetId="27" r:id="rId132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33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34" l="1"/>
  <c r="L360" i="134"/>
  <c r="L359" i="134"/>
  <c r="L358" i="134"/>
  <c r="L357" i="134"/>
  <c r="L356" i="134"/>
  <c r="L355" i="134"/>
  <c r="L354" i="134"/>
  <c r="L353" i="134"/>
  <c r="L352" i="134"/>
  <c r="L351" i="134"/>
  <c r="L350" i="134"/>
  <c r="L349" i="134"/>
  <c r="L348" i="134"/>
  <c r="L347" i="134"/>
  <c r="L346" i="134"/>
  <c r="L345" i="134"/>
  <c r="L344" i="134"/>
  <c r="L343" i="134"/>
  <c r="L342" i="134"/>
  <c r="L341" i="134"/>
  <c r="L340" i="134"/>
  <c r="L339" i="134"/>
  <c r="L338" i="134"/>
  <c r="L337" i="134"/>
  <c r="L336" i="134"/>
  <c r="L335" i="134"/>
  <c r="L334" i="134"/>
  <c r="L333" i="134"/>
  <c r="L332" i="134"/>
  <c r="L331" i="134"/>
  <c r="L330" i="134"/>
  <c r="L329" i="134"/>
  <c r="L328" i="134"/>
  <c r="L327" i="134"/>
  <c r="L326" i="134"/>
  <c r="L325" i="134"/>
  <c r="L324" i="134"/>
  <c r="L323" i="134"/>
  <c r="L322" i="134"/>
  <c r="L321" i="134"/>
  <c r="L320" i="134"/>
  <c r="L319" i="134"/>
  <c r="L318" i="134"/>
  <c r="L317" i="134"/>
  <c r="L316" i="134"/>
  <c r="L315" i="134"/>
  <c r="L314" i="134"/>
  <c r="L313" i="134"/>
  <c r="L312" i="134"/>
  <c r="L311" i="134"/>
  <c r="L310" i="134"/>
  <c r="L309" i="134"/>
  <c r="L308" i="134"/>
  <c r="L307" i="134"/>
  <c r="L306" i="134"/>
  <c r="L305" i="134"/>
  <c r="L304" i="134"/>
  <c r="L303" i="134"/>
  <c r="L302" i="134"/>
  <c r="L301" i="134"/>
  <c r="L300" i="134"/>
  <c r="L299" i="134"/>
  <c r="L298" i="134"/>
  <c r="L297" i="134"/>
  <c r="L296" i="134"/>
  <c r="L295" i="134"/>
  <c r="L294" i="134"/>
  <c r="L293" i="134"/>
  <c r="L292" i="134"/>
  <c r="L291" i="134"/>
  <c r="L290" i="134"/>
  <c r="L289" i="134"/>
  <c r="L288" i="134"/>
  <c r="L287" i="134"/>
  <c r="L286" i="134"/>
  <c r="L285" i="134"/>
  <c r="L284" i="134"/>
  <c r="L283" i="134"/>
  <c r="L282" i="134"/>
  <c r="L281" i="134"/>
  <c r="L280" i="134"/>
  <c r="L279" i="134"/>
  <c r="L278" i="134"/>
  <c r="L277" i="134"/>
  <c r="L276" i="134"/>
  <c r="L275" i="134"/>
  <c r="L274" i="134"/>
  <c r="L273" i="134"/>
  <c r="L272" i="134"/>
  <c r="L271" i="134"/>
  <c r="L270" i="134"/>
  <c r="L269" i="134"/>
  <c r="L268" i="134"/>
  <c r="L267" i="134"/>
  <c r="L266" i="134"/>
  <c r="L265" i="134"/>
  <c r="L264" i="134"/>
  <c r="L263" i="134"/>
  <c r="L262" i="134"/>
  <c r="L261" i="134"/>
  <c r="L260" i="134"/>
  <c r="L259" i="134"/>
  <c r="L258" i="134"/>
  <c r="L257" i="134"/>
  <c r="L256" i="134"/>
  <c r="L255" i="134"/>
  <c r="L254" i="134"/>
  <c r="L253" i="134"/>
  <c r="L252" i="134"/>
  <c r="L251" i="134"/>
  <c r="L250" i="134"/>
  <c r="L249" i="134"/>
  <c r="L248" i="134"/>
  <c r="L247" i="134"/>
  <c r="L246" i="134"/>
  <c r="L245" i="134"/>
  <c r="L244" i="134"/>
  <c r="L243" i="134"/>
  <c r="L242" i="134"/>
  <c r="L241" i="134"/>
  <c r="L240" i="134"/>
  <c r="L239" i="134"/>
  <c r="L238" i="134"/>
  <c r="L237" i="134"/>
  <c r="L236" i="134"/>
  <c r="L235" i="134"/>
  <c r="L234" i="134"/>
  <c r="L233" i="134"/>
  <c r="L232" i="134"/>
  <c r="L231" i="134"/>
  <c r="L230" i="134"/>
  <c r="L229" i="134"/>
  <c r="L228" i="134"/>
  <c r="L227" i="134"/>
  <c r="L226" i="134"/>
  <c r="L225" i="134"/>
  <c r="L224" i="134"/>
  <c r="L223" i="134"/>
  <c r="L222" i="134"/>
  <c r="L221" i="134"/>
  <c r="L220" i="134"/>
  <c r="L219" i="134"/>
  <c r="L218" i="134"/>
  <c r="L217" i="134"/>
  <c r="L216" i="134"/>
  <c r="L215" i="134"/>
  <c r="L214" i="134"/>
  <c r="L213" i="134"/>
  <c r="L212" i="134"/>
  <c r="L211" i="134"/>
  <c r="L210" i="134"/>
  <c r="L209" i="134"/>
  <c r="L208" i="134"/>
  <c r="L207" i="134"/>
  <c r="L206" i="134"/>
  <c r="L205" i="134"/>
  <c r="L204" i="134"/>
  <c r="L203" i="134"/>
  <c r="L202" i="134"/>
  <c r="L201" i="134"/>
  <c r="L200" i="134"/>
  <c r="L199" i="134"/>
  <c r="L198" i="134"/>
  <c r="L197" i="134"/>
  <c r="L196" i="134"/>
  <c r="L195" i="134"/>
  <c r="L194" i="134"/>
  <c r="L193" i="134"/>
  <c r="L192" i="134"/>
  <c r="L191" i="134"/>
  <c r="L190" i="134"/>
  <c r="L189" i="134"/>
  <c r="L188" i="134"/>
  <c r="L187" i="134"/>
  <c r="L186" i="134"/>
  <c r="L185" i="134"/>
  <c r="L184" i="134"/>
  <c r="L183" i="134"/>
  <c r="L182" i="134"/>
  <c r="L181" i="134"/>
  <c r="L180" i="134"/>
  <c r="L179" i="134"/>
  <c r="L178" i="134"/>
  <c r="L177" i="134"/>
  <c r="L176" i="134"/>
  <c r="L175" i="134"/>
  <c r="L174" i="134"/>
  <c r="L173" i="134"/>
  <c r="L172" i="134"/>
  <c r="L171" i="134"/>
  <c r="L170" i="134"/>
  <c r="L169" i="134"/>
  <c r="L168" i="134"/>
  <c r="L167" i="134"/>
  <c r="L166" i="134"/>
  <c r="L165" i="134"/>
  <c r="L164" i="134"/>
  <c r="L163" i="134"/>
  <c r="L162" i="134"/>
  <c r="L161" i="134"/>
  <c r="L160" i="134"/>
  <c r="L159" i="134"/>
  <c r="L158" i="134"/>
  <c r="L157" i="134"/>
  <c r="L156" i="134"/>
  <c r="L155" i="134"/>
  <c r="L154" i="134"/>
  <c r="L153" i="134"/>
  <c r="L152" i="134"/>
  <c r="L151" i="134"/>
  <c r="L150" i="134"/>
  <c r="L149" i="134"/>
  <c r="L148" i="134"/>
  <c r="L147" i="134"/>
  <c r="L146" i="134"/>
  <c r="L145" i="134"/>
  <c r="L144" i="134"/>
  <c r="L143" i="134"/>
  <c r="L142" i="134"/>
  <c r="L141" i="134"/>
  <c r="L140" i="134"/>
  <c r="L139" i="134"/>
  <c r="L138" i="134"/>
  <c r="L137" i="134"/>
  <c r="L136" i="134"/>
  <c r="L135" i="134"/>
  <c r="L134" i="134"/>
  <c r="L133" i="134"/>
  <c r="L132" i="134"/>
  <c r="L131" i="134"/>
  <c r="L130" i="134"/>
  <c r="L129" i="134"/>
  <c r="L128" i="134"/>
  <c r="L127" i="134"/>
  <c r="L126" i="134"/>
  <c r="L125" i="134"/>
  <c r="L124" i="134"/>
  <c r="L123" i="134"/>
  <c r="L122" i="134"/>
  <c r="L121" i="134"/>
  <c r="L120" i="134"/>
  <c r="L119" i="134"/>
  <c r="L118" i="134"/>
  <c r="L117" i="134"/>
  <c r="L116" i="134"/>
  <c r="L115" i="134"/>
  <c r="L114" i="134"/>
  <c r="L113" i="134"/>
  <c r="L112" i="134"/>
  <c r="L111" i="134"/>
  <c r="L110" i="134"/>
  <c r="L109" i="134"/>
  <c r="L108" i="134"/>
  <c r="L107" i="134"/>
  <c r="L106" i="134"/>
  <c r="L105" i="134"/>
  <c r="L104" i="134"/>
  <c r="L103" i="134"/>
  <c r="L102" i="134"/>
  <c r="L101" i="134"/>
  <c r="L100" i="134"/>
  <c r="L99" i="134"/>
  <c r="L98" i="134"/>
  <c r="L97" i="134"/>
  <c r="L96" i="134"/>
  <c r="L95" i="134"/>
  <c r="L94" i="134"/>
  <c r="L93" i="134"/>
  <c r="L92" i="134"/>
  <c r="L91" i="134"/>
  <c r="L90" i="134"/>
  <c r="L89" i="134"/>
  <c r="L88" i="134"/>
  <c r="L87" i="134"/>
  <c r="L86" i="134"/>
  <c r="L85" i="134"/>
  <c r="L84" i="134"/>
  <c r="L83" i="134"/>
  <c r="L82" i="134"/>
  <c r="L81" i="134"/>
  <c r="L80" i="134"/>
  <c r="L79" i="134"/>
  <c r="L78" i="134"/>
  <c r="L77" i="134"/>
  <c r="L76" i="134"/>
  <c r="L75" i="134"/>
  <c r="L74" i="134"/>
  <c r="L73" i="134"/>
  <c r="L72" i="134"/>
  <c r="L71" i="134"/>
  <c r="L70" i="134"/>
  <c r="L69" i="134"/>
  <c r="L68" i="134"/>
  <c r="L67" i="134"/>
  <c r="L66" i="134"/>
  <c r="L65" i="134"/>
  <c r="L64" i="134"/>
  <c r="L63" i="134"/>
  <c r="L62" i="134"/>
  <c r="L61" i="134"/>
  <c r="L60" i="134"/>
  <c r="L59" i="134"/>
  <c r="L58" i="134"/>
  <c r="L57" i="134"/>
  <c r="L56" i="134"/>
  <c r="L55" i="134"/>
  <c r="L54" i="134"/>
  <c r="L53" i="134"/>
  <c r="L52" i="134"/>
  <c r="L51" i="134"/>
  <c r="L50" i="134"/>
  <c r="L49" i="134"/>
  <c r="L48" i="134"/>
  <c r="L47" i="134"/>
  <c r="L46" i="134"/>
  <c r="L45" i="134"/>
  <c r="L44" i="134"/>
  <c r="L43" i="134"/>
  <c r="L42" i="134"/>
  <c r="L41" i="134"/>
  <c r="L40" i="134"/>
  <c r="L39" i="134"/>
  <c r="L38" i="134"/>
  <c r="L37" i="134"/>
  <c r="L36" i="134"/>
  <c r="L35" i="134"/>
  <c r="L34" i="134"/>
  <c r="L33" i="134"/>
  <c r="L32" i="134"/>
  <c r="L31" i="134"/>
  <c r="P30" i="134"/>
  <c r="L30" i="134"/>
  <c r="S29" i="134"/>
  <c r="L29" i="134"/>
  <c r="L28" i="134"/>
  <c r="P27" i="134"/>
  <c r="L27" i="134"/>
  <c r="C27" i="134"/>
  <c r="S26" i="134"/>
  <c r="P26" i="134"/>
  <c r="L26" i="134"/>
  <c r="F26" i="134"/>
  <c r="C26" i="134"/>
  <c r="C28" i="134" s="1"/>
  <c r="S25" i="134"/>
  <c r="P25" i="134"/>
  <c r="L25" i="134"/>
  <c r="F25" i="134"/>
  <c r="C25" i="134"/>
  <c r="S24" i="134"/>
  <c r="P24" i="134"/>
  <c r="L24" i="134"/>
  <c r="F24" i="134"/>
  <c r="C24" i="134"/>
  <c r="S23" i="134"/>
  <c r="P23" i="134"/>
  <c r="P28" i="134" s="1"/>
  <c r="P32" i="134" s="1"/>
  <c r="L23" i="134"/>
  <c r="F23" i="134"/>
  <c r="C23" i="134"/>
  <c r="S22" i="134"/>
  <c r="S27" i="134" s="1"/>
  <c r="S31" i="134" s="1"/>
  <c r="P22" i="134"/>
  <c r="L22" i="134"/>
  <c r="F22" i="134"/>
  <c r="F27" i="134" s="1"/>
  <c r="C22" i="134"/>
  <c r="L20" i="134"/>
  <c r="K20" i="134"/>
  <c r="J20" i="134"/>
  <c r="L18" i="134"/>
  <c r="L17" i="134"/>
  <c r="L16" i="134"/>
  <c r="L15" i="134"/>
  <c r="L14" i="134"/>
  <c r="L13" i="134"/>
  <c r="L12" i="134"/>
  <c r="L11" i="134"/>
  <c r="L10" i="134"/>
  <c r="L9" i="134"/>
  <c r="L8" i="134"/>
  <c r="L7" i="134"/>
  <c r="L6" i="134"/>
  <c r="L5" i="134"/>
  <c r="L4" i="134"/>
  <c r="L1" i="134" s="1"/>
  <c r="L3" i="134"/>
  <c r="K1" i="134"/>
  <c r="J1" i="134"/>
  <c r="L361" i="133"/>
  <c r="L360" i="133"/>
  <c r="L359" i="133"/>
  <c r="L358" i="133"/>
  <c r="L357" i="133"/>
  <c r="L356" i="133"/>
  <c r="L355" i="133"/>
  <c r="L354" i="133"/>
  <c r="L353" i="133"/>
  <c r="L352" i="133"/>
  <c r="L351" i="133"/>
  <c r="L350" i="133"/>
  <c r="L349" i="133"/>
  <c r="L348" i="133"/>
  <c r="L347" i="133"/>
  <c r="L346" i="133"/>
  <c r="L345" i="133"/>
  <c r="L344" i="133"/>
  <c r="L343" i="133"/>
  <c r="L342" i="133"/>
  <c r="L341" i="133"/>
  <c r="L340" i="133"/>
  <c r="L339" i="133"/>
  <c r="L338" i="133"/>
  <c r="L337" i="133"/>
  <c r="L336" i="133"/>
  <c r="L335" i="133"/>
  <c r="L334" i="133"/>
  <c r="L333" i="133"/>
  <c r="L332" i="133"/>
  <c r="L331" i="133"/>
  <c r="L330" i="133"/>
  <c r="L329" i="133"/>
  <c r="L328" i="133"/>
  <c r="L327" i="133"/>
  <c r="L326" i="133"/>
  <c r="L325" i="133"/>
  <c r="L324" i="133"/>
  <c r="L323" i="133"/>
  <c r="L322" i="133"/>
  <c r="L321" i="133"/>
  <c r="L320" i="133"/>
  <c r="L319" i="133"/>
  <c r="L318" i="133"/>
  <c r="L317" i="133"/>
  <c r="L316" i="133"/>
  <c r="L315" i="133"/>
  <c r="L314" i="133"/>
  <c r="L313" i="133"/>
  <c r="L312" i="133"/>
  <c r="L311" i="133"/>
  <c r="L310" i="133"/>
  <c r="L309" i="133"/>
  <c r="L308" i="133"/>
  <c r="L307" i="133"/>
  <c r="L306" i="133"/>
  <c r="L305" i="133"/>
  <c r="L304" i="133"/>
  <c r="L303" i="133"/>
  <c r="L302" i="133"/>
  <c r="L301" i="133"/>
  <c r="L300" i="133"/>
  <c r="L299" i="133"/>
  <c r="L298" i="133"/>
  <c r="L297" i="133"/>
  <c r="L296" i="133"/>
  <c r="L295" i="133"/>
  <c r="L294" i="133"/>
  <c r="L293" i="133"/>
  <c r="L292" i="133"/>
  <c r="L291" i="133"/>
  <c r="L290" i="133"/>
  <c r="L289" i="133"/>
  <c r="L288" i="133"/>
  <c r="L287" i="133"/>
  <c r="L286" i="133"/>
  <c r="L285" i="133"/>
  <c r="L284" i="133"/>
  <c r="L283" i="133"/>
  <c r="L282" i="133"/>
  <c r="L281" i="133"/>
  <c r="L280" i="133"/>
  <c r="L279" i="133"/>
  <c r="L278" i="133"/>
  <c r="L277" i="133"/>
  <c r="L276" i="133"/>
  <c r="L275" i="133"/>
  <c r="L274" i="133"/>
  <c r="L273" i="133"/>
  <c r="L272" i="133"/>
  <c r="L271" i="133"/>
  <c r="L270" i="133"/>
  <c r="L269" i="133"/>
  <c r="L268" i="133"/>
  <c r="L267" i="133"/>
  <c r="L266" i="133"/>
  <c r="L265" i="133"/>
  <c r="L264" i="133"/>
  <c r="L263" i="133"/>
  <c r="L262" i="133"/>
  <c r="L261" i="133"/>
  <c r="L260" i="133"/>
  <c r="L259" i="133"/>
  <c r="L258" i="133"/>
  <c r="L257" i="133"/>
  <c r="L256" i="133"/>
  <c r="L255" i="133"/>
  <c r="L254" i="133"/>
  <c r="L253" i="133"/>
  <c r="L252" i="133"/>
  <c r="L251" i="133"/>
  <c r="L250" i="133"/>
  <c r="L249" i="133"/>
  <c r="L248" i="133"/>
  <c r="L247" i="133"/>
  <c r="L246" i="133"/>
  <c r="L245" i="133"/>
  <c r="L244" i="133"/>
  <c r="L243" i="133"/>
  <c r="L242" i="133"/>
  <c r="L241" i="133"/>
  <c r="L240" i="133"/>
  <c r="L239" i="133"/>
  <c r="L238" i="133"/>
  <c r="L237" i="133"/>
  <c r="L236" i="133"/>
  <c r="L235" i="133"/>
  <c r="L234" i="133"/>
  <c r="L233" i="133"/>
  <c r="L232" i="133"/>
  <c r="L231" i="133"/>
  <c r="L230" i="133"/>
  <c r="L229" i="133"/>
  <c r="L228" i="133"/>
  <c r="L227" i="133"/>
  <c r="L226" i="133"/>
  <c r="L225" i="133"/>
  <c r="L224" i="133"/>
  <c r="L223" i="133"/>
  <c r="L222" i="133"/>
  <c r="L221" i="133"/>
  <c r="L220" i="133"/>
  <c r="L219" i="133"/>
  <c r="L218" i="133"/>
  <c r="L217" i="133"/>
  <c r="L216" i="133"/>
  <c r="L215" i="133"/>
  <c r="L214" i="133"/>
  <c r="L213" i="133"/>
  <c r="L212" i="133"/>
  <c r="L211" i="133"/>
  <c r="L210" i="133"/>
  <c r="L209" i="133"/>
  <c r="L208" i="133"/>
  <c r="L207" i="133"/>
  <c r="L206" i="133"/>
  <c r="L205" i="133"/>
  <c r="L204" i="133"/>
  <c r="L203" i="133"/>
  <c r="L202" i="133"/>
  <c r="L201" i="133"/>
  <c r="L200" i="133"/>
  <c r="L199" i="133"/>
  <c r="L198" i="133"/>
  <c r="L197" i="133"/>
  <c r="L196" i="133"/>
  <c r="L195" i="133"/>
  <c r="L194" i="133"/>
  <c r="L193" i="133"/>
  <c r="L192" i="133"/>
  <c r="L191" i="133"/>
  <c r="L190" i="133"/>
  <c r="L189" i="133"/>
  <c r="L188" i="133"/>
  <c r="L187" i="133"/>
  <c r="L186" i="133"/>
  <c r="L185" i="133"/>
  <c r="L184" i="133"/>
  <c r="L183" i="133"/>
  <c r="L182" i="133"/>
  <c r="L181" i="133"/>
  <c r="L180" i="133"/>
  <c r="L179" i="133"/>
  <c r="L178" i="133"/>
  <c r="L177" i="133"/>
  <c r="L176" i="133"/>
  <c r="L175" i="133"/>
  <c r="L174" i="133"/>
  <c r="L173" i="133"/>
  <c r="L172" i="133"/>
  <c r="L171" i="133"/>
  <c r="L170" i="133"/>
  <c r="L169" i="133"/>
  <c r="L168" i="133"/>
  <c r="L167" i="133"/>
  <c r="L166" i="133"/>
  <c r="L165" i="133"/>
  <c r="L164" i="133"/>
  <c r="L163" i="133"/>
  <c r="L162" i="133"/>
  <c r="L161" i="133"/>
  <c r="L160" i="133"/>
  <c r="L159" i="133"/>
  <c r="L158" i="133"/>
  <c r="L157" i="133"/>
  <c r="L156" i="133"/>
  <c r="L155" i="133"/>
  <c r="L154" i="133"/>
  <c r="L153" i="133"/>
  <c r="L152" i="133"/>
  <c r="L151" i="133"/>
  <c r="L150" i="133"/>
  <c r="L149" i="133"/>
  <c r="L148" i="133"/>
  <c r="L147" i="133"/>
  <c r="L146" i="133"/>
  <c r="L145" i="133"/>
  <c r="L144" i="133"/>
  <c r="L143" i="133"/>
  <c r="L142" i="133"/>
  <c r="L141" i="133"/>
  <c r="L140" i="133"/>
  <c r="L139" i="133"/>
  <c r="L138" i="133"/>
  <c r="L137" i="133"/>
  <c r="L136" i="133"/>
  <c r="L135" i="133"/>
  <c r="L134" i="133"/>
  <c r="L133" i="133"/>
  <c r="L132" i="133"/>
  <c r="L131" i="133"/>
  <c r="L130" i="133"/>
  <c r="L129" i="133"/>
  <c r="L128" i="133"/>
  <c r="L127" i="133"/>
  <c r="L126" i="133"/>
  <c r="L125" i="133"/>
  <c r="L124" i="133"/>
  <c r="L123" i="133"/>
  <c r="L122" i="133"/>
  <c r="L121" i="133"/>
  <c r="L120" i="133"/>
  <c r="L119" i="133"/>
  <c r="L118" i="133"/>
  <c r="L117" i="133"/>
  <c r="L116" i="133"/>
  <c r="L115" i="133"/>
  <c r="L114" i="133"/>
  <c r="L113" i="133"/>
  <c r="L112" i="133"/>
  <c r="L111" i="133"/>
  <c r="L110" i="133"/>
  <c r="L109" i="133"/>
  <c r="L108" i="133"/>
  <c r="L107" i="133"/>
  <c r="L106" i="133"/>
  <c r="L105" i="133"/>
  <c r="L104" i="133"/>
  <c r="L103" i="133"/>
  <c r="L102" i="133"/>
  <c r="L101" i="133"/>
  <c r="L100" i="133"/>
  <c r="L99" i="133"/>
  <c r="L98" i="133"/>
  <c r="L97" i="133"/>
  <c r="L96" i="133"/>
  <c r="L95" i="133"/>
  <c r="L94" i="133"/>
  <c r="L93" i="133"/>
  <c r="L92" i="133"/>
  <c r="L91" i="133"/>
  <c r="L90" i="133"/>
  <c r="L89" i="133"/>
  <c r="L88" i="133"/>
  <c r="L87" i="133"/>
  <c r="L86" i="133"/>
  <c r="L85" i="133"/>
  <c r="L84" i="133"/>
  <c r="L83" i="133"/>
  <c r="L82" i="133"/>
  <c r="L81" i="133"/>
  <c r="L80" i="133"/>
  <c r="L79" i="133"/>
  <c r="L78" i="133"/>
  <c r="L77" i="133"/>
  <c r="L76" i="133"/>
  <c r="L75" i="133"/>
  <c r="L74" i="133"/>
  <c r="L73" i="133"/>
  <c r="L72" i="133"/>
  <c r="L71" i="133"/>
  <c r="L70" i="133"/>
  <c r="L69" i="133"/>
  <c r="L68" i="133"/>
  <c r="L67" i="133"/>
  <c r="L66" i="133"/>
  <c r="L65" i="133"/>
  <c r="L64" i="133"/>
  <c r="L63" i="133"/>
  <c r="L62" i="133"/>
  <c r="L61" i="133"/>
  <c r="L60" i="133"/>
  <c r="L59" i="133"/>
  <c r="L58" i="133"/>
  <c r="L57" i="133"/>
  <c r="L56" i="133"/>
  <c r="L55" i="133"/>
  <c r="L54" i="133"/>
  <c r="L53" i="133"/>
  <c r="L52" i="133"/>
  <c r="L51" i="133"/>
  <c r="L50" i="133"/>
  <c r="L49" i="133"/>
  <c r="L48" i="133"/>
  <c r="L47" i="133"/>
  <c r="L46" i="133"/>
  <c r="L45" i="133"/>
  <c r="L44" i="133"/>
  <c r="L43" i="133"/>
  <c r="L42" i="133"/>
  <c r="L41" i="133"/>
  <c r="L40" i="133"/>
  <c r="L39" i="133"/>
  <c r="L38" i="133"/>
  <c r="L37" i="133"/>
  <c r="L36" i="133"/>
  <c r="L35" i="133"/>
  <c r="L34" i="133"/>
  <c r="L33" i="133"/>
  <c r="L32" i="133"/>
  <c r="L31" i="133"/>
  <c r="P30" i="133"/>
  <c r="L30" i="133"/>
  <c r="S29" i="133"/>
  <c r="L29" i="133"/>
  <c r="L28" i="133"/>
  <c r="P27" i="133"/>
  <c r="L27" i="133"/>
  <c r="C27" i="133"/>
  <c r="S26" i="133"/>
  <c r="P26" i="133"/>
  <c r="L26" i="133"/>
  <c r="F26" i="133"/>
  <c r="C26" i="133"/>
  <c r="C28" i="133" s="1"/>
  <c r="S25" i="133"/>
  <c r="P25" i="133"/>
  <c r="L25" i="133"/>
  <c r="F25" i="133"/>
  <c r="C25" i="133"/>
  <c r="S24" i="133"/>
  <c r="P24" i="133"/>
  <c r="L24" i="133"/>
  <c r="F24" i="133"/>
  <c r="C24" i="133"/>
  <c r="S23" i="133"/>
  <c r="S27" i="133" s="1"/>
  <c r="P23" i="133"/>
  <c r="P28" i="133" s="1"/>
  <c r="L23" i="133"/>
  <c r="F23" i="133"/>
  <c r="C23" i="133"/>
  <c r="S22" i="133"/>
  <c r="P22" i="133"/>
  <c r="L22" i="133"/>
  <c r="F22" i="133"/>
  <c r="C22" i="133"/>
  <c r="K20" i="133"/>
  <c r="J20" i="133"/>
  <c r="L18" i="133"/>
  <c r="L17" i="133"/>
  <c r="L16" i="133"/>
  <c r="L15" i="133"/>
  <c r="L14" i="133"/>
  <c r="L13" i="133"/>
  <c r="L12" i="133"/>
  <c r="L11" i="133"/>
  <c r="L10" i="133"/>
  <c r="L9" i="133"/>
  <c r="L8" i="133"/>
  <c r="L7" i="133"/>
  <c r="L6" i="133"/>
  <c r="L5" i="133"/>
  <c r="L4" i="133"/>
  <c r="L3" i="133"/>
  <c r="L1" i="133" s="1"/>
  <c r="K1" i="133"/>
  <c r="J1" i="133"/>
  <c r="L151" i="132"/>
  <c r="L150" i="132"/>
  <c r="L149" i="132"/>
  <c r="L148" i="132"/>
  <c r="L147" i="132"/>
  <c r="L146" i="132"/>
  <c r="L145" i="132"/>
  <c r="L144" i="132"/>
  <c r="L143" i="132"/>
  <c r="L142" i="132"/>
  <c r="L141" i="132"/>
  <c r="L140" i="132"/>
  <c r="L139" i="132"/>
  <c r="L138" i="132"/>
  <c r="L137" i="132"/>
  <c r="L136" i="132"/>
  <c r="L135" i="132"/>
  <c r="L134" i="132"/>
  <c r="L133" i="132"/>
  <c r="L132" i="132"/>
  <c r="L131" i="132"/>
  <c r="L130" i="132"/>
  <c r="L129" i="132"/>
  <c r="L128" i="132"/>
  <c r="L127" i="132"/>
  <c r="L126" i="132"/>
  <c r="L125" i="132"/>
  <c r="L124" i="132"/>
  <c r="L123" i="132"/>
  <c r="L122" i="132"/>
  <c r="L121" i="132"/>
  <c r="L120" i="132"/>
  <c r="L119" i="132"/>
  <c r="L118" i="132"/>
  <c r="L117" i="132"/>
  <c r="L116" i="132"/>
  <c r="L115" i="132"/>
  <c r="L114" i="132"/>
  <c r="L113" i="132"/>
  <c r="L112" i="132"/>
  <c r="L111" i="132"/>
  <c r="L110" i="132"/>
  <c r="L109" i="132"/>
  <c r="L108" i="132"/>
  <c r="L107" i="132"/>
  <c r="L106" i="132"/>
  <c r="L105" i="132"/>
  <c r="L104" i="132"/>
  <c r="L103" i="132"/>
  <c r="L102" i="132"/>
  <c r="L101" i="132"/>
  <c r="L100" i="132"/>
  <c r="L99" i="132"/>
  <c r="L98" i="132"/>
  <c r="L97" i="132"/>
  <c r="L96" i="132"/>
  <c r="L95" i="132"/>
  <c r="L94" i="132"/>
  <c r="L93" i="132"/>
  <c r="L92" i="132"/>
  <c r="L91" i="132"/>
  <c r="L90" i="132"/>
  <c r="L89" i="132"/>
  <c r="L88" i="132"/>
  <c r="L87" i="132"/>
  <c r="L86" i="132"/>
  <c r="L85" i="132"/>
  <c r="L84" i="132"/>
  <c r="L83" i="132"/>
  <c r="L82" i="132"/>
  <c r="L81" i="132"/>
  <c r="L80" i="132"/>
  <c r="L79" i="132"/>
  <c r="L78" i="132"/>
  <c r="L77" i="132"/>
  <c r="L76" i="132"/>
  <c r="L75" i="132"/>
  <c r="L74" i="132"/>
  <c r="L73" i="132"/>
  <c r="L72" i="132"/>
  <c r="L71" i="132"/>
  <c r="L70" i="132"/>
  <c r="L69" i="132"/>
  <c r="L68" i="132"/>
  <c r="L67" i="132"/>
  <c r="L66" i="132"/>
  <c r="L65" i="132"/>
  <c r="L64" i="132"/>
  <c r="L63" i="132"/>
  <c r="L62" i="132"/>
  <c r="L61" i="132"/>
  <c r="L60" i="132"/>
  <c r="L59" i="132"/>
  <c r="L58" i="132"/>
  <c r="L57" i="132"/>
  <c r="L56" i="132"/>
  <c r="L55" i="132"/>
  <c r="L54" i="132"/>
  <c r="L53" i="132"/>
  <c r="L52" i="132"/>
  <c r="L51" i="132"/>
  <c r="L50" i="132"/>
  <c r="L49" i="132"/>
  <c r="L48" i="132"/>
  <c r="L47" i="132"/>
  <c r="L46" i="132"/>
  <c r="L45" i="132"/>
  <c r="L44" i="132"/>
  <c r="L43" i="132"/>
  <c r="L42" i="132"/>
  <c r="L41" i="132"/>
  <c r="L40" i="132"/>
  <c r="L39" i="132"/>
  <c r="L38" i="132"/>
  <c r="L37" i="132"/>
  <c r="L36" i="132"/>
  <c r="L35" i="132"/>
  <c r="L34" i="132"/>
  <c r="L33" i="132"/>
  <c r="L32" i="132"/>
  <c r="L31" i="132"/>
  <c r="P30" i="132"/>
  <c r="L30" i="132"/>
  <c r="S29" i="132"/>
  <c r="L29" i="132"/>
  <c r="L28" i="132"/>
  <c r="P27" i="132"/>
  <c r="L27" i="132"/>
  <c r="C27" i="132"/>
  <c r="S26" i="132"/>
  <c r="P26" i="132"/>
  <c r="L26" i="132"/>
  <c r="F26" i="132"/>
  <c r="C26" i="132"/>
  <c r="S25" i="132"/>
  <c r="P25" i="132"/>
  <c r="L25" i="132"/>
  <c r="F25" i="132"/>
  <c r="C25" i="132"/>
  <c r="S24" i="132"/>
  <c r="P24" i="132"/>
  <c r="L24" i="132"/>
  <c r="F24" i="132"/>
  <c r="C24" i="132"/>
  <c r="S23" i="132"/>
  <c r="P23" i="132"/>
  <c r="L23" i="132"/>
  <c r="F23" i="132"/>
  <c r="C23" i="132"/>
  <c r="S22" i="132"/>
  <c r="P22" i="132"/>
  <c r="L22" i="132"/>
  <c r="F22" i="132"/>
  <c r="C22" i="132"/>
  <c r="K20" i="132"/>
  <c r="J20" i="132"/>
  <c r="L18" i="132"/>
  <c r="L17" i="132"/>
  <c r="L16" i="132"/>
  <c r="L15" i="132"/>
  <c r="L14" i="132"/>
  <c r="L13" i="132"/>
  <c r="L12" i="132"/>
  <c r="L11" i="132"/>
  <c r="L10" i="132"/>
  <c r="L9" i="132"/>
  <c r="L8" i="132"/>
  <c r="L7" i="132"/>
  <c r="L6" i="132"/>
  <c r="L5" i="132"/>
  <c r="L4" i="132"/>
  <c r="L3" i="132"/>
  <c r="K1" i="132"/>
  <c r="J1" i="132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L23" i="131"/>
  <c r="F23" i="131"/>
  <c r="C23" i="131"/>
  <c r="S22" i="131"/>
  <c r="P22" i="131"/>
  <c r="L22" i="131"/>
  <c r="F22" i="131"/>
  <c r="C22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3" i="131"/>
  <c r="K1" i="131"/>
  <c r="J1" i="131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P23" i="130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C30" i="134" a="1"/>
  <c r="F29" i="134" a="1"/>
  <c r="F29" i="125" a="1"/>
  <c r="F29" i="127" a="1"/>
  <c r="C30" i="126" a="1"/>
  <c r="C30" i="121" a="1"/>
  <c r="C30" i="133" a="1"/>
  <c r="C30" i="131" a="1"/>
  <c r="F29" i="129" a="1"/>
  <c r="F29" i="132" a="1"/>
  <c r="C30" i="128" a="1"/>
  <c r="F29" i="128" a="1"/>
  <c r="F29" i="133" a="1"/>
  <c r="F29" i="124" a="1"/>
  <c r="F29" i="126" a="1"/>
  <c r="C30" i="123" a="1"/>
  <c r="C30" i="125" a="1"/>
  <c r="F29" i="123" a="1"/>
  <c r="C30" i="129" a="1"/>
  <c r="C30" i="130" a="1"/>
  <c r="F29" i="122" a="1"/>
  <c r="C30" i="122" a="1"/>
  <c r="F29" i="130" a="1"/>
  <c r="C30" i="132" a="1"/>
  <c r="F29" i="121" a="1"/>
  <c r="C30" i="120" a="1"/>
  <c r="C30" i="124" a="1"/>
  <c r="C30" i="127" a="1"/>
  <c r="F29" i="131" a="1"/>
  <c r="F29" i="120" a="1"/>
  <c r="F27" i="132" l="1"/>
  <c r="L20" i="133"/>
  <c r="F27" i="133"/>
  <c r="P32" i="133"/>
  <c r="F29" i="134"/>
  <c r="C30" i="134"/>
  <c r="L1" i="132"/>
  <c r="S27" i="132"/>
  <c r="P28" i="132"/>
  <c r="L20" i="132"/>
  <c r="L1" i="131"/>
  <c r="C28" i="132"/>
  <c r="F29" i="133"/>
  <c r="C30" i="133"/>
  <c r="S31" i="133"/>
  <c r="S27" i="131"/>
  <c r="P28" i="131"/>
  <c r="L20" i="131"/>
  <c r="F27" i="131"/>
  <c r="C28" i="131"/>
  <c r="F29" i="132"/>
  <c r="C30" i="132"/>
  <c r="S27" i="130"/>
  <c r="P28" i="130"/>
  <c r="F27" i="129"/>
  <c r="L20" i="130"/>
  <c r="L1" i="130"/>
  <c r="F27" i="130"/>
  <c r="C28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C32" i="134" a="1"/>
  <c r="F31" i="134" a="1"/>
  <c r="C32" i="126" a="1"/>
  <c r="C32" i="131" a="1"/>
  <c r="F31" i="120" a="1"/>
  <c r="F31" i="132" a="1"/>
  <c r="F31" i="126" a="1"/>
  <c r="F31" i="129" a="1"/>
  <c r="F31" i="123" a="1"/>
  <c r="C32" i="129" a="1"/>
  <c r="F31" i="133" a="1"/>
  <c r="C32" i="120" a="1"/>
  <c r="C32" i="132" a="1"/>
  <c r="F31" i="121" a="1"/>
  <c r="C32" i="133" a="1"/>
  <c r="C32" i="123" a="1"/>
  <c r="F31" i="127" a="1"/>
  <c r="F31" i="124" a="1"/>
  <c r="C32" i="121" a="1"/>
  <c r="F31" i="130" a="1"/>
  <c r="C32" i="127" a="1"/>
  <c r="C32" i="124" a="1"/>
  <c r="C32" i="130" a="1"/>
  <c r="F31" i="125" a="1"/>
  <c r="F31" i="122" a="1"/>
  <c r="F31" i="128" a="1"/>
  <c r="C32" i="125" a="1"/>
  <c r="F31" i="131" a="1"/>
  <c r="C32" i="122" a="1"/>
  <c r="C32" i="128" a="1"/>
  <c r="S31" i="132" l="1"/>
  <c r="F31" i="134"/>
  <c r="C32" i="134"/>
  <c r="P32" i="132"/>
  <c r="C32" i="133"/>
  <c r="F31" i="133"/>
  <c r="S31" i="131"/>
  <c r="P32" i="131"/>
  <c r="P32" i="130"/>
  <c r="F31" i="132"/>
  <c r="C32" i="132"/>
  <c r="S31" i="130"/>
  <c r="F31" i="13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F29" i="115" a="1"/>
  <c r="F29" i="119" a="1"/>
  <c r="C30" i="115" a="1"/>
  <c r="F29" i="117" a="1"/>
  <c r="C30" i="119" a="1"/>
  <c r="F29" i="118" a="1"/>
  <c r="C30" i="116" a="1"/>
  <c r="F29" i="116" a="1"/>
  <c r="C30" i="117" a="1"/>
  <c r="C30" i="118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104" a="1"/>
  <c r="F29" i="103" a="1"/>
  <c r="F29" i="104" a="1"/>
  <c r="C30" i="113" a="1"/>
  <c r="C30" i="101" a="1"/>
  <c r="C30" i="114" a="1"/>
  <c r="C30" i="98" a="1"/>
  <c r="F29" i="108" a="1"/>
  <c r="F29" i="109" a="1"/>
  <c r="F29" i="110" a="1"/>
  <c r="F29" i="107" a="1"/>
  <c r="C30" i="97" a="1"/>
  <c r="C30" i="109" a="1"/>
  <c r="F29" i="106" a="1"/>
  <c r="F29" i="113" a="1"/>
  <c r="C30" i="110" a="1"/>
  <c r="F29" i="105" a="1"/>
  <c r="F29" i="97" a="1"/>
  <c r="F29" i="101" a="1"/>
  <c r="C30" i="100" a="1"/>
  <c r="F29" i="112" a="1"/>
  <c r="C30" i="112" a="1"/>
  <c r="F31" i="118" a="1"/>
  <c r="F31" i="117" a="1"/>
  <c r="C30" i="99" a="1"/>
  <c r="C30" i="106" a="1"/>
  <c r="F29" i="102" a="1"/>
  <c r="C30" i="102" a="1"/>
  <c r="F29" i="98" a="1"/>
  <c r="C30" i="105" a="1"/>
  <c r="F29" i="99" a="1"/>
  <c r="F29" i="114" a="1"/>
  <c r="F31" i="115" a="1"/>
  <c r="C30" i="103" a="1"/>
  <c r="C32" i="118" a="1"/>
  <c r="F29" i="100" a="1"/>
  <c r="C32" i="119" a="1"/>
  <c r="C30" i="107" a="1"/>
  <c r="C30" i="108" a="1"/>
  <c r="C32" i="115" a="1"/>
  <c r="F31" i="119" a="1"/>
  <c r="F31" i="116" a="1"/>
  <c r="C32" i="116" a="1"/>
  <c r="C32" i="117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31" i="112" a="1"/>
  <c r="C30" i="93" a="1"/>
  <c r="F31" i="99" a="1"/>
  <c r="C32" i="101" a="1"/>
  <c r="C32" i="105" a="1"/>
  <c r="C30" i="92" a="1"/>
  <c r="C30" i="91" a="1"/>
  <c r="C32" i="112" a="1"/>
  <c r="F29" i="91" a="1"/>
  <c r="F31" i="102" a="1"/>
  <c r="C30" i="95" a="1"/>
  <c r="F31" i="108" a="1"/>
  <c r="C30" i="94" a="1"/>
  <c r="F29" i="95" a="1"/>
  <c r="F31" i="113" a="1"/>
  <c r="C30" i="96" a="1"/>
  <c r="F31" i="106" a="1"/>
  <c r="C32" i="106" a="1"/>
  <c r="F29" i="93" a="1"/>
  <c r="F31" i="103" a="1"/>
  <c r="F29" i="96" a="1"/>
  <c r="C32" i="108" a="1"/>
  <c r="F29" i="92" a="1"/>
  <c r="F31" i="109" a="1"/>
  <c r="C32" i="102" a="1"/>
  <c r="C30" i="90" a="1"/>
  <c r="F29" i="90" a="1"/>
  <c r="C32" i="99" a="1"/>
  <c r="F31" i="98" a="1"/>
  <c r="C32" i="98" a="1"/>
  <c r="C32" i="103" a="1"/>
  <c r="C32" i="113" a="1"/>
  <c r="F29" i="94" a="1"/>
  <c r="C32" i="109" a="1"/>
  <c r="C32" i="100" a="1"/>
  <c r="C32" i="97" a="1"/>
  <c r="F31" i="110" a="1"/>
  <c r="C32" i="110" a="1"/>
  <c r="F31" i="104" a="1"/>
  <c r="C32" i="104" a="1"/>
  <c r="F31" i="114" a="1"/>
  <c r="C32" i="114" a="1"/>
  <c r="F31" i="105" a="1"/>
  <c r="F31" i="100" a="1"/>
  <c r="F31" i="97" a="1"/>
  <c r="F31" i="107" a="1"/>
  <c r="C32" i="107" a="1"/>
  <c r="F31" i="101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F31" i="92" a="1"/>
  <c r="C32" i="92" a="1"/>
  <c r="F31" i="90" a="1"/>
  <c r="F31" i="93" a="1"/>
  <c r="F31" i="96" a="1"/>
  <c r="F29" i="89" a="1"/>
  <c r="C30" i="89" a="1"/>
  <c r="F31" i="91" a="1"/>
  <c r="C32" i="90" a="1"/>
  <c r="C32" i="93" a="1"/>
  <c r="C32" i="96" a="1"/>
  <c r="C32" i="94" a="1"/>
  <c r="C32" i="91" a="1"/>
  <c r="F31" i="95" a="1"/>
  <c r="C32" i="95" a="1"/>
  <c r="F31" i="94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29" i="86" a="1"/>
  <c r="C30" i="88" a="1"/>
  <c r="F29" i="87" a="1"/>
  <c r="C30" i="87" a="1"/>
  <c r="F29" i="88" a="1"/>
  <c r="C30" i="86" a="1"/>
  <c r="F31" i="89" a="1"/>
  <c r="C32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0" i="85" a="1"/>
  <c r="C32" i="86" a="1"/>
  <c r="F29" i="85" a="1"/>
  <c r="F31" i="86" a="1"/>
  <c r="F31" i="88" a="1"/>
  <c r="C32" i="88" a="1"/>
  <c r="F31" i="87" a="1"/>
  <c r="C32" i="87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29" i="84" a="1"/>
  <c r="F29" i="83" a="1"/>
  <c r="C30" i="80" a="1"/>
  <c r="F29" i="82" a="1"/>
  <c r="C30" i="84" a="1"/>
  <c r="F29" i="81" a="1"/>
  <c r="C30" i="81" a="1"/>
  <c r="F29" i="80" a="1"/>
  <c r="C32" i="85" a="1"/>
  <c r="C30" i="82" a="1"/>
  <c r="C30" i="83" a="1"/>
  <c r="F31" i="85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0" i="78" a="1"/>
  <c r="F29" i="65" a="1"/>
  <c r="F29" i="62" a="1"/>
  <c r="C30" i="58" a="1"/>
  <c r="F29" i="66" a="1"/>
  <c r="C30" i="74" a="1"/>
  <c r="C30" i="75" a="1"/>
  <c r="F29" i="68" a="1"/>
  <c r="C30" i="63" a="1"/>
  <c r="F29" i="60" a="1"/>
  <c r="F29" i="70" a="1"/>
  <c r="C30" i="61" a="1"/>
  <c r="C32" i="81" a="1"/>
  <c r="C30" i="69" a="1"/>
  <c r="F29" i="61" a="1"/>
  <c r="F29" i="78" a="1"/>
  <c r="F29" i="69" a="1"/>
  <c r="C30" i="57" a="1"/>
  <c r="C30" i="73" a="1"/>
  <c r="F31" i="81" a="1"/>
  <c r="F31" i="84" a="1"/>
  <c r="C30" i="68" a="1"/>
  <c r="F29" i="58" a="1"/>
  <c r="C30" i="67" a="1"/>
  <c r="C30" i="71" a="1"/>
  <c r="C30" i="72" a="1"/>
  <c r="F29" i="63" a="1"/>
  <c r="C30" i="65" a="1"/>
  <c r="C30" i="70" a="1"/>
  <c r="F29" i="57" a="1"/>
  <c r="F29" i="74" a="1"/>
  <c r="C30" i="64" a="1"/>
  <c r="F29" i="59" a="1"/>
  <c r="F29" i="76" a="1"/>
  <c r="C30" i="76" a="1"/>
  <c r="F29" i="67" a="1"/>
  <c r="C30" i="59" a="1"/>
  <c r="F29" i="72" a="1"/>
  <c r="C30" i="60" a="1"/>
  <c r="C30" i="66" a="1"/>
  <c r="F29" i="64" a="1"/>
  <c r="C30" i="77" a="1"/>
  <c r="C32" i="84" a="1"/>
  <c r="F29" i="73" a="1"/>
  <c r="F29" i="71" a="1"/>
  <c r="C30" i="62" a="1"/>
  <c r="F29" i="77" a="1"/>
  <c r="F29" i="75" a="1"/>
  <c r="F31" i="82" a="1"/>
  <c r="F31" i="83" a="1"/>
  <c r="C32" i="82" a="1"/>
  <c r="F31" i="80" a="1"/>
  <c r="C32" i="83" a="1"/>
  <c r="C32" i="80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C30" i="55" a="1"/>
  <c r="C32" i="65" a="1"/>
  <c r="C30" i="56" a="1"/>
  <c r="C32" i="70" a="1"/>
  <c r="C32" i="60" a="1"/>
  <c r="F31" i="75" a="1"/>
  <c r="F31" i="73" a="1"/>
  <c r="F31" i="77" a="1"/>
  <c r="F31" i="69" a="1"/>
  <c r="F31" i="70" a="1"/>
  <c r="C32" i="72" a="1"/>
  <c r="F31" i="65" a="1"/>
  <c r="F31" i="74" a="1"/>
  <c r="C32" i="58" a="1"/>
  <c r="F31" i="68" a="1"/>
  <c r="C30" i="54" a="1"/>
  <c r="C32" i="64" a="1"/>
  <c r="F29" i="55" a="1"/>
  <c r="F31" i="58" a="1"/>
  <c r="C32" i="57" a="1"/>
  <c r="C32" i="67" a="1"/>
  <c r="F31" i="66" a="1"/>
  <c r="C32" i="71" a="1"/>
  <c r="F31" i="71" a="1"/>
  <c r="F31" i="57" a="1"/>
  <c r="F31" i="72" a="1"/>
  <c r="C32" i="68" a="1"/>
  <c r="F31" i="61" a="1"/>
  <c r="C32" i="61" a="1"/>
  <c r="F29" i="54" a="1"/>
  <c r="F29" i="56" a="1"/>
  <c r="C32" i="63" a="1"/>
  <c r="C32" i="75" a="1"/>
  <c r="F31" i="59" a="1"/>
  <c r="F31" i="78" a="1"/>
  <c r="F31" i="64" a="1"/>
  <c r="F31" i="63" a="1"/>
  <c r="C32" i="77" a="1"/>
  <c r="C32" i="78" a="1"/>
  <c r="C32" i="62" a="1"/>
  <c r="F31" i="67" a="1"/>
  <c r="F31" i="60" a="1"/>
  <c r="C32" i="74" a="1"/>
  <c r="F31" i="76" a="1"/>
  <c r="C32" i="76" a="1"/>
  <c r="C32" i="73" a="1"/>
  <c r="C32" i="66" a="1"/>
  <c r="C32" i="59" a="1"/>
  <c r="F31" i="62" a="1"/>
  <c r="C32" i="69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D175" i="13"/>
  <c r="B211" i="13"/>
  <c r="B165" i="13"/>
  <c r="C191" i="13"/>
  <c r="C223" i="13"/>
  <c r="D142" i="13"/>
  <c r="B233" i="13"/>
  <c r="C182" i="13"/>
  <c r="C198" i="13"/>
  <c r="C165" i="13"/>
  <c r="B234" i="13"/>
  <c r="C148" i="13"/>
  <c r="B153" i="13"/>
  <c r="B240" i="13"/>
  <c r="D137" i="13"/>
  <c r="D128" i="13"/>
  <c r="D143" i="13"/>
  <c r="B180" i="13"/>
  <c r="B267" i="13"/>
  <c r="D271" i="13"/>
  <c r="C196" i="13"/>
  <c r="C140" i="13"/>
  <c r="C199" i="13"/>
  <c r="C276" i="13"/>
  <c r="B215" i="13"/>
  <c r="B154" i="13"/>
  <c r="D249" i="13"/>
  <c r="D241" i="13"/>
  <c r="B166" i="13"/>
  <c r="D232" i="13"/>
  <c r="D234" i="13"/>
  <c r="D258" i="13"/>
  <c r="C244" i="13"/>
  <c r="C128" i="13"/>
  <c r="B253" i="13"/>
  <c r="C265" i="13"/>
  <c r="B227" i="13"/>
  <c r="F29" i="37" a="1"/>
  <c r="B244" i="13"/>
  <c r="D197" i="13"/>
  <c r="B207" i="13"/>
  <c r="D225" i="13"/>
  <c r="C262" i="13"/>
  <c r="B275" i="13"/>
  <c r="C206" i="13"/>
  <c r="C156" i="13"/>
  <c r="C177" i="13"/>
  <c r="B175" i="13"/>
  <c r="C30" i="33" a="1"/>
  <c r="C220" i="13"/>
  <c r="B201" i="13"/>
  <c r="C185" i="13"/>
  <c r="D254" i="13"/>
  <c r="D129" i="13"/>
  <c r="C236" i="13"/>
  <c r="C137" i="13"/>
  <c r="D260" i="13"/>
  <c r="C30" i="52" a="1"/>
  <c r="B164" i="13"/>
  <c r="C242" i="13"/>
  <c r="B274" i="13"/>
  <c r="D154" i="13"/>
  <c r="C150" i="13"/>
  <c r="B272" i="13"/>
  <c r="C189" i="13"/>
  <c r="D138" i="13"/>
  <c r="B219" i="13"/>
  <c r="D171" i="13"/>
  <c r="D136" i="13"/>
  <c r="D253" i="13"/>
  <c r="B169" i="13"/>
  <c r="D169" i="13"/>
  <c r="D178" i="13"/>
  <c r="D146" i="13"/>
  <c r="C141" i="13"/>
  <c r="C205" i="13"/>
  <c r="C181" i="13"/>
  <c r="C208" i="13"/>
  <c r="C30" i="34" a="1"/>
  <c r="C210" i="13"/>
  <c r="F29" i="38" a="1"/>
  <c r="C277" i="13"/>
  <c r="C264" i="13"/>
  <c r="B185" i="13"/>
  <c r="C221" i="13"/>
  <c r="D140" i="13"/>
  <c r="D237" i="13"/>
  <c r="D164" i="13"/>
  <c r="B200" i="13"/>
  <c r="B223" i="13"/>
  <c r="D226" i="13"/>
  <c r="B259" i="13"/>
  <c r="B182" i="13"/>
  <c r="C166" i="13"/>
  <c r="D180" i="13"/>
  <c r="D141" i="13"/>
  <c r="C274" i="13"/>
  <c r="B248" i="13"/>
  <c r="C30" i="43" a="1"/>
  <c r="C146" i="13"/>
  <c r="C219" i="13"/>
  <c r="B203" i="13"/>
  <c r="B143" i="13"/>
  <c r="B179" i="13"/>
  <c r="B194" i="13"/>
  <c r="D240" i="13"/>
  <c r="D202" i="13"/>
  <c r="B252" i="13"/>
  <c r="C217" i="13"/>
  <c r="C250" i="13"/>
  <c r="F29" i="41" a="1"/>
  <c r="C204" i="13"/>
  <c r="C30" i="44" a="1"/>
  <c r="C149" i="13"/>
  <c r="F31" i="56" a="1"/>
  <c r="B198" i="13"/>
  <c r="C134" i="13"/>
  <c r="C151" i="13"/>
  <c r="C226" i="13"/>
  <c r="F29" i="29" a="1"/>
  <c r="B237" i="13"/>
  <c r="B235" i="13"/>
  <c r="D214" i="13"/>
  <c r="C207" i="13"/>
  <c r="D160" i="13"/>
  <c r="B258" i="13"/>
  <c r="B254" i="13"/>
  <c r="C176" i="13"/>
  <c r="C213" i="13"/>
  <c r="C267" i="13"/>
  <c r="B206" i="13"/>
  <c r="C32" i="56" a="1"/>
  <c r="C241" i="13"/>
  <c r="D192" i="13"/>
  <c r="C195" i="13"/>
  <c r="B230" i="13"/>
  <c r="C197" i="13"/>
  <c r="C218" i="13"/>
  <c r="D144" i="13"/>
  <c r="D157" i="13"/>
  <c r="D207" i="13"/>
  <c r="C167" i="13"/>
  <c r="C239" i="13"/>
  <c r="C174" i="13"/>
  <c r="C170" i="13"/>
  <c r="C30" i="36" a="1"/>
  <c r="B199" i="13"/>
  <c r="C30" i="40" a="1"/>
  <c r="F29" i="40" a="1"/>
  <c r="F29" i="53" a="1"/>
  <c r="B168" i="13"/>
  <c r="D264" i="13"/>
  <c r="C215" i="13"/>
  <c r="B186" i="13"/>
  <c r="D149" i="13"/>
  <c r="D183" i="13"/>
  <c r="B184" i="13"/>
  <c r="C270" i="13"/>
  <c r="C30" i="42" a="1"/>
  <c r="C238" i="13"/>
  <c r="C154" i="13"/>
  <c r="D243" i="13"/>
  <c r="D193" i="13"/>
  <c r="D170" i="13"/>
  <c r="C200" i="13"/>
  <c r="C255" i="13"/>
  <c r="B276" i="13"/>
  <c r="C142" i="13"/>
  <c r="D182" i="13"/>
  <c r="D188" i="13"/>
  <c r="B262" i="13"/>
  <c r="C161" i="13"/>
  <c r="B229" i="13"/>
  <c r="B250" i="13"/>
  <c r="B130" i="13"/>
  <c r="B266" i="13"/>
  <c r="C232" i="13"/>
  <c r="B218" i="13"/>
  <c r="B212" i="13"/>
  <c r="D189" i="13"/>
  <c r="C175" i="13"/>
  <c r="D205" i="13"/>
  <c r="B183" i="13"/>
  <c r="D236" i="13"/>
  <c r="C30" i="49" a="1"/>
  <c r="F29" i="51" a="1"/>
  <c r="D167" i="13"/>
  <c r="C163" i="13"/>
  <c r="B167" i="13"/>
  <c r="B190" i="13"/>
  <c r="C230" i="13"/>
  <c r="D248" i="13"/>
  <c r="C138" i="13"/>
  <c r="C30" i="30" a="1"/>
  <c r="D158" i="13"/>
  <c r="D139" i="13"/>
  <c r="B224" i="13"/>
  <c r="C251" i="13"/>
  <c r="F29" i="50" a="1"/>
  <c r="D174" i="13"/>
  <c r="B162" i="13"/>
  <c r="D135" i="13"/>
  <c r="C132" i="13"/>
  <c r="D199" i="13"/>
  <c r="C214" i="13"/>
  <c r="D228" i="13"/>
  <c r="C229" i="13"/>
  <c r="D200" i="13"/>
  <c r="D191" i="13"/>
  <c r="B187" i="13"/>
  <c r="B150" i="13"/>
  <c r="D239" i="13"/>
  <c r="F29" i="33" a="1"/>
  <c r="C162" i="13"/>
  <c r="D195" i="13"/>
  <c r="C273" i="13"/>
  <c r="C30" i="39" a="1"/>
  <c r="D204" i="13"/>
  <c r="B139" i="13"/>
  <c r="C194" i="13"/>
  <c r="C32" i="54" a="1"/>
  <c r="B128" i="13"/>
  <c r="C268" i="13"/>
  <c r="C158" i="13"/>
  <c r="B232" i="13"/>
  <c r="F29" i="43" a="1"/>
  <c r="C271" i="13"/>
  <c r="B131" i="13"/>
  <c r="D250" i="13"/>
  <c r="D173" i="13"/>
  <c r="C169" i="13"/>
  <c r="D257" i="13"/>
  <c r="D172" i="13"/>
  <c r="C216" i="13"/>
  <c r="B134" i="13"/>
  <c r="B161" i="13"/>
  <c r="D156" i="13"/>
  <c r="F29" i="47" a="1"/>
  <c r="B268" i="13"/>
  <c r="C254" i="13"/>
  <c r="C201" i="13"/>
  <c r="C159" i="13"/>
  <c r="B177" i="13"/>
  <c r="D147" i="13"/>
  <c r="F31" i="54" a="1"/>
  <c r="C127" i="13"/>
  <c r="D272" i="13"/>
  <c r="D185" i="13"/>
  <c r="C171" i="13"/>
  <c r="B133" i="13"/>
  <c r="C180" i="13"/>
  <c r="D145" i="13"/>
  <c r="C183" i="13"/>
  <c r="C153" i="13"/>
  <c r="C234" i="13"/>
  <c r="F29" i="32" a="1"/>
  <c r="D227" i="13"/>
  <c r="B188" i="13"/>
  <c r="B236" i="13"/>
  <c r="C240" i="13"/>
  <c r="C32" i="55" a="1"/>
  <c r="C139" i="13"/>
  <c r="C133" i="13"/>
  <c r="D261" i="13"/>
  <c r="C249" i="13"/>
  <c r="D251" i="13"/>
  <c r="B228" i="13"/>
  <c r="D152" i="13"/>
  <c r="D233" i="13"/>
  <c r="D246" i="13"/>
  <c r="F29" i="30" a="1"/>
  <c r="B243" i="13"/>
  <c r="D262" i="13"/>
  <c r="C252" i="13"/>
  <c r="D163" i="13"/>
  <c r="C188" i="13"/>
  <c r="B231" i="13"/>
  <c r="B265" i="13"/>
  <c r="D267" i="13"/>
  <c r="C235" i="13"/>
  <c r="D245" i="13"/>
  <c r="D259" i="13"/>
  <c r="B270" i="13"/>
  <c r="D266" i="13"/>
  <c r="B146" i="13"/>
  <c r="D162" i="13"/>
  <c r="D215" i="13"/>
  <c r="B144" i="13"/>
  <c r="C30" i="53" a="1"/>
  <c r="B132" i="13"/>
  <c r="C30" i="47" a="1"/>
  <c r="C260" i="13"/>
  <c r="D176" i="13"/>
  <c r="B260" i="13"/>
  <c r="B273" i="13"/>
  <c r="B156" i="13"/>
  <c r="D269" i="13"/>
  <c r="B178" i="13"/>
  <c r="C225" i="13"/>
  <c r="C246" i="13"/>
  <c r="B147" i="13"/>
  <c r="B247" i="13"/>
  <c r="B171" i="13"/>
  <c r="B196" i="13"/>
  <c r="D155" i="13"/>
  <c r="B249" i="13"/>
  <c r="B140" i="13"/>
  <c r="D218" i="13"/>
  <c r="B256" i="13"/>
  <c r="D274" i="13"/>
  <c r="C266" i="13"/>
  <c r="D150" i="13"/>
  <c r="B222" i="13"/>
  <c r="C178" i="13"/>
  <c r="D165" i="13"/>
  <c r="D159" i="13"/>
  <c r="D224" i="13"/>
  <c r="C30" i="48" a="1"/>
  <c r="D277" i="13"/>
  <c r="C231" i="13"/>
  <c r="D130" i="13"/>
  <c r="C30" i="38" a="1"/>
  <c r="D213" i="13"/>
  <c r="C247" i="13"/>
  <c r="B225" i="13"/>
  <c r="F29" i="48" a="1"/>
  <c r="B145" i="13"/>
  <c r="F29" i="36" a="1"/>
  <c r="B173" i="13"/>
  <c r="D242" i="13"/>
  <c r="D190" i="13"/>
  <c r="D244" i="13"/>
  <c r="B238" i="13"/>
  <c r="D168" i="13"/>
  <c r="C209" i="13"/>
  <c r="F29" i="49" a="1"/>
  <c r="B242" i="13"/>
  <c r="C193" i="13"/>
  <c r="C186" i="13"/>
  <c r="D252" i="13"/>
  <c r="C143" i="13"/>
  <c r="B208" i="13"/>
  <c r="C129" i="13"/>
  <c r="C248" i="13"/>
  <c r="B245" i="13"/>
  <c r="B204" i="13"/>
  <c r="D238" i="13"/>
  <c r="B157" i="13"/>
  <c r="D212" i="13"/>
  <c r="D133" i="13"/>
  <c r="B158" i="13"/>
  <c r="F29" i="31" a="1"/>
  <c r="D275" i="13"/>
  <c r="B148" i="13"/>
  <c r="B141" i="13"/>
  <c r="B217" i="13"/>
  <c r="D179" i="13"/>
  <c r="B205" i="13"/>
  <c r="F29" i="39" a="1"/>
  <c r="B163" i="13"/>
  <c r="D161" i="13"/>
  <c r="B209" i="13"/>
  <c r="D153" i="13"/>
  <c r="C211" i="13"/>
  <c r="D230" i="13"/>
  <c r="C228" i="13"/>
  <c r="D198" i="13"/>
  <c r="C243" i="13"/>
  <c r="D151" i="13"/>
  <c r="D221" i="13"/>
  <c r="D235" i="13"/>
  <c r="B152" i="13"/>
  <c r="C272" i="13"/>
  <c r="B172" i="13"/>
  <c r="F29" i="45" a="1"/>
  <c r="D186" i="13"/>
  <c r="C187" i="13"/>
  <c r="C155" i="13"/>
  <c r="B159" i="13"/>
  <c r="D217" i="13"/>
  <c r="F29" i="42" a="1"/>
  <c r="C145" i="13"/>
  <c r="D255" i="13"/>
  <c r="C173" i="13"/>
  <c r="D229" i="13"/>
  <c r="C164" i="13"/>
  <c r="B263" i="13"/>
  <c r="B216" i="13"/>
  <c r="B142" i="13"/>
  <c r="C136" i="13"/>
  <c r="B246" i="13"/>
  <c r="D134" i="13"/>
  <c r="D132" i="13"/>
  <c r="D268" i="13"/>
  <c r="C168" i="13"/>
  <c r="C130" i="13"/>
  <c r="F29" i="44" a="1"/>
  <c r="B210" i="13"/>
  <c r="D208" i="13"/>
  <c r="D210" i="13"/>
  <c r="B251" i="13"/>
  <c r="C233" i="13"/>
  <c r="B160" i="13"/>
  <c r="D131" i="13"/>
  <c r="C269" i="13"/>
  <c r="B127" i="13"/>
  <c r="B138" i="13"/>
  <c r="C30" i="51" a="1"/>
  <c r="F29" i="46" a="1"/>
  <c r="D203" i="13"/>
  <c r="B136" i="13"/>
  <c r="C275" i="13"/>
  <c r="F29" i="52" a="1"/>
  <c r="D219" i="13"/>
  <c r="C202" i="13"/>
  <c r="C152" i="13"/>
  <c r="D187" i="13"/>
  <c r="C131" i="13"/>
  <c r="B195" i="13"/>
  <c r="B129" i="13"/>
  <c r="B220" i="13"/>
  <c r="B170" i="13"/>
  <c r="B149" i="13"/>
  <c r="C30" i="50" a="1"/>
  <c r="C179" i="13"/>
  <c r="D273" i="13"/>
  <c r="D166" i="13"/>
  <c r="B174" i="13"/>
  <c r="D184" i="13"/>
  <c r="D223" i="13"/>
  <c r="D196" i="13"/>
  <c r="C245" i="13"/>
  <c r="B257" i="13"/>
  <c r="C30" i="29" a="1"/>
  <c r="D201" i="13"/>
  <c r="C30" i="45" a="1"/>
  <c r="B155" i="13"/>
  <c r="D177" i="13"/>
  <c r="B213" i="13"/>
  <c r="B271" i="13"/>
  <c r="D256" i="13"/>
  <c r="C157" i="13"/>
  <c r="D220" i="13"/>
  <c r="B137" i="13"/>
  <c r="C257" i="13"/>
  <c r="B135" i="13"/>
  <c r="C30" i="37" a="1"/>
  <c r="B226" i="13"/>
  <c r="D263" i="13"/>
  <c r="C30" i="41" a="1"/>
  <c r="C190" i="13"/>
  <c r="B214" i="13"/>
  <c r="B221" i="13"/>
  <c r="C203" i="13"/>
  <c r="C253" i="13"/>
  <c r="C263" i="13"/>
  <c r="B241" i="13"/>
  <c r="B255" i="13"/>
  <c r="D231" i="13"/>
  <c r="B192" i="13"/>
  <c r="C222" i="13"/>
  <c r="C184" i="13"/>
  <c r="B264" i="13"/>
  <c r="B239" i="13"/>
  <c r="B181" i="13"/>
  <c r="B151" i="13"/>
  <c r="B189" i="13"/>
  <c r="C258" i="13"/>
  <c r="D194" i="13"/>
  <c r="D181" i="13"/>
  <c r="B197" i="13"/>
  <c r="D222" i="13"/>
  <c r="B277" i="13"/>
  <c r="C227" i="13"/>
  <c r="D276" i="13"/>
  <c r="C212" i="13"/>
  <c r="D247" i="13"/>
  <c r="B269" i="13"/>
  <c r="C30" i="32" a="1"/>
  <c r="C160" i="13"/>
  <c r="D211" i="13"/>
  <c r="D148" i="13"/>
  <c r="B261" i="13"/>
  <c r="C172" i="13"/>
  <c r="C147" i="13"/>
  <c r="C135" i="13"/>
  <c r="F29" i="34" a="1"/>
  <c r="C224" i="13"/>
  <c r="B176" i="13"/>
  <c r="B202" i="13"/>
  <c r="C237" i="13"/>
  <c r="C192" i="13"/>
  <c r="C259" i="13"/>
  <c r="D206" i="13"/>
  <c r="C144" i="13"/>
  <c r="B191" i="13"/>
  <c r="D209" i="13"/>
  <c r="B193" i="13"/>
  <c r="C30" i="46" a="1"/>
  <c r="D265" i="13"/>
  <c r="D270" i="13"/>
  <c r="D216" i="13"/>
  <c r="C30" i="31" a="1"/>
  <c r="C261" i="13"/>
  <c r="C256" i="13"/>
  <c r="D127" i="13"/>
  <c r="I183" i="13" l="1"/>
  <c r="J183" i="13" s="1"/>
  <c r="J185" i="13"/>
  <c r="I185" i="13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H168" i="13" s="1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H161" i="13" s="1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C82" i="13"/>
  <c r="C68" i="13"/>
  <c r="B82" i="13"/>
  <c r="B110" i="13"/>
  <c r="C80" i="13"/>
  <c r="D32" i="13"/>
  <c r="C92" i="13"/>
  <c r="B74" i="13"/>
  <c r="B111" i="13"/>
  <c r="C126" i="13"/>
  <c r="C28" i="13"/>
  <c r="D29" i="13"/>
  <c r="B24" i="13"/>
  <c r="B57" i="13"/>
  <c r="D124" i="13"/>
  <c r="B126" i="13"/>
  <c r="B48" i="13"/>
  <c r="C120" i="13"/>
  <c r="B54" i="13"/>
  <c r="C41" i="13"/>
  <c r="C96" i="13"/>
  <c r="B101" i="13"/>
  <c r="C30" i="18" a="1"/>
  <c r="C70" i="13"/>
  <c r="D7" i="13"/>
  <c r="B45" i="13"/>
  <c r="C32" i="51" a="1"/>
  <c r="C5" i="13"/>
  <c r="D12" i="13"/>
  <c r="C87" i="13"/>
  <c r="D74" i="13"/>
  <c r="D37" i="13"/>
  <c r="D10" i="13"/>
  <c r="B104" i="13"/>
  <c r="D21" i="13"/>
  <c r="D107" i="13"/>
  <c r="B65" i="13"/>
  <c r="C103" i="13"/>
  <c r="C94" i="13"/>
  <c r="B18" i="13"/>
  <c r="B122" i="13"/>
  <c r="C24" i="13"/>
  <c r="D23" i="13"/>
  <c r="B116" i="13"/>
  <c r="C30" i="22" a="1"/>
  <c r="D85" i="13"/>
  <c r="C30" i="16" a="1"/>
  <c r="B6" i="13"/>
  <c r="B117" i="13"/>
  <c r="F31" i="52" a="1"/>
  <c r="D48" i="13"/>
  <c r="B90" i="13"/>
  <c r="C32" i="40" a="1"/>
  <c r="B105" i="13"/>
  <c r="D4" i="13"/>
  <c r="C99" i="13"/>
  <c r="B92" i="13"/>
  <c r="B31" i="13"/>
  <c r="C6" i="13"/>
  <c r="B50" i="13"/>
  <c r="F29" i="19" a="1"/>
  <c r="C106" i="13"/>
  <c r="D70" i="13"/>
  <c r="F31" i="44" a="1"/>
  <c r="C45" i="13"/>
  <c r="D43" i="13"/>
  <c r="B103" i="13"/>
  <c r="F29" i="28" a="1"/>
  <c r="D31" i="13"/>
  <c r="D126" i="13"/>
  <c r="B40" i="13"/>
  <c r="C16" i="13"/>
  <c r="B98" i="13"/>
  <c r="D68" i="13"/>
  <c r="D8" i="13"/>
  <c r="B106" i="13"/>
  <c r="D57" i="13"/>
  <c r="F29" i="15" a="1"/>
  <c r="C76" i="13"/>
  <c r="D119" i="13"/>
  <c r="C30" i="24" a="1"/>
  <c r="D77" i="13"/>
  <c r="C67" i="13"/>
  <c r="D123" i="13"/>
  <c r="C14" i="13"/>
  <c r="C47" i="13"/>
  <c r="C125" i="13"/>
  <c r="F31" i="42" a="1"/>
  <c r="B71" i="13"/>
  <c r="B124" i="13"/>
  <c r="D97" i="13"/>
  <c r="C84" i="13"/>
  <c r="D64" i="13"/>
  <c r="B30" i="13"/>
  <c r="C4" i="13"/>
  <c r="C85" i="13"/>
  <c r="D67" i="13"/>
  <c r="D86" i="13"/>
  <c r="D58" i="13"/>
  <c r="F31" i="36" a="1"/>
  <c r="B70" i="13"/>
  <c r="F29" i="24" a="1"/>
  <c r="B58" i="13"/>
  <c r="C91" i="13"/>
  <c r="D106" i="13"/>
  <c r="C119" i="13"/>
  <c r="C13" i="13"/>
  <c r="B27" i="13"/>
  <c r="D19" i="13"/>
  <c r="D42" i="13"/>
  <c r="C39" i="13"/>
  <c r="B29" i="13"/>
  <c r="B67" i="13"/>
  <c r="C86" i="13"/>
  <c r="C30" i="12" a="1"/>
  <c r="F31" i="31" a="1"/>
  <c r="D120" i="13"/>
  <c r="B84" i="13"/>
  <c r="C32" i="52" a="1"/>
  <c r="D9" i="13"/>
  <c r="F31" i="39" a="1"/>
  <c r="C56" i="13"/>
  <c r="D111" i="13"/>
  <c r="F31" i="41" a="1"/>
  <c r="C18" i="13"/>
  <c r="C32" i="44" a="1"/>
  <c r="C111" i="13"/>
  <c r="D28" i="13"/>
  <c r="D18" i="13"/>
  <c r="B123" i="13"/>
  <c r="D53" i="13"/>
  <c r="B77" i="13"/>
  <c r="B64" i="13"/>
  <c r="B38" i="13"/>
  <c r="C79" i="13"/>
  <c r="C26" i="13"/>
  <c r="C75" i="13"/>
  <c r="B96" i="13"/>
  <c r="B4" i="13"/>
  <c r="F31" i="37" a="1"/>
  <c r="F31" i="49" a="1"/>
  <c r="B79" i="13"/>
  <c r="C71" i="13"/>
  <c r="B61" i="13"/>
  <c r="C32" i="13"/>
  <c r="C110" i="13"/>
  <c r="D49" i="13"/>
  <c r="B59" i="13"/>
  <c r="D104" i="13"/>
  <c r="B52" i="13"/>
  <c r="C30" i="7" a="1"/>
  <c r="B91" i="13"/>
  <c r="C32" i="48" a="1"/>
  <c r="D96" i="13"/>
  <c r="B11" i="13"/>
  <c r="B5" i="13"/>
  <c r="C98" i="13"/>
  <c r="C35" i="13"/>
  <c r="D80" i="13"/>
  <c r="B32" i="13"/>
  <c r="B100" i="13"/>
  <c r="D121" i="13"/>
  <c r="C32" i="43" a="1"/>
  <c r="F31" i="45" a="1"/>
  <c r="F31" i="50" a="1"/>
  <c r="C53" i="13"/>
  <c r="B26" i="13"/>
  <c r="B60" i="13"/>
  <c r="C19" i="13"/>
  <c r="D60" i="13"/>
  <c r="C88" i="13"/>
  <c r="C30" i="10" a="1"/>
  <c r="D75" i="13"/>
  <c r="D73" i="13"/>
  <c r="F31" i="38" a="1"/>
  <c r="B86" i="13"/>
  <c r="B3" i="13"/>
  <c r="D13" i="13"/>
  <c r="F29" i="21" a="1"/>
  <c r="D27" i="13"/>
  <c r="F22" i="5" a="1"/>
  <c r="D51" i="13"/>
  <c r="D103" i="13"/>
  <c r="D100" i="13"/>
  <c r="C30" i="9" a="1"/>
  <c r="D82" i="13"/>
  <c r="C118" i="13"/>
  <c r="B121" i="13"/>
  <c r="B42" i="13"/>
  <c r="D91" i="13"/>
  <c r="F31" i="29" a="1"/>
  <c r="D22" i="13"/>
  <c r="F29" i="7" a="1"/>
  <c r="D33" i="13"/>
  <c r="F29" i="17" a="1"/>
  <c r="C51" i="13"/>
  <c r="D92" i="13"/>
  <c r="F26" i="6" a="1"/>
  <c r="C100" i="13"/>
  <c r="C15" i="13"/>
  <c r="B25" i="13"/>
  <c r="D109" i="13"/>
  <c r="D62" i="13"/>
  <c r="C30" i="21" a="1"/>
  <c r="B14" i="13"/>
  <c r="B23" i="13"/>
  <c r="B19" i="13"/>
  <c r="B87" i="13"/>
  <c r="F29" i="14" a="1"/>
  <c r="C23" i="13"/>
  <c r="D84" i="13"/>
  <c r="C69" i="13"/>
  <c r="C37" i="13"/>
  <c r="D66" i="13"/>
  <c r="C30" i="13"/>
  <c r="B73" i="13"/>
  <c r="F29" i="23" a="1"/>
  <c r="C57" i="13"/>
  <c r="C23" i="4" a="1"/>
  <c r="D35" i="13"/>
  <c r="D118" i="13"/>
  <c r="B72" i="13"/>
  <c r="F29" i="20" a="1"/>
  <c r="D101" i="13"/>
  <c r="C102" i="13"/>
  <c r="B81" i="13"/>
  <c r="B107" i="13"/>
  <c r="B35" i="13"/>
  <c r="C34" i="13"/>
  <c r="B78" i="13"/>
  <c r="F29" i="18" a="1"/>
  <c r="B41" i="13"/>
  <c r="C89" i="13"/>
  <c r="D25" i="13"/>
  <c r="C30" i="14" a="1"/>
  <c r="C112" i="13"/>
  <c r="D56" i="13"/>
  <c r="D24" i="13"/>
  <c r="D105" i="13"/>
  <c r="F29" i="26" a="1"/>
  <c r="C7" i="13"/>
  <c r="B69" i="13"/>
  <c r="B125" i="13"/>
  <c r="C74" i="13"/>
  <c r="F29" i="11" a="1"/>
  <c r="B21" i="13"/>
  <c r="B13" i="13"/>
  <c r="F29" i="16" a="1"/>
  <c r="B53" i="13"/>
  <c r="D72" i="13"/>
  <c r="D87" i="13"/>
  <c r="F31" i="43" a="1"/>
  <c r="C32" i="36" a="1"/>
  <c r="C105" i="13"/>
  <c r="D40" i="13"/>
  <c r="F29" i="22" a="1"/>
  <c r="D69" i="13"/>
  <c r="B80" i="13"/>
  <c r="B113" i="13"/>
  <c r="C63" i="13"/>
  <c r="C121" i="13"/>
  <c r="D63" i="13"/>
  <c r="D117" i="13"/>
  <c r="D65" i="13"/>
  <c r="C25" i="13"/>
  <c r="F31" i="32" a="1"/>
  <c r="C9" i="13"/>
  <c r="F29" i="8" a="1"/>
  <c r="C109" i="13"/>
  <c r="C49" i="13"/>
  <c r="C32" i="32" a="1"/>
  <c r="C8" i="13"/>
  <c r="D113" i="13"/>
  <c r="B63" i="13"/>
  <c r="C48" i="13"/>
  <c r="D30" i="13"/>
  <c r="D39" i="13"/>
  <c r="B46" i="13"/>
  <c r="F31" i="46" a="1"/>
  <c r="B9" i="13"/>
  <c r="B75" i="13"/>
  <c r="C73" i="13"/>
  <c r="D110" i="13"/>
  <c r="D125" i="13"/>
  <c r="C93" i="13"/>
  <c r="D47" i="13"/>
  <c r="D116" i="13"/>
  <c r="C30" i="25" a="1"/>
  <c r="B93" i="13"/>
  <c r="B120" i="13"/>
  <c r="B89" i="13"/>
  <c r="C52" i="13"/>
  <c r="B109" i="13"/>
  <c r="D45" i="13"/>
  <c r="C95" i="13"/>
  <c r="D16" i="13"/>
  <c r="B114" i="13"/>
  <c r="C30" i="20" a="1"/>
  <c r="C30" i="19" a="1"/>
  <c r="C20" i="13"/>
  <c r="D98" i="13"/>
  <c r="C30" i="17" a="1"/>
  <c r="D95" i="13"/>
  <c r="C66" i="13"/>
  <c r="C64" i="13"/>
  <c r="C38" i="13"/>
  <c r="D78" i="13"/>
  <c r="B28" i="13"/>
  <c r="C123" i="13"/>
  <c r="B119" i="13"/>
  <c r="D44" i="13"/>
  <c r="B7" i="13"/>
  <c r="B56" i="13"/>
  <c r="D34" i="13"/>
  <c r="C117" i="13"/>
  <c r="C21" i="13"/>
  <c r="F29" i="10" a="1"/>
  <c r="C32" i="37" a="1"/>
  <c r="D89" i="13"/>
  <c r="B8" i="13"/>
  <c r="D122" i="13"/>
  <c r="D102" i="13"/>
  <c r="D46" i="13"/>
  <c r="C30" i="23" a="1"/>
  <c r="B118" i="13"/>
  <c r="C32" i="42" a="1"/>
  <c r="C60" i="13"/>
  <c r="D14" i="13"/>
  <c r="D52" i="13"/>
  <c r="D54" i="13"/>
  <c r="D108" i="13"/>
  <c r="F31" i="40" a="1"/>
  <c r="D71" i="13"/>
  <c r="B17" i="13"/>
  <c r="B55" i="13"/>
  <c r="B16" i="13"/>
  <c r="C104" i="13"/>
  <c r="B76" i="13"/>
  <c r="B22" i="13"/>
  <c r="C55" i="13"/>
  <c r="B94" i="13"/>
  <c r="C116" i="13"/>
  <c r="C30" i="8" a="1"/>
  <c r="C72" i="13"/>
  <c r="D38" i="13"/>
  <c r="D26" i="13"/>
  <c r="B39" i="13"/>
  <c r="D17" i="13"/>
  <c r="C33" i="13"/>
  <c r="C54" i="13"/>
  <c r="C107" i="13"/>
  <c r="C90" i="13"/>
  <c r="C3" i="13"/>
  <c r="F31" i="30" a="1"/>
  <c r="C27" i="13"/>
  <c r="B44" i="13"/>
  <c r="D115" i="13"/>
  <c r="C58" i="13"/>
  <c r="D76" i="13"/>
  <c r="D50" i="13"/>
  <c r="C32" i="41" a="1"/>
  <c r="B102" i="13"/>
  <c r="B47" i="13"/>
  <c r="F31" i="48" a="1"/>
  <c r="B62" i="13"/>
  <c r="D59" i="13"/>
  <c r="C11" i="13"/>
  <c r="D114" i="13"/>
  <c r="C32" i="31" a="1"/>
  <c r="B10" i="13"/>
  <c r="D81" i="13"/>
  <c r="D79" i="13"/>
  <c r="D61" i="13"/>
  <c r="B43" i="13"/>
  <c r="C77" i="13"/>
  <c r="C81" i="13"/>
  <c r="C43" i="13"/>
  <c r="C46" i="13"/>
  <c r="C122" i="13"/>
  <c r="C30" i="15" a="1"/>
  <c r="C113" i="13"/>
  <c r="D88" i="13"/>
  <c r="B95" i="13"/>
  <c r="C32" i="49" a="1"/>
  <c r="C29" i="13"/>
  <c r="C78" i="13"/>
  <c r="B36" i="13"/>
  <c r="C124" i="13"/>
  <c r="F29" i="9" a="1"/>
  <c r="C42" i="13"/>
  <c r="C32" i="33" a="1"/>
  <c r="C59" i="13"/>
  <c r="C17" i="13"/>
  <c r="F29" i="12" a="1"/>
  <c r="C40" i="13"/>
  <c r="B34" i="13"/>
  <c r="C10" i="13"/>
  <c r="D15" i="13"/>
  <c r="F22" i="4" a="1"/>
  <c r="D36" i="13"/>
  <c r="D55" i="13"/>
  <c r="C83" i="13"/>
  <c r="B33" i="13"/>
  <c r="B68" i="13"/>
  <c r="B85" i="13"/>
  <c r="C62" i="13"/>
  <c r="C101" i="13"/>
  <c r="F31" i="53" a="1"/>
  <c r="C23" i="5" a="1"/>
  <c r="D90" i="13"/>
  <c r="C30" i="26" a="1"/>
  <c r="F31" i="51" a="1"/>
  <c r="B51" i="13"/>
  <c r="D3" i="13"/>
  <c r="C65" i="13"/>
  <c r="F29" i="25" a="1"/>
  <c r="B97" i="13"/>
  <c r="C30" i="28" a="1"/>
  <c r="D99" i="13"/>
  <c r="C44" i="13"/>
  <c r="B20" i="13"/>
  <c r="D112" i="13"/>
  <c r="C27" i="6" a="1"/>
  <c r="D5" i="13"/>
  <c r="D93" i="13"/>
  <c r="D94" i="13"/>
  <c r="B83" i="13"/>
  <c r="B99" i="13"/>
  <c r="D41" i="13"/>
  <c r="C12" i="13"/>
  <c r="B112" i="13"/>
  <c r="D20" i="13"/>
  <c r="C50" i="13"/>
  <c r="B115" i="13"/>
  <c r="B66" i="13"/>
  <c r="B15" i="13"/>
  <c r="B37" i="13"/>
  <c r="C31" i="13"/>
  <c r="C61" i="13"/>
  <c r="C32" i="30" a="1"/>
  <c r="C36" i="13"/>
  <c r="D6" i="13"/>
  <c r="B12" i="13"/>
  <c r="D11" i="13"/>
  <c r="B108" i="13"/>
  <c r="C97" i="13"/>
  <c r="B49" i="13"/>
  <c r="C108" i="13"/>
  <c r="B88" i="13"/>
  <c r="C114" i="13"/>
  <c r="C30" i="11" a="1"/>
  <c r="D83" i="13"/>
  <c r="C22" i="13"/>
  <c r="C115" i="13"/>
  <c r="C32" i="39" a="1"/>
  <c r="C32" i="47" a="1"/>
  <c r="C32" i="53" a="1"/>
  <c r="C32" i="38" a="1"/>
  <c r="F31" i="47" a="1"/>
  <c r="C32" i="45" a="1"/>
  <c r="C32" i="29" a="1"/>
  <c r="F31" i="33" a="1"/>
  <c r="F31" i="34" a="1"/>
  <c r="C32" i="50" a="1"/>
  <c r="C32" i="34" a="1"/>
  <c r="C32" i="46" a="1"/>
  <c r="H154" i="13" l="1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F5" i="79" s="1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31" i="23" a="1"/>
  <c r="C32" i="20" a="1"/>
  <c r="C29" i="6" a="1"/>
  <c r="C32" i="16" a="1"/>
  <c r="F31" i="12" a="1"/>
  <c r="C32" i="17" a="1"/>
  <c r="C32" i="23" a="1"/>
  <c r="C32" i="7" a="1"/>
  <c r="C32" i="25" a="1"/>
  <c r="C32" i="24" a="1"/>
  <c r="F31" i="25" a="1"/>
  <c r="F31" i="11" a="1"/>
  <c r="F31" i="9" a="1"/>
  <c r="F31" i="10" a="1"/>
  <c r="F31" i="26" a="1"/>
  <c r="F24" i="5" a="1"/>
  <c r="C32" i="15" a="1"/>
  <c r="C32" i="19" a="1"/>
  <c r="C32" i="28" a="1"/>
  <c r="C25" i="5" a="1"/>
  <c r="C32" i="22" a="1"/>
  <c r="F31" i="22" a="1"/>
  <c r="C32" i="9" a="1"/>
  <c r="F31" i="8" a="1"/>
  <c r="C32" i="10" a="1"/>
  <c r="F31" i="17" a="1"/>
  <c r="C32" i="26" a="1"/>
  <c r="F31" i="15" a="1"/>
  <c r="C32" i="8" a="1"/>
  <c r="F31" i="18" a="1"/>
  <c r="C32" i="12" a="1"/>
  <c r="F24" i="4" a="1"/>
  <c r="F31" i="28" a="1"/>
  <c r="F31" i="19" a="1"/>
  <c r="F31" i="14" a="1"/>
  <c r="C32" i="14" a="1"/>
  <c r="C32" i="21" a="1"/>
  <c r="F31" i="16" a="1"/>
  <c r="F31" i="7" a="1"/>
  <c r="F31" i="21" a="1"/>
  <c r="F31" i="20" a="1"/>
  <c r="F28" i="6" a="1"/>
  <c r="C25" i="4" a="1"/>
  <c r="C32" i="11" a="1"/>
  <c r="F31" i="24" a="1"/>
  <c r="C32" i="18" a="1"/>
  <c r="N186" i="13" l="1"/>
  <c r="N189" i="13" s="1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<sst xmlns="http://schemas.openxmlformats.org/spreadsheetml/2006/main" count="30422" uniqueCount="2578">
  <si>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</si>
  <si>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</si>
  <si>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</si>
  <si>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</si>
  <si>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</si>
  <si>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</si>
  <si>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</si>
  <si>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</si>
  <si>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</si>
  <si>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</si>
  <si>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</si>
  <si>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</si>
  <si>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</si>
  <si>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</si>
  <si>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</si>
  <si>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</si>
  <si>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</si>
  <si>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</si>
  <si>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</si>
  <si>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</si>
  <si>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</si>
  <si>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</si>
  <si>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</si>
  <si>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</si>
  <si>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</si>
  <si>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</si>
  <si>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</si>
  <si>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</si>
  <si>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</si>
  <si>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</si>
  <si>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</si>
  <si>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</si>
  <si>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</si>
  <si>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</si>
  <si>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</si>
  <si>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</si>
  <si>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</si>
  <si>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</si>
  <si>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</si>
  <si>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</si>
  <si>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</si>
  <si>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</si>
  <si>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</si>
  <si>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</si>
  <si>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</si>
  <si>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</si>
  <si>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</si>
  <si>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</si>
  <si>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</si>
  <si>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</si>
  <si>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</si>
  <si>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</si>
  <si>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</si>
  <si>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</si>
  <si>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</si>
  <si>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</si>
  <si>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</si>
  <si>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</si>
  <si>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</si>
  <si>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</si>
  <si>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</si>
  <si>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</si>
  <si>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</si>
  <si>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</si>
  <si>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</si>
  <si>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</si>
  <si>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</si>
  <si>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</si>
  <si>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</si>
  <si>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</si>
  <si>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</si>
  <si>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</si>
  <si>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</si>
  <si>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</si>
  <si>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</si>
  <si>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</si>
  <si>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</si>
  <si>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</si>
  <si>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</si>
  <si>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</si>
  <si>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</si>
  <si>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</si>
  <si>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</si>
  <si>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</si>
  <si>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</si>
  <si>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</si>
  <si>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</si>
  <si>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</si>
  <si>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</si>
  <si>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</si>
  <si>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</si>
  <si>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</si>
  <si>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</si>
  <si>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</si>
  <si>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</si>
  <si>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</si>
  <si>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</si>
  <si>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</si>
  <si>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</si>
  <si>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</si>
  <si>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</si>
  <si>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</si>
  <si>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</si>
  <si>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</si>
  <si>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</si>
  <si>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</si>
  <si>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</si>
  <si>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</si>
  <si>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</si>
  <si>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</si>
  <si>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</si>
  <si>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</si>
  <si>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</si>
  <si>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</si>
  <si>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</si>
  <si>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</si>
  <si>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</si>
  <si>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</si>
  <si>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</si>
  <si>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</si>
  <si>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</si>
  <si>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</si>
  <si>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</si>
  <si>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</si>
  <si>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</si>
  <si>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</si>
  <si>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</si>
  <si>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</si>
  <si>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</si>
  <si>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</si>
  <si>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</si>
  <si>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</si>
  <si>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</si>
  <si>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</si>
  <si>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</si>
  <si>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</si>
  <si>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</si>
  <si>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</si>
  <si>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</si>
  <si>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</si>
  <si>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</si>
  <si>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</si>
  <si>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</si>
  <si>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</si>
  <si>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</si>
  <si>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</si>
  <si>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</si>
  <si>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</si>
  <si>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</si>
  <si>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</si>
  <si>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</si>
  <si>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</si>
  <si>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</si>
  <si>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</si>
  <si>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</si>
  <si>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</si>
  <si>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</si>
  <si>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</si>
  <si>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</si>
  <si>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</si>
  <si>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</si>
  <si>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</si>
  <si>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</si>
  <si>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</si>
  <si>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</si>
  <si>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</si>
  <si>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</si>
  <si>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</si>
  <si>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</si>
  <si>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</si>
  <si>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</si>
  <si>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</si>
  <si>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</si>
  <si>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</si>
  <si>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</si>
  <si>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</si>
  <si>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</si>
  <si>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</si>
  <si>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</si>
  <si>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</si>
  <si>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</si>
  <si>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</si>
  <si>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</si>
  <si>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</si>
  <si>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</si>
  <si>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</si>
  <si>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</si>
  <si>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</si>
  <si>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</si>
  <si>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</si>
  <si>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</si>
  <si>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</si>
  <si>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</si>
  <si>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</si>
  <si>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</si>
  <si>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</si>
  <si>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</si>
  <si>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</si>
  <si>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</si>
  <si>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</si>
  <si>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</si>
  <si>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</si>
  <si>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</si>
  <si>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</si>
  <si>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</si>
  <si>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</si>
  <si>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</si>
  <si>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</si>
  <si>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</si>
  <si>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</si>
  <si>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</si>
  <si>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</si>
  <si>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</si>
  <si>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</si>
  <si>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</si>
  <si>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</si>
  <si>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</si>
  <si>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</si>
  <si>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</si>
  <si>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</si>
  <si>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</si>
  <si>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</si>
  <si>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</si>
  <si>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</si>
  <si>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</si>
  <si>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</si>
  <si>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</si>
  <si>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</si>
  <si>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</si>
  <si>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</si>
  <si>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</si>
  <si>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</si>
  <si>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</si>
  <si>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</si>
  <si>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</si>
  <si>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</si>
  <si>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</si>
  <si>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</si>
  <si>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</si>
  <si>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</si>
  <si>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</si>
  <si>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</si>
  <si>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</si>
  <si>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</si>
  <si>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</si>
  <si>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</si>
  <si>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</si>
  <si>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</si>
  <si>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</si>
  <si>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</si>
  <si>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</si>
  <si>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</si>
  <si>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</si>
  <si>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</si>
  <si>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</si>
  <si>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</si>
  <si>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</si>
  <si>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</si>
  <si>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</si>
  <si>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</si>
  <si>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</si>
  <si>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</si>
  <si>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</si>
  <si>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</si>
  <si>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</si>
  <si>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</si>
  <si>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</si>
  <si>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</si>
  <si>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</si>
  <si>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</si>
  <si>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</si>
  <si>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</si>
  <si>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</si>
  <si>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</si>
  <si>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</si>
  <si>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</si>
  <si>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</si>
  <si>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</si>
  <si>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</si>
  <si>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</si>
  <si>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</si>
  <si>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</si>
  <si>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</si>
  <si>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</si>
  <si>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</si>
  <si>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</si>
  <si>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</si>
  <si>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</si>
  <si>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</si>
  <si>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</si>
  <si>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</si>
  <si>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</si>
  <si>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</si>
  <si>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</si>
  <si>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</si>
  <si>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</si>
  <si>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</si>
  <si>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</si>
  <si>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</si>
  <si>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</si>
  <si>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</si>
  <si>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</si>
  <si>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</si>
  <si>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</si>
  <si>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</si>
  <si>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</si>
  <si>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</si>
  <si>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</si>
  <si>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</si>
  <si>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</si>
  <si>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</si>
  <si>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</si>
  <si>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</si>
  <si>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</si>
  <si>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</si>
  <si>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</si>
  <si>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</si>
  <si>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</si>
  <si>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</si>
  <si>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</si>
  <si>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</si>
  <si>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</si>
  <si>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</si>
  <si>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</si>
  <si>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</si>
  <si>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</si>
  <si>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</si>
  <si>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</si>
  <si>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</si>
  <si>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</si>
  <si>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</si>
  <si>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</si>
  <si>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</si>
  <si>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</si>
  <si>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</si>
  <si>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</si>
  <si>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</si>
  <si>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</si>
  <si>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</si>
  <si>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</si>
  <si>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</si>
  <si>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</si>
  <si>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</si>
  <si>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</si>
  <si>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</si>
  <si>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</si>
  <si>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</si>
  <si>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</si>
  <si>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</si>
  <si>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</si>
  <si>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</si>
  <si>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</si>
  <si>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</si>
  <si>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</si>
  <si>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</si>
  <si>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</si>
  <si>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</si>
  <si>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</si>
  <si>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</si>
  <si>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</si>
  <si>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</si>
  <si>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</si>
  <si>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</si>
  <si>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</si>
  <si>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</si>
  <si>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</si>
  <si>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</si>
  <si>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</si>
  <si>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</si>
  <si>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</si>
  <si>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</si>
  <si>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</si>
  <si>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</si>
  <si>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</si>
  <si>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</si>
  <si>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</si>
  <si>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</si>
  <si>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</si>
  <si>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</si>
  <si>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</si>
  <si>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</si>
  <si>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</si>
  <si>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</si>
  <si>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</si>
  <si>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</si>
  <si>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</si>
  <si>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</si>
  <si>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</si>
  <si>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</si>
  <si>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</si>
  <si>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</si>
  <si>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</si>
  <si>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</si>
  <si>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</si>
  <si>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</si>
  <si>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</si>
  <si>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</si>
  <si>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</si>
  <si>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</si>
  <si>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</si>
  <si>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</si>
  <si>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</si>
  <si>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</si>
  <si>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</si>
  <si>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</si>
  <si>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</si>
  <si>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</si>
  <si>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</si>
  <si>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</si>
  <si>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</si>
  <si>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</si>
  <si>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</si>
  <si>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</si>
  <si>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</si>
  <si>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</si>
  <si>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</si>
  <si>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</si>
  <si>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</si>
  <si>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</si>
  <si>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</si>
  <si>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</si>
  <si>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</si>
  <si>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</si>
  <si>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</si>
  <si>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</si>
  <si>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</si>
  <si>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</si>
  <si>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</si>
  <si>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</si>
  <si>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</si>
  <si>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</si>
  <si>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</si>
  <si>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</si>
  <si>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</si>
  <si>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</si>
  <si>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</si>
  <si>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</si>
  <si>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</si>
  <si>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</si>
  <si>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</si>
  <si>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</si>
  <si>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</si>
  <si>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</si>
  <si>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</si>
  <si>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</si>
  <si>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</si>
  <si>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</si>
  <si>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</si>
  <si>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</si>
  <si>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</si>
  <si>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</si>
  <si>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</si>
  <si>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</si>
  <si>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</si>
  <si>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</si>
  <si>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</si>
  <si>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</si>
  <si>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</si>
  <si>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</si>
  <si>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</si>
  <si>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</si>
  <si>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</si>
  <si>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</si>
  <si>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</si>
  <si>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</si>
  <si>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</si>
  <si>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</si>
  <si>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</si>
  <si>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</si>
  <si>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</si>
  <si>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</si>
  <si>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</si>
  <si>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</si>
  <si>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</si>
  <si>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</si>
  <si>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</si>
  <si>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</si>
  <si>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</si>
  <si>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</si>
  <si>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</si>
  <si>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</si>
  <si>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</si>
  <si>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</si>
  <si>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</si>
  <si>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</si>
  <si>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</si>
  <si>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</si>
  <si>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</si>
  <si>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</si>
  <si>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</si>
  <si>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</si>
  <si>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</si>
  <si>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</si>
  <si>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</si>
  <si>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</si>
  <si>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</si>
  <si>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</si>
  <si>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</si>
  <si>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</si>
  <si>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</si>
  <si>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</si>
  <si>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</si>
  <si>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</si>
  <si>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</si>
  <si>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</si>
  <si>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</si>
  <si>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</si>
  <si>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</si>
  <si>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</si>
  <si>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</si>
  <si>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</si>
  <si>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</si>
  <si>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</si>
  <si>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</si>
  <si>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</si>
  <si>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</si>
  <si>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</si>
  <si>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</si>
  <si>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</si>
  <si>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</si>
  <si>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</si>
  <si>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</si>
  <si>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</si>
  <si>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</si>
  <si>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</si>
  <si>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</si>
  <si>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</si>
  <si>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</si>
  <si>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</si>
  <si>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</si>
  <si>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</si>
  <si>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</si>
  <si>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</si>
  <si>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</si>
  <si>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</si>
  <si>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</si>
  <si>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</si>
  <si>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</si>
  <si>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</si>
  <si>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</si>
  <si>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</si>
  <si>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</si>
  <si>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</si>
  <si>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</si>
  <si>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</si>
  <si>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</si>
  <si>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</si>
  <si>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</si>
  <si>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</si>
  <si>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</si>
  <si>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</si>
  <si>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</si>
  <si>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</si>
  <si>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</si>
  <si>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</si>
  <si>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</si>
  <si>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</si>
  <si>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</si>
  <si>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</si>
  <si>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</si>
  <si>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</si>
  <si>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</si>
  <si>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</si>
  <si>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</si>
  <si>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</si>
  <si>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</si>
  <si>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</si>
  <si>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</si>
  <si>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</si>
  <si>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</si>
  <si>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</si>
  <si>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</si>
  <si>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</si>
  <si>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</si>
  <si>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</si>
  <si>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</si>
  <si>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</si>
  <si>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</si>
  <si>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</si>
  <si>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</si>
  <si>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</si>
  <si>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</si>
  <si>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</si>
  <si>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</si>
  <si>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</si>
  <si>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</si>
  <si>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</si>
  <si>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</si>
  <si>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</si>
  <si>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</si>
  <si>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</si>
  <si>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</si>
  <si>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</si>
  <si>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</si>
  <si>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</si>
  <si>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</si>
  <si>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</si>
  <si>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</si>
  <si>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</si>
  <si>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</si>
  <si>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</si>
  <si>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</si>
  <si>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</si>
  <si>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</si>
  <si>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</si>
  <si>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</si>
  <si>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</si>
  <si>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</si>
  <si>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</si>
  <si>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</si>
  <si>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</si>
  <si>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</si>
  <si>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</si>
  <si>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</si>
  <si>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</si>
  <si>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</si>
  <si>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</si>
  <si>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</si>
  <si>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</si>
  <si>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</si>
  <si>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</si>
  <si>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</si>
  <si>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</si>
  <si>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</si>
  <si>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</si>
  <si>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</si>
  <si>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</si>
  <si>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</si>
  <si>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</si>
  <si>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</si>
  <si>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</si>
  <si>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</si>
  <si>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</si>
  <si>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</si>
  <si>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</si>
  <si>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</si>
  <si>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</si>
  <si>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</si>
  <si>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</si>
  <si>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</si>
  <si>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</si>
  <si>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</si>
  <si>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</si>
  <si>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</si>
  <si>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</si>
  <si>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</si>
  <si>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</si>
  <si>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</si>
  <si>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</si>
  <si>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</si>
  <si>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</si>
  <si>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</si>
  <si>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</si>
  <si>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</si>
  <si>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</si>
  <si>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</si>
  <si>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</si>
  <si>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</si>
  <si>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</si>
  <si>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</si>
  <si>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</si>
  <si>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</si>
  <si>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</si>
  <si>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</si>
  <si>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</si>
  <si>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</si>
  <si>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</si>
  <si>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</si>
  <si>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</si>
  <si>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</si>
  <si>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</si>
  <si>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</si>
  <si>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</si>
  <si>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</si>
  <si>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</si>
  <si>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</si>
  <si>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</si>
  <si>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</si>
  <si>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</si>
  <si>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</si>
  <si>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</si>
  <si>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</si>
  <si>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</si>
  <si>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</si>
  <si>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</si>
  <si>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</si>
  <si>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</si>
  <si>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</si>
  <si>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</si>
  <si>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</si>
  <si>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</si>
  <si>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</si>
  <si>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</si>
  <si>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</si>
  <si>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</si>
  <si>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</si>
  <si>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</si>
  <si>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</si>
  <si>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</si>
  <si>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</si>
  <si>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</si>
  <si>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</si>
  <si>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</si>
  <si>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</si>
  <si>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</si>
  <si>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</si>
  <si>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</si>
  <si>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</si>
  <si>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</si>
  <si>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</si>
  <si>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</si>
  <si>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</si>
  <si>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</si>
  <si>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</si>
  <si>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</si>
  <si>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</si>
  <si>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</si>
  <si>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</si>
  <si>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</si>
  <si>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</si>
  <si>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</si>
  <si>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</si>
  <si>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</si>
  <si>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</si>
  <si>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</si>
  <si>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</si>
  <si>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</si>
  <si>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</si>
  <si>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</si>
  <si>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</si>
  <si>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</si>
  <si>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</si>
  <si>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</si>
  <si>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</si>
  <si>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</si>
  <si>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</si>
  <si>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</si>
  <si>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</si>
  <si>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</si>
  <si>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</si>
  <si>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</si>
  <si>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</si>
  <si>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</si>
  <si>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</si>
  <si>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</si>
  <si>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</si>
  <si>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</si>
  <si>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</si>
  <si>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</si>
  <si>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</si>
  <si>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</si>
  <si>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</si>
  <si>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</si>
  <si>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</si>
  <si>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</si>
  <si>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</si>
  <si>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</si>
  <si>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</si>
  <si>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</si>
  <si>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</si>
  <si>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</si>
  <si>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</si>
  <si>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</si>
  <si>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</si>
  <si>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</si>
  <si>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</si>
  <si>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</si>
  <si>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</si>
  <si>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</si>
  <si>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</si>
  <si>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</si>
  <si>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</si>
  <si>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</si>
  <si>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</si>
  <si>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</si>
  <si>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</si>
  <si>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</si>
  <si>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</si>
  <si>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</si>
  <si>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</si>
  <si>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</si>
  <si>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</si>
  <si>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</si>
  <si>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</si>
  <si>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</si>
  <si>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</si>
  <si>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</si>
  <si>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</si>
  <si>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</si>
  <si>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</si>
  <si>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</si>
  <si>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</si>
  <si>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</si>
  <si>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</si>
  <si>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</si>
  <si>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</si>
  <si>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</si>
  <si>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</si>
  <si>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</si>
  <si>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</si>
  <si>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</si>
  <si>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</si>
  <si>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</si>
  <si>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</si>
  <si>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</si>
  <si>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</si>
  <si>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</si>
  <si>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</si>
  <si>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</si>
  <si>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</si>
  <si>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</si>
  <si>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</si>
  <si>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</si>
  <si>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</si>
  <si>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</si>
  <si>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</si>
  <si>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</si>
  <si>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</si>
  <si>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</si>
  <si>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</si>
  <si>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</si>
  <si>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</si>
  <si>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</si>
  <si>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</si>
  <si>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</si>
  <si>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</si>
  <si>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</si>
  <si>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</si>
  <si>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</si>
  <si>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</si>
  <si>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</si>
  <si>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</si>
  <si>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</si>
  <si>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</si>
  <si>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</si>
  <si>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</si>
  <si>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</si>
  <si>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</si>
  <si>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</si>
  <si>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</si>
  <si>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</si>
  <si>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</si>
  <si>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</si>
  <si>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</si>
  <si>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</si>
  <si>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</si>
  <si>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</si>
  <si>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</si>
  <si>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</si>
  <si>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</si>
  <si>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</si>
  <si>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</si>
  <si>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</si>
  <si>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</si>
  <si>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</si>
  <si>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</si>
  <si>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</si>
  <si>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</si>
  <si>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</si>
  <si>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</si>
  <si>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</si>
  <si>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</si>
  <si>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</si>
  <si>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</si>
  <si>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</si>
  <si>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</si>
  <si>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</si>
  <si>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</si>
  <si>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</si>
  <si>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</si>
  <si>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</si>
  <si>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</si>
  <si>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</si>
  <si>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</si>
  <si>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</si>
  <si>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</si>
  <si>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</si>
  <si>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</si>
  <si>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</si>
  <si>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</si>
  <si>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</si>
  <si>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</si>
  <si>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</si>
  <si>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</si>
  <si>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</si>
  <si>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</si>
  <si>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</si>
  <si>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</si>
  <si>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</si>
  <si>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</si>
  <si>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</si>
  <si>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</si>
  <si>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</si>
  <si>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</si>
  <si>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</si>
  <si>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</si>
  <si>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</si>
  <si>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</si>
  <si>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</si>
  <si>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</si>
  <si>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</si>
  <si>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</si>
  <si>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</si>
  <si>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</si>
  <si>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</si>
  <si>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</si>
  <si>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</si>
  <si>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</si>
  <si>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</si>
  <si>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</si>
  <si>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</si>
  <si>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</si>
  <si>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</si>
  <si>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</si>
  <si>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</si>
  <si>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</si>
  <si>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</si>
  <si>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</si>
  <si>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</si>
  <si>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</si>
  <si>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</si>
  <si>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</si>
  <si>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</si>
  <si>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</si>
  <si>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</si>
  <si>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</si>
  <si>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</si>
  <si>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</si>
  <si>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</si>
  <si>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</si>
  <si>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</si>
  <si>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</si>
  <si>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</si>
  <si>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</si>
  <si>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</si>
  <si>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</si>
  <si>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</si>
  <si>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</si>
  <si>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</si>
  <si>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</si>
  <si>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</si>
  <si>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</si>
  <si>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</si>
  <si>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</si>
  <si>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</si>
  <si>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</si>
  <si>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</si>
  <si>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</si>
  <si>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</si>
  <si>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</si>
  <si>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</si>
  <si>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</si>
  <si>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</si>
  <si>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</si>
  <si>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</si>
  <si>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</si>
  <si>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</si>
  <si>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</si>
  <si>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</si>
  <si>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</si>
  <si>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</si>
  <si>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</si>
  <si>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</si>
  <si>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</si>
  <si>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</si>
  <si>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</si>
  <si>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</si>
  <si>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</si>
  <si>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</si>
  <si>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</si>
  <si>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</si>
  <si>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</si>
  <si>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</si>
  <si>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</si>
  <si>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</si>
  <si>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</si>
  <si>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</si>
  <si>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</si>
  <si>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</si>
  <si>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</si>
  <si>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</si>
  <si>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</si>
  <si>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</si>
  <si>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</si>
  <si>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</si>
  <si>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</si>
  <si>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</si>
  <si>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</si>
  <si>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</si>
  <si>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</si>
  <si>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</si>
  <si>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</si>
  <si>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</si>
  <si>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</si>
  <si>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</si>
  <si>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</si>
  <si>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</si>
  <si>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</si>
  <si>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</si>
  <si>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</si>
  <si>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</si>
  <si>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</si>
  <si>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</si>
  <si>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</si>
  <si>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</si>
  <si>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</si>
  <si>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</si>
  <si>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</si>
  <si>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</si>
  <si>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</si>
  <si>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</si>
  <si>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</si>
  <si>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</si>
  <si>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</si>
  <si>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</si>
  <si>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</si>
  <si>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</si>
  <si>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</si>
  <si>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</si>
  <si>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</si>
  <si>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</si>
  <si>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</si>
  <si>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</si>
  <si>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</si>
  <si>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</si>
  <si>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</si>
  <si>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</si>
  <si>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</si>
  <si>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</si>
  <si>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</si>
  <si>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</si>
  <si>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</si>
  <si>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</si>
  <si>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</si>
  <si>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</si>
  <si>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</si>
  <si>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</si>
  <si>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</si>
  <si>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</si>
  <si>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</si>
  <si>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</si>
  <si>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</si>
  <si>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</si>
  <si>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</si>
  <si>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</si>
  <si>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</si>
  <si>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</si>
  <si>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</si>
  <si>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</si>
  <si>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</si>
  <si>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</si>
  <si>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</si>
  <si>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</si>
  <si>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</si>
  <si>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</si>
  <si>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</si>
  <si>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</si>
  <si>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</si>
  <si>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</si>
  <si>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</si>
  <si>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</si>
  <si>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</si>
  <si>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</si>
  <si>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</si>
  <si>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</si>
  <si>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</si>
  <si>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</si>
  <si>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</si>
  <si>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</si>
  <si>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</si>
  <si>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</si>
  <si>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</si>
  <si>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</si>
  <si>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</si>
  <si>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</si>
  <si>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</si>
  <si>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</si>
  <si>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</si>
  <si>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</si>
  <si>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</si>
  <si>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</si>
  <si>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</si>
  <si>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</si>
  <si>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</si>
  <si>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</si>
  <si>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</si>
  <si>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</si>
  <si>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</si>
  <si>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</si>
  <si>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</si>
  <si>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</si>
  <si>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</si>
  <si>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</si>
  <si>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</si>
  <si>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</si>
  <si>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</si>
  <si>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</si>
  <si>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</si>
  <si>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</si>
  <si>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</si>
  <si>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</si>
  <si>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</si>
  <si>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</si>
  <si>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</si>
  <si>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</si>
  <si>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</si>
  <si>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</si>
  <si>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</si>
  <si>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</si>
  <si>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</si>
  <si>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</si>
  <si>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</si>
  <si>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</si>
  <si>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</si>
  <si>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</si>
  <si>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</si>
  <si>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</si>
  <si>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</si>
  <si>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</si>
  <si>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</si>
  <si>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</si>
  <si>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</si>
  <si>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</si>
  <si>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</si>
  <si>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</si>
  <si>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</si>
  <si>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</si>
  <si>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</si>
  <si>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</si>
  <si>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</si>
  <si>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</si>
  <si>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</si>
  <si>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</si>
  <si>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</si>
  <si>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</si>
  <si>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</si>
  <si>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</si>
  <si>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</si>
  <si>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</si>
  <si>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</si>
  <si>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</si>
  <si>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</si>
  <si>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</si>
  <si>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</si>
  <si>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</si>
  <si>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</si>
  <si>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</si>
  <si>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</si>
  <si>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</si>
  <si>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</si>
  <si>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</si>
  <si>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</si>
  <si>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</si>
  <si>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</si>
  <si>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</si>
  <si>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</si>
  <si>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</si>
  <si>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</si>
  <si>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</si>
  <si>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</si>
  <si>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</si>
  <si>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</si>
  <si>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</si>
  <si>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</si>
  <si>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</si>
  <si>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</si>
  <si>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</si>
  <si>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</si>
  <si>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</si>
  <si>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</si>
  <si>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</si>
  <si>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</si>
  <si>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</si>
  <si>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</si>
  <si>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</si>
  <si>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</si>
  <si>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</si>
  <si>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</si>
  <si>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</si>
  <si>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</si>
  <si>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</si>
  <si>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</si>
  <si>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</si>
  <si>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</si>
  <si>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</si>
  <si>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</si>
  <si>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</si>
  <si>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</si>
  <si>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</si>
  <si>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</si>
  <si>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</si>
  <si>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</si>
  <si>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</si>
  <si>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</si>
  <si>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</si>
  <si>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</si>
  <si>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</si>
  <si>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</si>
  <si>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</si>
  <si>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</si>
  <si>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</si>
  <si>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</si>
  <si>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</si>
  <si>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</si>
  <si>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</si>
  <si>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</si>
  <si>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</si>
  <si>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</si>
  <si>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</si>
  <si>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</si>
  <si>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</si>
  <si>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</si>
  <si>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</si>
  <si>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</si>
  <si>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</si>
  <si>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</si>
  <si>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</si>
  <si>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</si>
  <si>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</si>
  <si>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</si>
  <si>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</si>
  <si>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</si>
  <si>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</si>
  <si>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</si>
  <si>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</si>
  <si>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</si>
  <si>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</si>
  <si>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</si>
  <si>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</si>
  <si>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</si>
  <si>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</si>
  <si>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</si>
  <si>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</si>
  <si>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</si>
  <si>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</si>
  <si>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</si>
  <si>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</si>
  <si>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</si>
  <si>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</si>
  <si>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</si>
  <si>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</si>
  <si>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</si>
  <si>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</si>
  <si>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</si>
  <si>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</si>
  <si>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</si>
  <si>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</si>
  <si>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</si>
  <si>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</si>
  <si>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</si>
  <si>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</si>
  <si>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</si>
  <si>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</si>
  <si>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</si>
  <si>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</si>
  <si>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</si>
  <si>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</si>
  <si>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</si>
  <si>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</si>
  <si>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</si>
  <si>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</si>
  <si>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</si>
  <si>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</si>
  <si>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</si>
  <si>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</si>
  <si>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</si>
  <si>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</si>
  <si>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</si>
  <si>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</si>
  <si>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</si>
  <si>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</si>
  <si>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</si>
  <si>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</si>
  <si>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</si>
  <si>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</si>
  <si>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</si>
  <si>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</si>
  <si>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</si>
  <si>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</si>
  <si>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</si>
  <si>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</si>
  <si>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</si>
  <si>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</si>
  <si>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</si>
  <si>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</si>
  <si>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</si>
  <si>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</si>
  <si>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</si>
  <si>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</si>
  <si>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</si>
  <si>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</si>
  <si>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</si>
  <si>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</si>
  <si>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</si>
  <si>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</si>
  <si>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</si>
  <si>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</si>
  <si>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</si>
  <si>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</si>
  <si>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</si>
  <si>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</si>
  <si>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</si>
  <si>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</si>
  <si>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</si>
  <si>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</si>
  <si>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</si>
  <si>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</si>
  <si>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</si>
  <si>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</si>
  <si>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</si>
  <si>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</si>
  <si>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</si>
  <si>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</si>
  <si>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</si>
  <si>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</si>
  <si>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</si>
  <si>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</si>
  <si>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</si>
  <si>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</si>
  <si>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</si>
  <si>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</si>
  <si>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</si>
  <si>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</si>
  <si>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</si>
  <si>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</si>
  <si>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</si>
  <si>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</si>
  <si>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</si>
  <si>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</si>
  <si>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</si>
  <si>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</si>
  <si>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</si>
  <si>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</si>
  <si>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</si>
  <si>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</si>
  <si>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</si>
  <si>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</si>
  <si>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</si>
  <si>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</si>
  <si>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</si>
  <si>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</si>
  <si>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</si>
  <si>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</si>
  <si>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</si>
  <si>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</si>
  <si>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</si>
  <si>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</si>
  <si>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</si>
  <si>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</si>
  <si>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</si>
  <si>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</si>
  <si>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</si>
  <si>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</si>
  <si>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</si>
  <si>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</si>
  <si>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</si>
  <si>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</si>
  <si>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</si>
  <si>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</si>
  <si>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</si>
  <si>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</si>
  <si>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</si>
  <si>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</si>
  <si>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</si>
  <si>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</si>
  <si>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</si>
  <si>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</si>
  <si>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</si>
  <si>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</si>
  <si>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</si>
  <si>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</si>
  <si>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</si>
  <si>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</si>
  <si>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</si>
  <si>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</si>
  <si>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</si>
  <si>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</si>
  <si>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</si>
  <si>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</si>
  <si>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</si>
  <si>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</si>
  <si>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</si>
  <si>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</si>
  <si>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</si>
  <si>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</si>
  <si>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</si>
  <si>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</si>
  <si>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</si>
  <si>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</si>
  <si>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</si>
  <si>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</si>
  <si>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</si>
  <si>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</si>
  <si>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</si>
  <si>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</si>
  <si>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</si>
  <si>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</si>
  <si>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</si>
  <si>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</si>
  <si>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</si>
  <si>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</si>
  <si>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</si>
  <si>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</si>
  <si>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</si>
  <si>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</si>
  <si>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</si>
  <si>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</si>
  <si>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</si>
  <si>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</si>
  <si>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</si>
  <si>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</si>
  <si>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</si>
  <si>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</si>
  <si>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</si>
  <si>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</si>
  <si>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</si>
  <si>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</si>
  <si>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</si>
  <si>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</si>
  <si>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</si>
  <si>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</si>
  <si>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</si>
  <si>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</si>
  <si>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</si>
  <si>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</si>
  <si>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</si>
  <si>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</si>
  <si>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</si>
  <si>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</si>
  <si>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</si>
  <si>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</si>
  <si>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</si>
  <si>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</si>
  <si>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</si>
  <si>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</si>
  <si>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</si>
  <si>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</si>
  <si>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</si>
  <si>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</si>
  <si>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</si>
  <si>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</si>
  <si>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</si>
  <si>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</si>
  <si>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</si>
  <si>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</si>
  <si>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</si>
  <si>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</si>
  <si>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</si>
  <si>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</si>
  <si>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</si>
  <si>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</si>
  <si>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</si>
  <si>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</si>
  <si>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</si>
  <si>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</si>
  <si>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</si>
  <si>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</si>
  <si>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</si>
  <si>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</si>
  <si>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</si>
  <si>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</si>
  <si>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</si>
  <si>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</si>
  <si>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</si>
  <si>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</si>
  <si>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</si>
  <si>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</si>
  <si>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</si>
  <si>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</si>
  <si>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</si>
  <si>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</si>
  <si>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</si>
  <si>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</si>
  <si>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</si>
  <si>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</si>
  <si>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</si>
  <si>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</si>
  <si>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</si>
  <si>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</si>
  <si>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</si>
  <si>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</si>
  <si>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</si>
  <si>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</si>
  <si>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</si>
  <si>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</si>
  <si>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</si>
  <si>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</si>
  <si>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</si>
  <si>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</si>
  <si>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</si>
  <si>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</si>
  <si>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</si>
  <si>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</si>
  <si>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</si>
  <si>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</si>
  <si>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</si>
  <si>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</si>
  <si>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</si>
  <si>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</si>
  <si>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</si>
  <si>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</si>
  <si>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</si>
  <si>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</si>
  <si>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</si>
  <si>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</si>
  <si>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</si>
  <si>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</si>
  <si>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</si>
  <si>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</si>
  <si>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</si>
  <si>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</si>
  <si>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</si>
  <si>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</si>
  <si>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</si>
  <si>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</si>
  <si>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</si>
  <si>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</si>
  <si>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</si>
  <si>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</si>
  <si>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</si>
  <si>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</si>
  <si>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</si>
  <si>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</si>
  <si>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</si>
  <si>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</si>
  <si>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</si>
  <si>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</si>
  <si>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</si>
  <si>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</si>
  <si>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</si>
  <si>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</si>
  <si>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</si>
  <si>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</si>
  <si>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</si>
  <si>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</si>
  <si>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</si>
  <si>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</si>
  <si>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</si>
  <si>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</si>
  <si>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</si>
  <si>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</si>
  <si>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</si>
  <si>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</si>
  <si>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</si>
  <si>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</si>
  <si>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</si>
  <si>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</si>
  <si>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</si>
  <si>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</si>
  <si>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</si>
  <si>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</si>
  <si>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</si>
  <si>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</si>
  <si>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</si>
  <si>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</si>
  <si>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</si>
  <si>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</si>
  <si>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</si>
  <si>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</si>
  <si>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</si>
  <si>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</si>
  <si>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</si>
  <si>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</si>
  <si>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</si>
  <si>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</si>
  <si>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</si>
  <si>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</si>
  <si>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</si>
  <si>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</si>
  <si>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</si>
  <si>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</si>
  <si>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</si>
  <si>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</si>
  <si>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</si>
  <si>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</si>
  <si>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</si>
  <si>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</si>
  <si>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</si>
  <si>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</si>
  <si>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</si>
  <si>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</si>
  <si>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</si>
  <si>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</si>
  <si>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</si>
  <si>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</si>
  <si>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</si>
  <si>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</si>
  <si>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</si>
  <si>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</si>
  <si>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</si>
  <si>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</si>
  <si>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</si>
  <si>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</si>
  <si>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</si>
  <si>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</si>
  <si>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</si>
  <si>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</si>
  <si>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</si>
  <si>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</si>
  <si>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</si>
  <si>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</si>
  <si>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</si>
  <si>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</si>
  <si>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</si>
  <si>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</si>
  <si>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</si>
  <si>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</si>
  <si>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</si>
  <si>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</si>
  <si>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</si>
  <si>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</si>
  <si>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</si>
  <si>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</si>
  <si>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</si>
  <si>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</si>
  <si>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</si>
  <si>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</si>
  <si>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</si>
  <si>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</si>
  <si>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</si>
  <si>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</si>
  <si>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</si>
  <si>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</si>
  <si>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</si>
  <si>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</si>
  <si>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</si>
  <si>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</si>
  <si>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</si>
  <si>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</si>
  <si>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</si>
  <si>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</si>
  <si>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</si>
  <si>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</si>
  <si>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</si>
  <si>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</si>
  <si>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</si>
  <si>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</si>
  <si>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</si>
  <si>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</si>
  <si>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</si>
  <si>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</si>
  <si>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</si>
  <si>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</si>
  <si>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</si>
  <si>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</si>
  <si>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</si>
  <si>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</si>
  <si>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</si>
  <si>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</si>
  <si>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</si>
  <si>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</si>
  <si>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</si>
  <si>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</si>
  <si>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</si>
  <si>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</si>
  <si>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</si>
  <si>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</si>
  <si>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</si>
  <si>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</si>
  <si>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</si>
  <si>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</si>
  <si>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</si>
  <si>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</si>
  <si>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</si>
  <si>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</si>
  <si>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</si>
  <si>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</si>
  <si>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</si>
  <si>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</si>
  <si>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</si>
  <si>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</si>
  <si>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</si>
  <si>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</si>
  <si>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</si>
  <si>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</si>
  <si>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</si>
  <si>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</si>
  <si>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</si>
  <si>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</si>
  <si>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</si>
  <si>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</si>
  <si>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</si>
  <si>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</si>
  <si>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</si>
  <si>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</si>
  <si>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</si>
  <si>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</si>
  <si>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</si>
  <si>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</si>
  <si>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</si>
  <si>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</si>
  <si>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</si>
  <si>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</si>
  <si>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</si>
  <si>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</si>
  <si>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</si>
  <si>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</si>
  <si>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</si>
  <si>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</si>
  <si>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</si>
  <si>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</si>
  <si>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</si>
  <si>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</si>
  <si>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</si>
  <si>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</si>
  <si>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</si>
  <si>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</si>
  <si>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</si>
  <si>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</si>
  <si>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</si>
  <si>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</si>
  <si>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</si>
  <si>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</si>
  <si>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</si>
  <si>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</si>
  <si>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</si>
  <si>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</si>
  <si>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</si>
  <si>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</si>
  <si>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</si>
  <si>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</si>
  <si>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</si>
  <si>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</si>
  <si>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</si>
  <si>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</si>
  <si>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</si>
  <si>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</si>
  <si>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</si>
  <si>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</si>
  <si>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</si>
  <si>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</si>
  <si>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</si>
  <si>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</si>
  <si>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</si>
  <si>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</si>
  <si>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</si>
  <si>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</si>
  <si>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</si>
  <si>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</si>
  <si>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</si>
  <si>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</si>
  <si>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</si>
  <si>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</si>
  <si>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</si>
  <si>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</si>
  <si>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</si>
  <si>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</si>
  <si>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</si>
  <si>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</si>
  <si>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</si>
  <si>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</si>
  <si>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</si>
  <si>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</si>
  <si>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</si>
  <si>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</si>
  <si>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</si>
  <si>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</si>
  <si>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</si>
  <si>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</si>
  <si>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</si>
  <si>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</si>
  <si>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</si>
  <si>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</si>
  <si>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</si>
  <si>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</si>
  <si>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</si>
  <si>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</si>
  <si>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</si>
  <si>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</si>
  <si>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</si>
  <si>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</si>
  <si>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</si>
  <si>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</si>
  <si>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</si>
  <si>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</si>
  <si>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</si>
  <si>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</si>
  <si>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</si>
  <si>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</si>
  <si>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</si>
  <si>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</si>
  <si>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</si>
  <si>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</si>
  <si>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</si>
  <si>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</si>
  <si>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</si>
  <si>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</si>
  <si>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</si>
  <si>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</si>
  <si>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</si>
  <si>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</si>
  <si>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</si>
  <si>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</si>
  <si>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</si>
  <si>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</si>
  <si>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</si>
  <si>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</si>
  <si>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</si>
  <si>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</si>
  <si>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</si>
  <si>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</si>
  <si>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</si>
  <si>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</si>
  <si>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</si>
  <si>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</si>
  <si>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</si>
  <si>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</si>
  <si>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</si>
  <si>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</si>
  <si>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</si>
  <si>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</si>
  <si>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</si>
  <si>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</si>
  <si>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</si>
  <si>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</si>
  <si>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</si>
  <si>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</si>
  <si>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</si>
  <si>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</si>
  <si>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</si>
  <si>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</si>
  <si>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</si>
  <si>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</si>
  <si>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</si>
  <si>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</si>
  <si>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</si>
  <si>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</si>
  <si>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</si>
  <si>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</si>
  <si>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</si>
  <si>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</si>
  <si>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</si>
  <si>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</si>
  <si>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</si>
  <si>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</si>
  <si>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</si>
  <si>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</si>
  <si>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</si>
  <si>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</si>
  <si>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</si>
  <si>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</si>
  <si>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</si>
  <si>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</si>
  <si>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</si>
  <si>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</si>
  <si>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</si>
  <si>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</si>
  <si>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</si>
  <si>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</si>
  <si>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</si>
  <si>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</si>
  <si>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</si>
  <si>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</si>
  <si>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</si>
  <si>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</si>
  <si>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</si>
  <si>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</si>
  <si>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</si>
  <si>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</si>
  <si>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</si>
  <si>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</si>
  <si>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</si>
  <si>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</si>
  <si>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</si>
  <si>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</si>
  <si>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</si>
  <si>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</si>
  <si>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</si>
  <si>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</si>
  <si>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</si>
  <si>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</si>
  <si>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</si>
  <si>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</si>
  <si>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</si>
  <si>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</si>
  <si>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</si>
  <si>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</si>
  <si>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</si>
  <si>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</si>
  <si>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</si>
  <si>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</si>
  <si>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</si>
  <si>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</si>
  <si>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</si>
  <si>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</si>
  <si>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</si>
  <si>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</si>
  <si>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</si>
  <si>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</si>
  <si>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</si>
  <si>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</si>
  <si>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</si>
  <si>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</si>
  <si>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</si>
  <si>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</si>
  <si>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</si>
  <si>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</si>
  <si>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</si>
  <si>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</si>
  <si>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</si>
  <si>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</si>
  <si>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</si>
  <si>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</si>
  <si>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</si>
  <si>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</si>
  <si>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</si>
  <si>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</si>
  <si>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</si>
  <si>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</si>
  <si>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</si>
  <si>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</si>
  <si>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</si>
  <si>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</si>
  <si>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</si>
  <si>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</si>
  <si>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</si>
  <si>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</si>
  <si>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</si>
  <si>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</si>
  <si>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</si>
  <si>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</si>
  <si>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</si>
  <si>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</si>
  <si>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</si>
  <si>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</si>
  <si>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</si>
  <si>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</si>
  <si>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</si>
  <si>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</si>
  <si>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</si>
  <si>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</si>
  <si>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</si>
  <si>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</si>
  <si>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</si>
  <si>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</si>
  <si>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</si>
  <si>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</si>
  <si>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</si>
  <si>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</si>
  <si>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</si>
  <si>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</si>
  <si>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</si>
  <si>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</si>
  <si>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</si>
  <si>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</si>
  <si>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</si>
  <si>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</si>
  <si>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</si>
  <si>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</si>
  <si>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</si>
  <si>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</si>
  <si>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</si>
  <si>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</si>
  <si>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</si>
  <si>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</si>
  <si>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</si>
  <si>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</si>
  <si>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</si>
  <si>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</si>
  <si>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</si>
  <si>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</si>
  <si>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</si>
  <si>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</si>
  <si>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</si>
  <si>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</si>
  <si>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</si>
  <si>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</si>
  <si>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</si>
  <si>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</si>
  <si>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</si>
  <si>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</si>
  <si>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</si>
  <si>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</si>
  <si>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</si>
  <si>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</si>
  <si>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</si>
  <si>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</si>
  <si>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</si>
  <si>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</si>
  <si>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</si>
  <si>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</si>
  <si>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</si>
  <si>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</si>
  <si>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</si>
  <si>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</si>
  <si>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</si>
  <si>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</si>
  <si>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</si>
  <si>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</si>
  <si>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</si>
  <si>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</si>
  <si>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</si>
  <si>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</si>
  <si>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</si>
  <si>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</si>
  <si>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</si>
  <si>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</si>
  <si>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</si>
  <si>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</si>
  <si>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</si>
  <si>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</si>
  <si>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</si>
  <si>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</si>
  <si>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</si>
  <si>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</si>
  <si>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</si>
  <si>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</si>
  <si>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</si>
  <si>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</si>
  <si>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</si>
  <si>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</si>
  <si>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</si>
  <si>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</si>
  <si>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</si>
  <si>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</si>
  <si>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</si>
  <si>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</si>
  <si>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</si>
  <si>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</si>
  <si>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</si>
  <si>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</si>
  <si>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</si>
  <si>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</si>
  <si>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</si>
  <si>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</si>
  <si>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</si>
  <si>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</si>
  <si>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</si>
  <si>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</si>
  <si>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</si>
  <si>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</si>
  <si>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</si>
  <si>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</si>
  <si>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</si>
  <si>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</si>
  <si>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</si>
  <si>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</si>
  <si>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</si>
  <si>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</si>
  <si>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</si>
  <si>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</si>
  <si>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</si>
  <si>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</si>
  <si>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</si>
  <si>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</si>
  <si>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</si>
  <si>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</si>
  <si>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</si>
  <si>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</si>
  <si>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</si>
  <si>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</si>
  <si>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</si>
  <si>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</si>
  <si>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</si>
  <si>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</si>
  <si>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</si>
  <si>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</si>
  <si>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</si>
  <si>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</si>
  <si>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</si>
  <si>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</si>
  <si>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</si>
  <si>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</si>
  <si>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</si>
  <si>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</si>
  <si>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</si>
  <si>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</si>
  <si>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</si>
  <si>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</si>
  <si>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</si>
  <si>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</si>
  <si>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</si>
  <si>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</si>
  <si>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</si>
  <si>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</si>
  <si>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</si>
  <si>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</si>
  <si>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</si>
  <si>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</si>
  <si>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</si>
  <si>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</si>
  <si>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</si>
  <si>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</si>
  <si>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</si>
  <si>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</si>
  <si>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</si>
  <si>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</si>
  <si>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</si>
  <si>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</si>
  <si>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</si>
  <si>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</si>
  <si>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</si>
  <si>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</si>
  <si>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</si>
  <si>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</si>
  <si>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</si>
  <si>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</si>
  <si>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</si>
  <si>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</si>
  <si>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</si>
  <si>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</si>
  <si>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</si>
  <si>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</si>
  <si>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</si>
  <si>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</si>
  <si>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</si>
  <si>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</si>
  <si>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</si>
  <si>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</si>
  <si>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</si>
  <si>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</si>
  <si>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</si>
  <si>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</si>
  <si>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</si>
  <si>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</si>
  <si>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</si>
  <si>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</si>
  <si>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</si>
  <si>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</si>
  <si>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</si>
  <si>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</si>
  <si>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</si>
  <si>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</si>
  <si>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</si>
  <si>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</si>
  <si>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</si>
  <si>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</si>
  <si>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</si>
  <si>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</si>
  <si>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</si>
  <si>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</si>
  <si>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</si>
  <si>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</si>
  <si>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</si>
  <si>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</si>
  <si>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</si>
  <si>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</si>
  <si>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</si>
  <si>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</si>
  <si>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</si>
  <si>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</si>
  <si>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</si>
  <si>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</si>
  <si>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</si>
  <si>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</si>
  <si>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</si>
  <si>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</si>
  <si>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</si>
  <si>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</si>
  <si>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</si>
  <si>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</si>
  <si>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</si>
  <si>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</si>
  <si>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</si>
  <si>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</si>
  <si>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</si>
  <si>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</si>
  <si>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</si>
  <si>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</si>
  <si>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</si>
  <si>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</si>
  <si>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</si>
  <si>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</si>
  <si>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</si>
  <si>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</si>
  <si>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</si>
  <si>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</si>
  <si>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</si>
  <si>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</si>
  <si>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</si>
  <si>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</si>
  <si>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</si>
  <si>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</si>
  <si>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</si>
  <si>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</si>
  <si>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</si>
  <si>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</si>
  <si>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</si>
  <si>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</si>
  <si>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</si>
  <si>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</si>
  <si>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</si>
  <si>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</si>
  <si>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</si>
  <si>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</si>
  <si>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</si>
  <si>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</si>
  <si>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</si>
  <si>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</si>
  <si>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</si>
  <si>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</si>
  <si>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</si>
  <si>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</si>
  <si>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</si>
  <si>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</si>
  <si>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</si>
  <si>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</si>
  <si>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</si>
  <si>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</si>
  <si>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</si>
  <si>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</si>
  <si>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</si>
  <si>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</si>
  <si>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</si>
  <si>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</si>
  <si>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</si>
  <si>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</si>
  <si>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</si>
  <si>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</si>
  <si>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</si>
  <si>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</si>
  <si>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</si>
  <si>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</si>
  <si>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</si>
  <si>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</si>
  <si>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</si>
  <si>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</si>
  <si>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</si>
  <si>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</si>
  <si>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</si>
  <si>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</si>
  <si>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</si>
  <si>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</si>
  <si>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</si>
  <si>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</si>
  <si>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</si>
  <si>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</si>
  <si>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</si>
  <si>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</si>
  <si>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</si>
  <si>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</si>
  <si>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</si>
  <si>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</si>
  <si>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</si>
  <si>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</si>
  <si>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</si>
  <si>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</si>
  <si>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</si>
  <si>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</si>
  <si>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</si>
  <si>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</si>
  <si>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</si>
  <si>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</si>
  <si>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</si>
  <si>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</si>
  <si>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</si>
  <si>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</si>
  <si>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</si>
  <si>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</si>
  <si>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</si>
  <si>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</si>
  <si>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</si>
  <si>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</si>
  <si>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</si>
  <si>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</si>
  <si>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</si>
  <si>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</si>
  <si>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</si>
  <si>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</si>
  <si>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</si>
  <si>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</si>
  <si>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</si>
  <si>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</si>
  <si>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</si>
  <si>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</si>
  <si>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</si>
  <si>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</si>
  <si>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</si>
  <si>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</si>
  <si>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</si>
  <si>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</si>
  <si>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</si>
  <si>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</si>
  <si>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</si>
  <si>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</si>
  <si>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</si>
  <si>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</si>
  <si>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</si>
  <si>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</si>
  <si>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</si>
  <si>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</si>
  <si>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</si>
  <si>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</si>
  <si>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</si>
  <si>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</si>
  <si>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</si>
  <si>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</si>
  <si>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</si>
  <si>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</si>
  <si>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</si>
  <si>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</si>
  <si>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</si>
  <si>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</si>
  <si>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</si>
  <si>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</si>
  <si>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</si>
  <si>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</si>
  <si>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</si>
  <si>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</si>
  <si>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</si>
  <si>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</si>
  <si>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</si>
  <si>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</si>
  <si>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</si>
  <si>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</si>
  <si>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</si>
  <si>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</si>
  <si>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</si>
  <si>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</si>
  <si>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</si>
  <si>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</si>
  <si>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</si>
  <si>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</si>
  <si>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</si>
  <si>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</si>
  <si>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</si>
  <si>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</si>
  <si>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</si>
  <si>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</si>
  <si>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</si>
  <si>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</si>
  <si>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</si>
  <si>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</si>
  <si>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</si>
  <si>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</si>
  <si>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</si>
  <si>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</si>
  <si>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</si>
  <si>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</si>
  <si>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</si>
  <si>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</si>
  <si>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</si>
  <si>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</si>
  <si>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</si>
  <si>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</si>
  <si>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</si>
  <si>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</si>
  <si>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</si>
  <si>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</si>
  <si>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</si>
  <si>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</si>
  <si>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</si>
  <si>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</si>
  <si>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</si>
  <si>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</si>
  <si>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</si>
  <si>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</si>
  <si>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</si>
  <si>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</si>
  <si>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</si>
  <si>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</si>
  <si>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</si>
  <si>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</si>
  <si>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</si>
  <si>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</si>
  <si>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</si>
  <si>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</si>
  <si>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</si>
  <si>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</si>
  <si>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</si>
  <si>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</si>
  <si>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</si>
  <si>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</si>
  <si>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</si>
  <si>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</si>
  <si>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</si>
  <si>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</si>
  <si>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</si>
  <si>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</si>
  <si>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</si>
  <si>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</si>
  <si>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</si>
  <si>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</si>
  <si>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</si>
  <si>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</si>
  <si>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</si>
  <si>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</si>
  <si>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</si>
  <si>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</si>
  <si>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</si>
  <si>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</si>
  <si>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</si>
  <si>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</si>
  <si>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</si>
  <si>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</si>
  <si>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</si>
  <si>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</si>
  <si>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</si>
  <si>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</si>
  <si>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</si>
  <si>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</si>
  <si>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</si>
  <si>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</si>
  <si>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</si>
  <si>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</si>
  <si>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</si>
  <si>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</si>
  <si>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</si>
  <si>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</si>
  <si>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</si>
  <si>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</si>
  <si>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</si>
  <si>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</si>
  <si>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</si>
  <si>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</si>
  <si>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</si>
  <si>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</si>
  <si>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</si>
  <si>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</si>
  <si>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</si>
  <si>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</si>
  <si>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</si>
  <si>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</si>
  <si>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</si>
  <si>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</si>
  <si>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</si>
  <si>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</si>
  <si>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</si>
  <si>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</si>
  <si>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</si>
  <si>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</si>
  <si>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</si>
  <si>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</si>
  <si>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</si>
  <si>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</si>
  <si>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</si>
  <si>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</si>
  <si>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</si>
  <si>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</si>
  <si>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</si>
  <si>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</si>
  <si>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</si>
  <si>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</si>
  <si>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</si>
  <si>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</si>
  <si>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</si>
  <si>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</si>
  <si>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</si>
  <si>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</si>
  <si>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</si>
  <si>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</si>
  <si>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</si>
  <si>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</si>
  <si>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</si>
  <si>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</si>
  <si>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</si>
  <si>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</si>
  <si>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</si>
  <si>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</si>
  <si>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</si>
  <si>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</si>
  <si>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</si>
  <si>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</si>
  <si>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</si>
  <si>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</si>
  <si>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</si>
  <si>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</si>
  <si>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</si>
  <si>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</si>
  <si>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</si>
  <si>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</si>
  <si>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</si>
  <si>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</si>
  <si>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</si>
  <si>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</si>
  <si>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</si>
  <si>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</si>
  <si>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</si>
  <si>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</si>
  <si>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</si>
  <si>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</si>
  <si>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</si>
  <si>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</si>
  <si>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</si>
  <si>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</si>
  <si>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</si>
  <si>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</si>
  <si>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</si>
  <si>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</si>
  <si>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</si>
  <si>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</si>
  <si>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</si>
  <si>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</si>
  <si>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</si>
  <si>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</si>
  <si>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</si>
  <si>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</si>
  <si>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</si>
  <si>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</si>
  <si>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</si>
  <si>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</si>
  <si>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</si>
  <si>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</si>
  <si>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</si>
  <si>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</si>
  <si>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</si>
  <si>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</si>
  <si>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</si>
  <si>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</si>
  <si>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</si>
  <si>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</si>
  <si>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</si>
  <si>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</si>
  <si>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</si>
  <si>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</si>
  <si>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</si>
  <si>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</si>
  <si>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</si>
  <si>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</si>
  <si>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</si>
  <si>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</si>
  <si>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</si>
  <si>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</si>
  <si>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</si>
  <si>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</si>
  <si>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</si>
  <si>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</si>
  <si>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</si>
  <si>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</si>
  <si>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</si>
  <si>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</si>
  <si>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</si>
  <si>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</si>
  <si>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</si>
  <si>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</si>
  <si>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</si>
  <si>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</si>
  <si>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</si>
  <si>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</si>
  <si>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</si>
  <si>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</si>
  <si>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</si>
  <si>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</si>
  <si>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</si>
  <si>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</si>
  <si>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</si>
  <si>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</si>
  <si>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</si>
  <si>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</si>
  <si>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</si>
  <si>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</si>
  <si>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</si>
  <si>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</si>
  <si>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</si>
  <si>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</si>
  <si>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</si>
  <si>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</si>
  <si>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</si>
  <si>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</si>
  <si>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</si>
  <si>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</si>
  <si>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</si>
  <si>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</si>
  <si>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</si>
  <si>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</si>
  <si>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</si>
  <si>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</si>
  <si>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</si>
  <si>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</si>
  <si>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</si>
  <si>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</si>
  <si>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</si>
  <si>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</si>
  <si>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</si>
  <si>
    <t>عازل مع عبد</t>
  </si>
  <si>
    <t>حسن الزين مع الحاج</t>
  </si>
  <si>
    <t>26-08</t>
  </si>
  <si>
    <t>عماد صلحاني</t>
  </si>
  <si>
    <t>بيد جهاد مع الحاج</t>
  </si>
  <si>
    <t>27-08</t>
  </si>
  <si>
    <t>عصام</t>
  </si>
  <si>
    <t>نركي الأحمد</t>
  </si>
  <si>
    <t>KAMA</t>
  </si>
  <si>
    <t>لوائل مع الحاج</t>
  </si>
  <si>
    <t>بلاط 42*42</t>
  </si>
  <si>
    <t>............</t>
  </si>
  <si>
    <t>بنزين حسام برجا</t>
  </si>
  <si>
    <t>28-08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</si>
</sst>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7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101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166" fontId="7" fillId="7" borderId="0" xfId="0" applyNumberFormat="1" applyFont="1" applyFill="1"/>
    <xf numFmtId="6" fontId="7" fillId="7" borderId="0" xfId="0" applyNumberFormat="1" applyFont="1" applyFill="1"/>
    <xf numFmtId="166" fontId="7" fillId="5" borderId="0" xfId="0" applyNumberFormat="1" applyFont="1" applyFill="1"/>
    <xf numFmtId="6" fontId="7" fillId="5" borderId="0" xfId="0" applyNumberFormat="1" applyFont="1" applyFill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8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7"/>
      <tableStyleElement type="firstRowStripe" dxfId="106"/>
      <tableStyleElement type="secondRowStripe" dxfId="105"/>
    </tableStyle>
    <tableStyle name="02-04-style" pivot="0" count="3" xr9:uid="{00000000-0011-0000-FFFF-FFFF01000000}">
      <tableStyleElement type="headerRow" dxfId="104"/>
      <tableStyleElement type="firstRowStripe" dxfId="103"/>
      <tableStyleElement type="secondRowStripe" dxfId="102"/>
    </tableStyle>
    <tableStyle name="03-04-style" pivot="0" count="3" xr9:uid="{00000000-0011-0000-FFFF-FFFF02000000}">
      <tableStyleElement type="headerRow" dxfId="101"/>
      <tableStyleElement type="firstRowStripe" dxfId="100"/>
      <tableStyleElement type="secondRowStripe" dxfId="99"/>
    </tableStyle>
    <tableStyle name="04-04-style" pivot="0" count="3" xr9:uid="{00000000-0011-0000-FFFF-FFFF03000000}">
      <tableStyleElement type="headerRow" dxfId="98"/>
      <tableStyleElement type="firstRowStripe" dxfId="97"/>
      <tableStyleElement type="secondRowStripe" dxfId="96"/>
    </tableStyle>
    <tableStyle name="05-04-style" pivot="0" count="3" xr9:uid="{00000000-0011-0000-FFFF-FFFF04000000}">
      <tableStyleElement type="headerRow" dxfId="95"/>
      <tableStyleElement type="firstRowStripe" dxfId="94"/>
      <tableStyleElement type="secondRowStripe" dxfId="93"/>
    </tableStyle>
    <tableStyle name="06-04-style" pivot="0" count="3" xr9:uid="{00000000-0011-0000-FFFF-FFFF05000000}">
      <tableStyleElement type="headerRow" dxfId="92"/>
      <tableStyleElement type="firstRowStripe" dxfId="91"/>
      <tableStyleElement type="secondRowStripe" dxfId="90"/>
    </tableStyle>
    <tableStyle name="07-04-style" pivot="0" count="3" xr9:uid="{00000000-0011-0000-FFFF-FFFF06000000}">
      <tableStyleElement type="headerRow" dxfId="89"/>
      <tableStyleElement type="firstRowStripe" dxfId="88"/>
      <tableStyleElement type="secondRowStripe" dxfId="87"/>
    </tableStyle>
    <tableStyle name="08-04-style" pivot="0" count="3" xr9:uid="{00000000-0011-0000-FFFF-FFFF07000000}">
      <tableStyleElement type="headerRow" dxfId="86"/>
      <tableStyleElement type="firstRowStripe" dxfId="85"/>
      <tableStyleElement type="secondRowStripe" dxfId="84"/>
    </tableStyle>
    <tableStyle name="09-04-style" pivot="0" count="3" xr9:uid="{00000000-0011-0000-FFFF-FFFF08000000}">
      <tableStyleElement type="headerRow" dxfId="83"/>
      <tableStyleElement type="firstRowStripe" dxfId="82"/>
      <tableStyleElement type="secondRowStripe" dxfId="81"/>
    </tableStyle>
    <tableStyle name="10-04-style" pivot="0" count="3" xr9:uid="{00000000-0011-0000-FFFF-FFFF09000000}">
      <tableStyleElement type="headerRow" dxfId="80"/>
      <tableStyleElement type="firstRowStripe" dxfId="79"/>
      <tableStyleElement type="secondRowStripe" dxfId="78"/>
    </tableStyle>
    <tableStyle name="11-04-style" pivot="0" count="3" xr9:uid="{00000000-0011-0000-FFFF-FFFF0A000000}">
      <tableStyleElement type="headerRow" dxfId="77"/>
      <tableStyleElement type="firstRowStripe" dxfId="76"/>
      <tableStyleElement type="secondRowStripe" dxfId="75"/>
    </tableStyle>
    <tableStyle name="13-04-style" pivot="0" count="3" xr9:uid="{00000000-0011-0000-FFFF-FFFF0B000000}">
      <tableStyleElement type="headerRow" dxfId="74"/>
      <tableStyleElement type="firstRowStripe" dxfId="73"/>
      <tableStyleElement type="secondRowStripe" dxfId="7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theme" Target="theme/theme1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styles" Target="style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customschemas.google.com/relationships/workbookmetadata" Target="NUL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71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135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132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7B8DADC-4A24-4AAA-A19E-2FED40BAE391}" name="Table_12141516171819202122232425262728293031323334353637383940414243444546474849515253555657585960616263646566676869707172737475767778798081828384858687888990919293949596979899100101102103104105106107108109110111112113114115116117118119120121122123124129" displayName="Table_12141516171819202122232425262728293031323334353637383940414243444546474849515253555657585960616263646566676869707172737475767778798081828384858687888990919293949596979899100101102103104105106107108109110111112113114115116117118119120121122123124129" ref="I21:L151">
  <tableColumns count="4">
    <tableColumn id="1" xr3:uid="{576F8EE9-EC6A-425A-962A-ACB013A4554D}" name="البيان"/>
    <tableColumn id="2" xr3:uid="{8C55E862-3F3D-45E4-BE44-25D86948A06D}" name="اللبناني"/>
    <tableColumn id="3" xr3:uid="{1B3C29DD-83FF-433A-94BA-32F10EE8A362}" name="الدولار"/>
    <tableColumn id="4" xr3:uid="{3170AC98-E1D8-46E9-9EF8-B76596495DA2}" name="مبيع $">
      <calculatedColumnFormula>'27-08'!$K22+('27-08'!$J22/90)</calculatedColumnFormula>
    </tableColumn>
  </tableColumns>
  <tableStyleInfo name="13-04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37477995-22F9-4ABC-B8B3-B2D102FBA2A1}" name="Table_12141516171819202122232425262728293031323334353637383940414243444546474849515253555657585960616263646566676869707172737475767778798081828384858687888990919293949596979899100101102103104105106107108109110111112113114115116117118119120121122123124130" displayName="Table_12141516171819202122232425262728293031323334353637383940414243444546474849515253555657585960616263646566676869707172737475767778798081828384858687888990919293949596979899100101102103104105106107108109110111112113114115116117118119120121122123124130" ref="I21:L361">
  <tableColumns count="4">
    <tableColumn id="1" xr3:uid="{EE29FAB5-376D-42DE-9D45-45D5EAAF1B2C}" name="البيان"/>
    <tableColumn id="2" xr3:uid="{FAB0D1E0-4248-488D-B708-B72FD1ECD1D4}" name="اللبناني"/>
    <tableColumn id="3" xr3:uid="{5C70A124-C1CB-4CF7-A2D3-F49B13657AE5}" name="الدولار"/>
    <tableColumn id="4" xr3:uid="{444D7EDE-12AD-4401-A726-9EAADACD9E2E}" name="مبيع $">
      <calculatedColumnFormula>'28-08'!$K22+('28-08'!$J22/90)</calculatedColumnFormula>
    </tableColumn>
  </tableColumns>
  <tableStyleInfo name="13-04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63F048ED-3215-4349-B91C-7ADC0713D2AB}" name="Table_12141516171819202122232425262728293031323334353637383940414243444546474849515253555657585960616263646566676869707172737475767778798081828384858687888990919293949596979899100101102103104105106107108109110111112113114115116117118119120121122123124131" displayName="Table_12141516171819202122232425262728293031323334353637383940414243444546474849515253555657585960616263646566676869707172737475767778798081828384858687888990919293949596979899100101102103104105106107108109110111112113114115116117118119120121122123124131" ref="I21:L361">
  <tableColumns count="4">
    <tableColumn id="1" xr3:uid="{D875D945-009E-4457-856C-CF9B12EFF414}" name="البيان"/>
    <tableColumn id="2" xr3:uid="{9BCCA2F4-B3A6-4C5E-9110-74E893E9918F}" name="اللبناني"/>
    <tableColumn id="3" xr3:uid="{F559415A-E084-4C08-AC54-26C38FCE0A1B}" name="الدولار"/>
    <tableColumn id="4" xr3:uid="{0A17979F-D6E0-4D02-B3E3-35D9DFB8A1DE}" name="مبيع $">
      <calculatedColumnFormula>'29-08'!$K22+('29-08'!$J22/90)</calculatedColumnFormula>
    </tableColumn>
  </tableColumns>
  <tableStyleInfo name="13-04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70" tableBorderDxfId="69">
  <autoFilter ref="A2:H277" xr:uid="{BDD2714A-65D7-4F66-8003-265517571B12}"/>
  <tableColumns count="8">
    <tableColumn id="1" xr3:uid="{B784B09D-6AEC-4F7C-B5A9-023F1541070B}" name="التاريخ" dataDxfId="68"/>
    <tableColumn id="2" xr3:uid="{3931F703-C1A9-4A63-96F0-0FB2773E022B}" name="بيع" dataDxfId="67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6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5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4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Relationship Id="rId1" Type="http://schemas.openxmlformats.org/officeDocument/2006/relationships/printerSettings" Target="../printerSettings/printerSettings13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97" t="s">
        <v>7</v>
      </c>
      <c r="B11" s="98"/>
      <c r="C11" s="98"/>
      <c r="D11" s="98"/>
      <c r="E11" s="98"/>
      <c r="F11" s="98"/>
      <c r="G11" s="1"/>
      <c r="H11" s="1"/>
      <c r="I11" s="2"/>
      <c r="J11" s="8"/>
      <c r="K11" s="9"/>
      <c r="L11" s="10">
        <f t="shared" si="1"/>
        <v>0</v>
      </c>
      <c r="M11" s="3"/>
      <c r="N11" s="97" t="s">
        <v>8</v>
      </c>
      <c r="O11" s="98"/>
      <c r="P11" s="98"/>
      <c r="Q11" s="98"/>
      <c r="R11" s="98"/>
      <c r="S11" s="98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99" t="s">
        <v>21</v>
      </c>
      <c r="R20" s="100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99" t="s">
        <v>23</v>
      </c>
      <c r="O21" s="100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7" t="s">
        <v>7</v>
      </c>
      <c r="B13" s="98"/>
      <c r="C13" s="98"/>
      <c r="D13" s="98"/>
      <c r="E13" s="98"/>
      <c r="F13" s="98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97" t="s">
        <v>8</v>
      </c>
      <c r="O13" s="98"/>
      <c r="P13" s="98"/>
      <c r="Q13" s="98"/>
      <c r="R13" s="98"/>
      <c r="S13" s="9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99" t="s">
        <v>21</v>
      </c>
      <c r="R22" s="100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99" t="s">
        <v>23</v>
      </c>
      <c r="O23" s="100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7" t="s">
        <v>7</v>
      </c>
      <c r="B13" s="98"/>
      <c r="C13" s="98"/>
      <c r="D13" s="98"/>
      <c r="E13" s="98"/>
      <c r="F13" s="98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97" t="s">
        <v>8</v>
      </c>
      <c r="O13" s="98"/>
      <c r="P13" s="98"/>
      <c r="Q13" s="98"/>
      <c r="R13" s="98"/>
      <c r="S13" s="9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99" t="s">
        <v>21</v>
      </c>
      <c r="R22" s="100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99" t="s">
        <v>23</v>
      </c>
      <c r="O23" s="100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7" t="s">
        <v>7</v>
      </c>
      <c r="B13" s="98"/>
      <c r="C13" s="98"/>
      <c r="D13" s="98"/>
      <c r="E13" s="98"/>
      <c r="F13" s="98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97" t="s">
        <v>8</v>
      </c>
      <c r="O13" s="98"/>
      <c r="P13" s="98"/>
      <c r="Q13" s="98"/>
      <c r="R13" s="98"/>
      <c r="S13" s="9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99" t="s">
        <v>21</v>
      </c>
      <c r="E22" s="100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99" t="s">
        <v>21</v>
      </c>
      <c r="R22" s="100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99" t="s">
        <v>23</v>
      </c>
      <c r="B23" s="100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99" t="s">
        <v>23</v>
      </c>
      <c r="O23" s="100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7" t="s">
        <v>7</v>
      </c>
      <c r="B13" s="98"/>
      <c r="C13" s="98"/>
      <c r="D13" s="98"/>
      <c r="E13" s="98"/>
      <c r="F13" s="98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97" t="s">
        <v>8</v>
      </c>
      <c r="O13" s="98"/>
      <c r="P13" s="98"/>
      <c r="Q13" s="98"/>
      <c r="R13" s="98"/>
      <c r="S13" s="9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99" t="s">
        <v>21</v>
      </c>
      <c r="E22" s="100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99" t="s">
        <v>21</v>
      </c>
      <c r="R22" s="100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99" t="s">
        <v>23</v>
      </c>
      <c r="B23" s="100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99" t="s">
        <v>23</v>
      </c>
      <c r="O23" s="100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97" t="s">
        <v>7</v>
      </c>
      <c r="B17" s="98"/>
      <c r="C17" s="98"/>
      <c r="D17" s="98"/>
      <c r="E17" s="98"/>
      <c r="F17" s="98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97" t="s">
        <v>8</v>
      </c>
      <c r="O17" s="98"/>
      <c r="P17" s="98"/>
      <c r="Q17" s="98"/>
      <c r="R17" s="98"/>
      <c r="S17" s="98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99" t="s">
        <v>21</v>
      </c>
      <c r="E26" s="100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99" t="s">
        <v>21</v>
      </c>
      <c r="R26" s="100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99" t="s">
        <v>23</v>
      </c>
      <c r="B27" s="100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99" t="s">
        <v>23</v>
      </c>
      <c r="O27" s="100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99" t="s">
        <v>21</v>
      </c>
      <c r="R29" s="100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99" t="s">
        <v>23</v>
      </c>
      <c r="O30" s="100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99" t="s">
        <v>21</v>
      </c>
      <c r="R29" s="100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99" t="s">
        <v>23</v>
      </c>
      <c r="O30" s="100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99" t="s">
        <v>21</v>
      </c>
      <c r="R29" s="100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99" t="s">
        <v>23</v>
      </c>
      <c r="O30" s="100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99" t="s">
        <v>21</v>
      </c>
      <c r="R29" s="100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99" t="s">
        <v>23</v>
      </c>
      <c r="O30" s="100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99" t="s">
        <v>21</v>
      </c>
      <c r="R29" s="100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99" t="s">
        <v>23</v>
      </c>
      <c r="O30" s="100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99" t="s">
        <v>21</v>
      </c>
      <c r="R29" s="100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99" t="s">
        <v>23</v>
      </c>
      <c r="O30" s="100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99" t="s">
        <v>21</v>
      </c>
      <c r="R29" s="100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99" t="s">
        <v>23</v>
      </c>
      <c r="O30" s="100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99" t="s">
        <v>21</v>
      </c>
      <c r="R29" s="100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99" t="s">
        <v>23</v>
      </c>
      <c r="O30" s="100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99" t="s">
        <v>21</v>
      </c>
      <c r="R29" s="100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99" t="s">
        <v>23</v>
      </c>
      <c r="O30" s="100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99" t="s">
        <v>21</v>
      </c>
      <c r="R29" s="100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99" t="s">
        <v>23</v>
      </c>
      <c r="O30" s="100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99" t="s">
        <v>21</v>
      </c>
      <c r="R29" s="100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99" t="s">
        <v>23</v>
      </c>
      <c r="O30" s="100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99" t="s">
        <v>21</v>
      </c>
      <c r="R29" s="100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99" t="s">
        <v>23</v>
      </c>
      <c r="O30" s="100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99" t="s">
        <v>21</v>
      </c>
      <c r="R29" s="100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99" t="s">
        <v>23</v>
      </c>
      <c r="O30" s="100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99" t="s">
        <v>21</v>
      </c>
      <c r="R29" s="100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99" t="s">
        <v>23</v>
      </c>
      <c r="O30" s="100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99" t="s">
        <v>21</v>
      </c>
      <c r="R29" s="100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99" t="s">
        <v>23</v>
      </c>
      <c r="O30" s="100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99" t="s">
        <v>21</v>
      </c>
      <c r="R29" s="100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99" t="s">
        <v>23</v>
      </c>
      <c r="O30" s="100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99" t="s">
        <v>21</v>
      </c>
      <c r="R29" s="100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99" t="s">
        <v>23</v>
      </c>
      <c r="O30" s="100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99" t="s">
        <v>21</v>
      </c>
      <c r="R29" s="100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99" t="s">
        <v>23</v>
      </c>
      <c r="O30" s="100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99" t="s">
        <v>21</v>
      </c>
      <c r="R29" s="100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9" t="s">
        <v>23</v>
      </c>
      <c r="B30" s="100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99" t="s">
        <v>23</v>
      </c>
      <c r="O30" s="100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99" t="s">
        <v>21</v>
      </c>
      <c r="R29" s="100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99" t="s">
        <v>23</v>
      </c>
      <c r="O30" s="100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99" t="s">
        <v>21</v>
      </c>
      <c r="R29" s="100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99" t="s">
        <v>23</v>
      </c>
      <c r="O30" s="100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99" t="s">
        <v>21</v>
      </c>
      <c r="R29" s="100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99" t="s">
        <v>23</v>
      </c>
      <c r="O30" s="100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99" t="s">
        <v>21</v>
      </c>
      <c r="R29" s="100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99" t="s">
        <v>23</v>
      </c>
      <c r="O30" s="100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99" t="s">
        <v>21</v>
      </c>
      <c r="R29" s="100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99" t="s">
        <v>23</v>
      </c>
      <c r="O30" s="100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99" t="s">
        <v>21</v>
      </c>
      <c r="R29" s="100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9" t="s">
        <v>23</v>
      </c>
      <c r="B30" s="100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99" t="s">
        <v>23</v>
      </c>
      <c r="O30" s="100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99" t="s">
        <v>21</v>
      </c>
      <c r="R29" s="100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99" t="s">
        <v>23</v>
      </c>
      <c r="O30" s="100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99" t="s">
        <v>21</v>
      </c>
      <c r="R29" s="100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99" t="s">
        <v>23</v>
      </c>
      <c r="O30" s="100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99" t="s">
        <v>21</v>
      </c>
      <c r="R29" s="100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99" t="s">
        <v>23</v>
      </c>
      <c r="O30" s="100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99" t="s">
        <v>21</v>
      </c>
      <c r="R29" s="100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99" t="s">
        <v>23</v>
      </c>
      <c r="O30" s="100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99" t="s">
        <v>21</v>
      </c>
      <c r="R29" s="100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99" t="s">
        <v>23</v>
      </c>
      <c r="O30" s="100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99" t="s">
        <v>21</v>
      </c>
      <c r="R29" s="100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99" t="s">
        <v>23</v>
      </c>
      <c r="O30" s="100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99" t="s">
        <v>21</v>
      </c>
      <c r="R29" s="100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99" t="s">
        <v>23</v>
      </c>
      <c r="O30" s="100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99" t="s">
        <v>21</v>
      </c>
      <c r="R29" s="100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99" t="s">
        <v>23</v>
      </c>
      <c r="O30" s="100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99" t="s">
        <v>21</v>
      </c>
      <c r="R29" s="100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99" t="s">
        <v>23</v>
      </c>
      <c r="O30" s="100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99" t="s">
        <v>21</v>
      </c>
      <c r="R29" s="100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99" t="s">
        <v>23</v>
      </c>
      <c r="O30" s="100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99" t="s">
        <v>21</v>
      </c>
      <c r="R29" s="100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99" t="s">
        <v>23</v>
      </c>
      <c r="O30" s="100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99" t="s">
        <v>21</v>
      </c>
      <c r="R29" s="100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99" t="s">
        <v>23</v>
      </c>
      <c r="O30" s="100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99" t="s">
        <v>21</v>
      </c>
      <c r="R29" s="100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99" t="s">
        <v>23</v>
      </c>
      <c r="O30" s="100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99" t="s">
        <v>21</v>
      </c>
      <c r="R29" s="100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9" t="s">
        <v>23</v>
      </c>
      <c r="B30" s="100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99" t="s">
        <v>23</v>
      </c>
      <c r="O30" s="100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99" t="s">
        <v>21</v>
      </c>
      <c r="R29" s="100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99" t="s">
        <v>23</v>
      </c>
      <c r="O30" s="100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99" t="s">
        <v>21</v>
      </c>
      <c r="R29" s="100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99" t="s">
        <v>23</v>
      </c>
      <c r="O30" s="100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99" t="s">
        <v>21</v>
      </c>
      <c r="R29" s="100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99" t="s">
        <v>23</v>
      </c>
      <c r="O30" s="100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99" t="s">
        <v>21</v>
      </c>
      <c r="R29" s="100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9" t="s">
        <v>23</v>
      </c>
      <c r="B30" s="100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99" t="s">
        <v>23</v>
      </c>
      <c r="O30" s="100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99" t="s">
        <v>21</v>
      </c>
      <c r="R29" s="100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99" t="s">
        <v>23</v>
      </c>
      <c r="O30" s="100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99" t="s">
        <v>21</v>
      </c>
      <c r="R29" s="100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99" t="s">
        <v>23</v>
      </c>
      <c r="O30" s="100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99" t="s">
        <v>21</v>
      </c>
      <c r="R29" s="100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99" t="s">
        <v>23</v>
      </c>
      <c r="O30" s="100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99" t="s">
        <v>21</v>
      </c>
      <c r="R29" s="100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99" t="s">
        <v>23</v>
      </c>
      <c r="O30" s="100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99" t="s">
        <v>21</v>
      </c>
      <c r="R29" s="100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99" t="s">
        <v>23</v>
      </c>
      <c r="O30" s="100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99" t="s">
        <v>21</v>
      </c>
      <c r="R29" s="100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9" t="s">
        <v>23</v>
      </c>
      <c r="B30" s="100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99" t="s">
        <v>23</v>
      </c>
      <c r="O30" s="100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99" t="s">
        <v>21</v>
      </c>
      <c r="R29" s="100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99" t="s">
        <v>23</v>
      </c>
      <c r="O30" s="100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99" t="s">
        <v>21</v>
      </c>
      <c r="R29" s="100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99" t="s">
        <v>23</v>
      </c>
      <c r="O30" s="100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99" t="s">
        <v>21</v>
      </c>
      <c r="R29" s="100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99" t="s">
        <v>23</v>
      </c>
      <c r="O30" s="100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99" t="s">
        <v>21</v>
      </c>
      <c r="R29" s="100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99" t="s">
        <v>23</v>
      </c>
      <c r="O30" s="100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99" t="s">
        <v>21</v>
      </c>
      <c r="R29" s="100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99" t="s">
        <v>23</v>
      </c>
      <c r="O30" s="100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99" t="s">
        <v>21</v>
      </c>
      <c r="R29" s="100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99" t="s">
        <v>23</v>
      </c>
      <c r="O30" s="100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99" t="s">
        <v>21</v>
      </c>
      <c r="R29" s="100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99" t="s">
        <v>23</v>
      </c>
      <c r="O30" s="100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99" t="s">
        <v>21</v>
      </c>
      <c r="R29" s="100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99" t="s">
        <v>23</v>
      </c>
      <c r="O30" s="100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99" t="s">
        <v>21</v>
      </c>
      <c r="R29" s="100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99" t="s">
        <v>23</v>
      </c>
      <c r="O30" s="100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99" t="s">
        <v>21</v>
      </c>
      <c r="R29" s="100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99" t="s">
        <v>23</v>
      </c>
      <c r="O30" s="100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99" t="s">
        <v>21</v>
      </c>
      <c r="R29" s="100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99" t="s">
        <v>23</v>
      </c>
      <c r="O30" s="100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99" t="s">
        <v>21</v>
      </c>
      <c r="R29" s="100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99" t="s">
        <v>23</v>
      </c>
      <c r="O30" s="100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99" t="s">
        <v>21</v>
      </c>
      <c r="R29" s="100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99" t="s">
        <v>23</v>
      </c>
      <c r="O30" s="100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99" t="s">
        <v>21</v>
      </c>
      <c r="R29" s="100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99" t="s">
        <v>23</v>
      </c>
      <c r="O30" s="100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99" t="s">
        <v>21</v>
      </c>
      <c r="R29" s="100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99" t="s">
        <v>23</v>
      </c>
      <c r="O30" s="100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99" t="s">
        <v>21</v>
      </c>
      <c r="R29" s="100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99" t="s">
        <v>23</v>
      </c>
      <c r="O30" s="100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99" t="s">
        <v>21</v>
      </c>
      <c r="R29" s="100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99" t="s">
        <v>23</v>
      </c>
      <c r="O30" s="100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99" t="s">
        <v>21</v>
      </c>
      <c r="R29" s="100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99" t="s">
        <v>23</v>
      </c>
      <c r="O30" s="100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99" t="s">
        <v>21</v>
      </c>
      <c r="R29" s="100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99" t="s">
        <v>23</v>
      </c>
      <c r="O30" s="100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99" t="s">
        <v>21</v>
      </c>
      <c r="R29" s="100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99" t="s">
        <v>23</v>
      </c>
      <c r="O30" s="100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99" t="s">
        <v>21</v>
      </c>
      <c r="R29" s="100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99" t="s">
        <v>23</v>
      </c>
      <c r="O30" s="100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99" t="s">
        <v>21</v>
      </c>
      <c r="R29" s="100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99" t="s">
        <v>23</v>
      </c>
      <c r="O30" s="100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99" t="s">
        <v>21</v>
      </c>
      <c r="R29" s="100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99" t="s">
        <v>23</v>
      </c>
      <c r="O30" s="100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99" t="s">
        <v>21</v>
      </c>
      <c r="R29" s="100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99" t="s">
        <v>23</v>
      </c>
      <c r="O30" s="100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99" t="s">
        <v>21</v>
      </c>
      <c r="R29" s="100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99" t="s">
        <v>23</v>
      </c>
      <c r="O30" s="100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99" t="s">
        <v>21</v>
      </c>
      <c r="R29" s="100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99" t="s">
        <v>23</v>
      </c>
      <c r="O30" s="100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99" t="s">
        <v>21</v>
      </c>
      <c r="R29" s="100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99" t="s">
        <v>23</v>
      </c>
      <c r="O30" s="100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99" t="s">
        <v>21</v>
      </c>
      <c r="R29" s="100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9" t="s">
        <v>23</v>
      </c>
      <c r="B30" s="100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99" t="s">
        <v>23</v>
      </c>
      <c r="O30" s="100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99" t="s">
        <v>21</v>
      </c>
      <c r="R29" s="100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99" t="s">
        <v>23</v>
      </c>
      <c r="O30" s="100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99" t="s">
        <v>21</v>
      </c>
      <c r="R29" s="100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99" t="s">
        <v>23</v>
      </c>
      <c r="O30" s="100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99" t="s">
        <v>21</v>
      </c>
      <c r="R29" s="100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99" t="s">
        <v>23</v>
      </c>
      <c r="O30" s="100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99" t="s">
        <v>21</v>
      </c>
      <c r="R29" s="100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99" t="s">
        <v>23</v>
      </c>
      <c r="O30" s="100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99" t="s">
        <v>21</v>
      </c>
      <c r="R29" s="100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99" t="s">
        <v>23</v>
      </c>
      <c r="O30" s="100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99" t="s">
        <v>21</v>
      </c>
      <c r="R29" s="100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99" t="s">
        <v>23</v>
      </c>
      <c r="O30" s="100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99" t="s">
        <v>21</v>
      </c>
      <c r="R29" s="100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99" t="s">
        <v>23</v>
      </c>
      <c r="O30" s="100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99" t="s">
        <v>21</v>
      </c>
      <c r="R29" s="100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99" t="s">
        <v>23</v>
      </c>
      <c r="O30" s="100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99" t="s">
        <v>21</v>
      </c>
      <c r="R29" s="100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99" t="s">
        <v>23</v>
      </c>
      <c r="O30" s="100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99" t="s">
        <v>21</v>
      </c>
      <c r="R29" s="100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99" t="s">
        <v>23</v>
      </c>
      <c r="O30" s="100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99" t="s">
        <v>21</v>
      </c>
      <c r="R29" s="100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99" t="s">
        <v>23</v>
      </c>
      <c r="O30" s="100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99" t="s">
        <v>21</v>
      </c>
      <c r="R29" s="100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99" t="s">
        <v>23</v>
      </c>
      <c r="O30" s="100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99" t="s">
        <v>21</v>
      </c>
      <c r="R29" s="100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99" t="s">
        <v>23</v>
      </c>
      <c r="O30" s="100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99" t="s">
        <v>21</v>
      </c>
      <c r="R29" s="100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99" t="s">
        <v>23</v>
      </c>
      <c r="O30" s="100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99" t="s">
        <v>21</v>
      </c>
      <c r="R29" s="100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99" t="s">
        <v>23</v>
      </c>
      <c r="O30" s="100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99" t="s">
        <v>21</v>
      </c>
      <c r="R29" s="100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99" t="s">
        <v>23</v>
      </c>
      <c r="O30" s="100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99" t="s">
        <v>21</v>
      </c>
      <c r="R29" s="100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99" t="s">
        <v>23</v>
      </c>
      <c r="O30" s="100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99" t="s">
        <v>21</v>
      </c>
      <c r="R29" s="100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99" t="s">
        <v>23</v>
      </c>
      <c r="O30" s="100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99" t="s">
        <v>21</v>
      </c>
      <c r="R29" s="100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99" t="s">
        <v>23</v>
      </c>
      <c r="O30" s="100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99" t="s">
        <v>21</v>
      </c>
      <c r="R29" s="100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99" t="s">
        <v>23</v>
      </c>
      <c r="O30" s="100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99" t="s">
        <v>21</v>
      </c>
      <c r="R29" s="100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99" t="s">
        <v>23</v>
      </c>
      <c r="O30" s="100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99" t="s">
        <v>21</v>
      </c>
      <c r="R29" s="100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99" t="s">
        <v>23</v>
      </c>
      <c r="O30" s="100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99" t="s">
        <v>21</v>
      </c>
      <c r="R29" s="100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99" t="s">
        <v>23</v>
      </c>
      <c r="O30" s="100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99" t="s">
        <v>21</v>
      </c>
      <c r="R29" s="100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99" t="s">
        <v>23</v>
      </c>
      <c r="O30" s="100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99" t="s">
        <v>21</v>
      </c>
      <c r="R29" s="100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99" t="s">
        <v>23</v>
      </c>
      <c r="O30" s="100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99" t="s">
        <v>21</v>
      </c>
      <c r="R29" s="100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99" t="s">
        <v>23</v>
      </c>
      <c r="O30" s="100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99" t="s">
        <v>21</v>
      </c>
      <c r="R29" s="100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99" t="s">
        <v>23</v>
      </c>
      <c r="O30" s="100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99" t="s">
        <v>21</v>
      </c>
      <c r="R29" s="100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99" t="s">
        <v>23</v>
      </c>
      <c r="O30" s="100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99" t="s">
        <v>21</v>
      </c>
      <c r="R29" s="100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99" t="s">
        <v>23</v>
      </c>
      <c r="O30" s="100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99" t="s">
        <v>21</v>
      </c>
      <c r="R29" s="100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99" t="s">
        <v>23</v>
      </c>
      <c r="O30" s="100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99" t="s">
        <v>21</v>
      </c>
      <c r="R29" s="100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99" t="s">
        <v>23</v>
      </c>
      <c r="O30" s="100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99" t="s">
        <v>21</v>
      </c>
      <c r="R29" s="100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99" t="s">
        <v>23</v>
      </c>
      <c r="O30" s="100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99" t="s">
        <v>21</v>
      </c>
      <c r="R29" s="100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99" t="s">
        <v>23</v>
      </c>
      <c r="O30" s="100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99" t="s">
        <v>21</v>
      </c>
      <c r="R29" s="100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99" t="s">
        <v>23</v>
      </c>
      <c r="O30" s="100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99" t="s">
        <v>21</v>
      </c>
      <c r="R29" s="100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99" t="s">
        <v>23</v>
      </c>
      <c r="O30" s="100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99" t="s">
        <v>21</v>
      </c>
      <c r="R29" s="100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99" t="s">
        <v>23</v>
      </c>
      <c r="O30" s="100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>
    <pageSetUpPr fitToPage="1"/>
  </sheetPr>
  <dimension ref="A1:Z129"/>
  <sheetViews>
    <sheetView rightToLeft="1" topLeftCell="A11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99" t="s">
        <v>21</v>
      </c>
      <c r="R29" s="100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99" t="s">
        <v>23</v>
      </c>
      <c r="O30" s="100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>
    <pageSetUpPr fitToPage="1"/>
  </sheetPr>
  <dimension ref="A1:Z140"/>
  <sheetViews>
    <sheetView rightToLeft="1" topLeftCell="A122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99" t="s">
        <v>21</v>
      </c>
      <c r="R29" s="100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99" t="s">
        <v>23</v>
      </c>
      <c r="O30" s="100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99" t="s">
        <v>21</v>
      </c>
      <c r="R29" s="100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99" t="s">
        <v>23</v>
      </c>
      <c r="O30" s="100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99" t="s">
        <v>21</v>
      </c>
      <c r="R29" s="100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99" t="s">
        <v>23</v>
      </c>
      <c r="O30" s="100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>
    <pageSetUpPr fitToPage="1"/>
  </sheetPr>
  <dimension ref="A1:Z151"/>
  <sheetViews>
    <sheetView rightToLeft="1" topLeftCell="A64" workbookViewId="0">
      <selection activeCell="L76" sqref="L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99" t="s">
        <v>21</v>
      </c>
      <c r="R29" s="100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99" t="s">
        <v>23</v>
      </c>
      <c r="O30" s="100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>
    <pageSetUpPr fitToPage="1"/>
  </sheetPr>
  <dimension ref="A1:Z135"/>
  <sheetViews>
    <sheetView rightToLeft="1" topLeftCell="A120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SUM('25-08'!$J$22:$J$135)</f>
        <v>3855</v>
      </c>
      <c r="K20" s="3">
        <f>SUM('25-08'!$K$22:$K$135)</f>
        <v>1712</v>
      </c>
      <c r="L20" s="3">
        <f>SUM('25-08'!$L$22:$L$135)</f>
        <v>1754.8333333333333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>
        <v>-900</v>
      </c>
      <c r="K22" s="9">
        <v>130</v>
      </c>
      <c r="L22" s="10">
        <f>'25-08'!$K22+('25-08'!$J22/90)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>
        <v>19</v>
      </c>
      <c r="P24" s="14">
        <f t="shared" si="4"/>
        <v>190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75</v>
      </c>
      <c r="S26" s="16">
        <f t="shared" si="5"/>
        <v>7500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8935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2616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99" t="s">
        <v>21</v>
      </c>
      <c r="R29" s="100"/>
      <c r="S29" s="17">
        <f>SUM('25-08'!$J$22:$J$135)</f>
        <v>3855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99" t="s">
        <v>23</v>
      </c>
      <c r="O30" s="100"/>
      <c r="P30" s="6">
        <f>SUM('25-08'!$K$22:$K$135)</f>
        <v>1712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28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2564</v>
      </c>
      <c r="J40" s="8">
        <v>70</v>
      </c>
      <c r="K40" s="9">
        <v>10</v>
      </c>
      <c r="L40" s="10">
        <f>'25-08'!$K40+('25-08'!$J40/90)</f>
        <v>10.777777777777779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9</v>
      </c>
      <c r="L41" s="10">
        <f>'25-08'!$K41+('25-08'!$J41/90)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95</v>
      </c>
      <c r="J42" s="8"/>
      <c r="K42" s="9">
        <v>8</v>
      </c>
      <c r="L42" s="10">
        <f>'25-08'!$K42+('25-08'!$J42/90)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-8</v>
      </c>
      <c r="L43" s="10">
        <f>'25-08'!$K43+('25-08'!$J43/90)</f>
        <v>-8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28</v>
      </c>
      <c r="L44" s="10">
        <f>'25-08'!$K44+('25-08'!$J44/90)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-28</v>
      </c>
      <c r="L45" s="10">
        <f>'25-08'!$K45+('25-08'!$J45/90)</f>
        <v>-28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50</v>
      </c>
      <c r="L46" s="10">
        <f>'25-08'!$K46+('25-08'!$J46/90)</f>
        <v>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-50</v>
      </c>
      <c r="L47" s="10">
        <f>'25-08'!$K47+('25-08'!$J47/90)</f>
        <v>-50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70</v>
      </c>
      <c r="K48" s="9"/>
      <c r="L48" s="10">
        <f>'25-08'!$K48+('25-08'!$J48/90)</f>
        <v>0.77777777777777779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300</v>
      </c>
      <c r="K49" s="9"/>
      <c r="L49" s="10">
        <f>'25-08'!$K49+('25-08'!$J49/90)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</v>
      </c>
      <c r="L50" s="10">
        <f>'25-08'!$K50+('25-08'!$J50/90)</f>
        <v>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>
        <v>100</v>
      </c>
      <c r="K51" s="9">
        <v>-5</v>
      </c>
      <c r="L51" s="10">
        <f>'25-08'!$K51+('25-08'!$J51/90)</f>
        <v>-3.8888888888888888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560</v>
      </c>
      <c r="K52" s="9"/>
      <c r="L52" s="10">
        <f>'25-08'!$K52+('25-08'!$J52/90)</f>
        <v>6.2222222222222223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70</v>
      </c>
      <c r="L53" s="10">
        <f>'25-08'!$K53+('25-08'!$J53/90)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5</v>
      </c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7</v>
      </c>
      <c r="L55" s="10">
        <f>'25-08'!$K55+('25-08'!$J55/90)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-30</v>
      </c>
      <c r="K56" s="9">
        <v>2</v>
      </c>
      <c r="L56" s="10">
        <f>'25-08'!$K56+('25-08'!$J56/90)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40" t="s">
        <v>2565</v>
      </c>
      <c r="J57" s="8"/>
      <c r="K57" s="9">
        <v>-100</v>
      </c>
      <c r="L57" s="10">
        <f>'25-08'!$K57+('25-08'!$J57/90)</f>
        <v>-100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'25-08'!$K58+('25-08'!$J58/90)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2029</v>
      </c>
      <c r="J59" s="8">
        <v>-450</v>
      </c>
      <c r="K59" s="9">
        <v>100</v>
      </c>
      <c r="L59" s="10">
        <f>'25-08'!$K59+('25-08'!$J59/90)</f>
        <v>95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-700</v>
      </c>
      <c r="K60" s="9">
        <v>10</v>
      </c>
      <c r="L60" s="10">
        <f>'25-08'!$K60+('25-08'!$J60/90)</f>
        <v>2.2222222222222223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130</v>
      </c>
      <c r="K61" s="9"/>
      <c r="L61" s="10">
        <f>'25-08'!$K61+('25-08'!$J61/90)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5</v>
      </c>
      <c r="L62" s="10">
        <f>'25-08'!$K62+('25-08'!$J62/90)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-5</v>
      </c>
      <c r="L63" s="10">
        <f>'25-08'!$K63+('25-08'!$J63/90)</f>
        <v>-5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62</v>
      </c>
      <c r="J64" s="8">
        <v>80</v>
      </c>
      <c r="K64" s="9"/>
      <c r="L64" s="10">
        <f>'25-08'!$K64+('25-08'!$J64/90)</f>
        <v>0.88888888888888884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2563</v>
      </c>
      <c r="J65" s="35"/>
      <c r="K65" s="36">
        <v>200</v>
      </c>
      <c r="L65" s="37">
        <f>'25-08'!$K65+('25-08'!$J65/90)</f>
        <v>200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70</v>
      </c>
      <c r="K66" s="39">
        <v>10</v>
      </c>
      <c r="L66" s="37">
        <f>'25-08'!$K66+('25-08'!$J66/90)</f>
        <v>10.777777777777779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1172</v>
      </c>
      <c r="J67" s="35"/>
      <c r="K67" s="36">
        <v>65</v>
      </c>
      <c r="L67" s="37">
        <f>'25-08'!$K67+('25-08'!$J67/90)</f>
        <v>65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450</v>
      </c>
      <c r="K68" s="39"/>
      <c r="L68" s="37">
        <f>'25-08'!$K68+('25-08'!$J68/90)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453</v>
      </c>
      <c r="J69" s="35"/>
      <c r="K69" s="36">
        <v>102</v>
      </c>
      <c r="L69" s="37">
        <f>'25-08'!$K69+('25-08'!$J69/90)</f>
        <v>102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76</v>
      </c>
      <c r="J70" s="35"/>
      <c r="K70" s="36">
        <v>2</v>
      </c>
      <c r="L70" s="37">
        <f>'25-08'!$K70+('25-08'!$J70/90)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76</v>
      </c>
      <c r="J71" s="8"/>
      <c r="K71" s="9">
        <v>8</v>
      </c>
      <c r="L71" s="10">
        <f>'25-08'!$K71+('25-08'!$J71/90)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153</v>
      </c>
      <c r="J72" s="8"/>
      <c r="K72" s="9">
        <v>13</v>
      </c>
      <c r="L72" s="10">
        <f>'25-08'!$K72+('25-08'!$J72/90)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'25-08'!$K73+('25-08'!$J73/90)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</v>
      </c>
      <c r="K74" s="9">
        <v>1</v>
      </c>
      <c r="L74" s="10">
        <f>'25-08'!$K74+('25-08'!$J74/90)</f>
        <v>1.4444444444444444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31</v>
      </c>
      <c r="L75" s="10">
        <f>'25-08'!$K75+('25-08'!$J75/90)</f>
        <v>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-50</v>
      </c>
      <c r="L76" s="10">
        <f>'25-08'!$K76+('25-08'!$J76/90)</f>
        <v>-50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20</v>
      </c>
      <c r="L77" s="10">
        <f>'25-08'!$K77+('25-08'!$J77/90)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'25-08'!$K78+('25-08'!$J78/90)</f>
        <v>3.3333333333333335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'25-08'!$K79+('25-08'!$J79/90)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'25-08'!$K80+('25-08'!$J80/90)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225</v>
      </c>
      <c r="K81" s="9"/>
      <c r="L81" s="10">
        <f>'25-08'!$K81+('25-08'!$J81/90)</f>
        <v>2.5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>
        <v>-15</v>
      </c>
      <c r="L82" s="10">
        <f>'25-08'!$K82+('25-08'!$J82/90)</f>
        <v>-14.444444444444445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8"/>
      <c r="K83" s="9">
        <v>15</v>
      </c>
      <c r="L83" s="10">
        <f>'25-08'!$K83+('25-08'!$J83/90)</f>
        <v>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8"/>
      <c r="K84" s="9">
        <v>-15</v>
      </c>
      <c r="L84" s="10">
        <f>'25-08'!$K84+('25-08'!$J84/90)</f>
        <v>-15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1796</v>
      </c>
      <c r="I85" s="40" t="s">
        <v>292</v>
      </c>
      <c r="J85" s="8"/>
      <c r="K85" s="9">
        <v>300</v>
      </c>
      <c r="L85" s="10">
        <f>'25-08'!$K85+('25-08'!$J85/90)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'25-08'!$K86+('25-08'!$J86/90)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8"/>
      <c r="K87" s="9">
        <v>67</v>
      </c>
      <c r="L87" s="10">
        <f>'25-08'!$K87+('25-08'!$J87/90)</f>
        <v>67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8"/>
      <c r="K88" s="9">
        <v>-67</v>
      </c>
      <c r="L88" s="10">
        <f>'25-08'!$K88+('25-08'!$J88/90)</f>
        <v>-67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275</v>
      </c>
      <c r="J89" s="8"/>
      <c r="K89" s="9">
        <v>125</v>
      </c>
      <c r="L89" s="10">
        <f>'25-08'!$K89+('25-08'!$J89/90)</f>
        <v>125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-125</v>
      </c>
      <c r="L90" s="10">
        <f>'25-08'!$K90+('25-08'!$J90/90)</f>
        <v>-125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'25-08'!$K91+('25-08'!$J91/90)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190</v>
      </c>
      <c r="L92" s="10">
        <f>'25-08'!$K92+('25-08'!$J92/90)</f>
        <v>190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-200</v>
      </c>
      <c r="K93" s="9">
        <v>5</v>
      </c>
      <c r="L93" s="10">
        <f>'25-08'!$K93+('25-08'!$J93/90)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'25-08'!$K94+('25-08'!$J94/90)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'25-08'!$K95+('25-08'!$J95/90)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</v>
      </c>
      <c r="K96" s="9">
        <v>1</v>
      </c>
      <c r="L96" s="10">
        <f>'25-08'!$K96+('25-08'!$J96/90)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>
        <v>35</v>
      </c>
      <c r="L97" s="10">
        <f>'25-08'!$K97+('25-08'!$J97/90)</f>
        <v>35.555555555555557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1225</v>
      </c>
      <c r="K98" s="9">
        <v>-10</v>
      </c>
      <c r="L98" s="10">
        <f>'25-08'!$K98+('25-08'!$J98/90)</f>
        <v>3.6111111111111107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-580</v>
      </c>
      <c r="K99" s="9">
        <v>10</v>
      </c>
      <c r="L99" s="10">
        <f>'25-08'!$K99+('25-08'!$J99/90)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'25-08'!$K100+('25-08'!$J100/90)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'25-08'!$K101+('25-08'!$J101/90)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/>
      <c r="L102" s="10">
        <f>'25-08'!$K102+('25-08'!$J102/90)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'25-08'!$K103+('25-08'!$J103/90)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'25-08'!$K104+('25-08'!$J104/90)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61</v>
      </c>
      <c r="J105" s="8">
        <v>-450</v>
      </c>
      <c r="K105" s="9">
        <v>50</v>
      </c>
      <c r="L105" s="10">
        <f>'25-08'!$K105+('25-08'!$J105/90)</f>
        <v>45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'25-08'!$K106+('25-08'!$J106/90)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10</v>
      </c>
      <c r="L107" s="10">
        <f>'25-08'!$K107+('25-08'!$J107/90)</f>
        <v>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440</v>
      </c>
      <c r="J108" s="8"/>
      <c r="K108" s="9">
        <v>120</v>
      </c>
      <c r="L108" s="10">
        <f>'25-08'!$K108+('25-08'!$J108/90)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1374</v>
      </c>
      <c r="J109" s="8">
        <v>1000</v>
      </c>
      <c r="K109" s="9"/>
      <c r="L109" s="10">
        <f>'25-08'!$K109+('25-08'!$J109/90)</f>
        <v>11.111111111111111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'25-08'!$K110+('25-08'!$J110/90)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4</v>
      </c>
      <c r="L111" s="10">
        <f>'25-08'!$K111+('25-08'!$J111/90)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40" t="s">
        <v>1626</v>
      </c>
      <c r="J112" s="8"/>
      <c r="K112" s="9">
        <v>154</v>
      </c>
      <c r="L112" s="10">
        <f>'25-08'!$K112+('25-08'!$J112/90)</f>
        <v>154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437</v>
      </c>
      <c r="J113" s="8">
        <v>-300</v>
      </c>
      <c r="K113" s="9"/>
      <c r="L113" s="10">
        <f>'25-08'!$K113+('25-08'!$J113/90)</f>
        <v>-3.3333333333333335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-300</v>
      </c>
      <c r="K114" s="9">
        <v>10</v>
      </c>
      <c r="L114" s="10">
        <f>'25-08'!$K114+('25-08'!$J114/90)</f>
        <v>6.6666666666666661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48</v>
      </c>
      <c r="L115" s="10">
        <f>'25-08'!$K115+('25-08'!$J115/90)</f>
        <v>48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40</v>
      </c>
      <c r="L116" s="10">
        <f>'25-08'!$K116+('25-08'!$J116/90)</f>
        <v>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</v>
      </c>
      <c r="L117" s="10">
        <f>'25-08'!$K117+('25-08'!$J117/90)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1000</v>
      </c>
      <c r="K118" s="9"/>
      <c r="L118" s="10">
        <f>'25-08'!$K118+('25-08'!$J118/90)</f>
        <v>11.111111111111111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37</v>
      </c>
      <c r="L119" s="10">
        <f>'25-08'!$K119+('25-08'!$J119/90)</f>
        <v>37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'25-08'!$K120+('25-08'!$J120/90)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-50</v>
      </c>
      <c r="K121" s="9">
        <v>5</v>
      </c>
      <c r="L121" s="10">
        <f>'25-08'!$K121+('25-08'!$J121/90)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'25-08'!$K122+('25-08'!$J122/90)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</v>
      </c>
      <c r="K123" s="9">
        <v>2</v>
      </c>
      <c r="L123" s="10">
        <f>'25-08'!$K123+('25-08'!$J123/90)</f>
        <v>2.5555555555555554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5</v>
      </c>
      <c r="L124" s="10">
        <f>'25-08'!$K124+('25-08'!$J124/90)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4</v>
      </c>
      <c r="L125" s="10">
        <f>'25-08'!$K125+('25-08'!$J125/90)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'25-08'!$K126+('25-08'!$J126/90)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'25-08'!$K127+('25-08'!$J127/90)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30</v>
      </c>
      <c r="L128" s="10">
        <f>'25-08'!$K128+('25-08'!$J128/90)</f>
        <v>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214</v>
      </c>
      <c r="J129" s="8"/>
      <c r="K129" s="9">
        <v>144</v>
      </c>
      <c r="L129" s="10">
        <f>'25-08'!$K129+('25-08'!$J129/90)</f>
        <v>144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50</v>
      </c>
      <c r="K130" s="9">
        <v>20</v>
      </c>
      <c r="L130" s="10">
        <f>'25-08'!$K130+('25-08'!$J130/90)</f>
        <v>20.555555555555557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700</v>
      </c>
      <c r="K131" s="9"/>
      <c r="L131" s="10">
        <f>'25-08'!$K131+('25-08'!$J131/90)</f>
        <v>7.7777777777777777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57</v>
      </c>
      <c r="J132" s="8">
        <v>2200</v>
      </c>
      <c r="K132" s="9"/>
      <c r="L132" s="10">
        <f>'25-08'!$K132+('25-08'!$J132/90)</f>
        <v>24.444444444444443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>
        <v>-2200</v>
      </c>
      <c r="K133" s="9"/>
      <c r="L133" s="10">
        <f>'25-08'!$K133+('25-08'!$J133/90)</f>
        <v>-24.444444444444443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5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>
    <pageSetUpPr fitToPage="1"/>
  </sheetPr>
  <dimension ref="A1:Z132"/>
  <sheetViews>
    <sheetView rightToLeft="1" topLeftCell="A12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20</v>
      </c>
      <c r="L1" s="3">
        <f t="shared" si="0"/>
        <v>21.666666666666668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600</v>
      </c>
      <c r="K3" s="9"/>
      <c r="L3" s="10">
        <f t="shared" ref="L3:L18" si="1">K3+(J3/90)</f>
        <v>6.666666666666667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SUM('26-08'!$J$22:$J$132)</f>
        <v>-4970</v>
      </c>
      <c r="K20" s="3">
        <f>SUM('26-08'!$K$22:$K$132)</f>
        <v>-2297</v>
      </c>
      <c r="L20" s="3">
        <f>SUM('26-08'!$L$22:$L$132)</f>
        <v>-2352.2222222222222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26</v>
      </c>
      <c r="C22" s="14">
        <f t="shared" ref="C22:C27" si="2">A22*B22</f>
        <v>26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150</v>
      </c>
      <c r="K22" s="9">
        <v>10</v>
      </c>
      <c r="L22" s="10">
        <f>'26-08'!$K22+('26-08'!$J22/90)</f>
        <v>11.666666666666666</v>
      </c>
      <c r="M22" s="3"/>
      <c r="N22" s="13">
        <v>1</v>
      </c>
      <c r="O22" s="1">
        <v>18</v>
      </c>
      <c r="P22" s="14">
        <f t="shared" ref="P22:P27" si="4">N22*O22</f>
        <v>18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100</v>
      </c>
      <c r="K23" s="9"/>
      <c r="L23" s="10">
        <f>'26-08'!$K23+('26-08'!$J23/90)</f>
        <v>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>
        <v>135</v>
      </c>
      <c r="K24" s="9"/>
      <c r="L24" s="10">
        <f>'26-08'!$K24+('26-08'!$J24/90)</f>
        <v>1.5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87</v>
      </c>
      <c r="S24" s="16">
        <f t="shared" si="5"/>
        <v>1740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-540</v>
      </c>
      <c r="K25" s="9">
        <v>10</v>
      </c>
      <c r="L25" s="10">
        <f>'26-08'!$K25+('26-08'!$J25/90)</f>
        <v>4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17</v>
      </c>
      <c r="S25" s="16">
        <f t="shared" si="5"/>
        <v>850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84</v>
      </c>
      <c r="F26" s="16">
        <f t="shared" si="3"/>
        <v>8400</v>
      </c>
      <c r="G26" s="7"/>
      <c r="H26" s="7" t="s">
        <v>6</v>
      </c>
      <c r="I26" s="2"/>
      <c r="J26" s="8">
        <v>95</v>
      </c>
      <c r="K26" s="9"/>
      <c r="L26" s="10">
        <f>'26-08'!$K26+('26-08'!$J26/90)</f>
        <v>1.0555555555555556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23</v>
      </c>
      <c r="C27" s="14">
        <f t="shared" si="2"/>
        <v>2300</v>
      </c>
      <c r="D27" s="12" t="s">
        <v>11</v>
      </c>
      <c r="E27" s="12"/>
      <c r="F27" s="17">
        <f>SUM(F22:F26)</f>
        <v>9785</v>
      </c>
      <c r="G27" s="7"/>
      <c r="H27" s="7" t="s">
        <v>6</v>
      </c>
      <c r="I27" s="2"/>
      <c r="J27" s="8">
        <v>100</v>
      </c>
      <c r="K27" s="9"/>
      <c r="L27" s="10">
        <f>'26-08'!$K27+('26-08'!$J27/90)</f>
        <v>1.1111111111111112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5185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2636</v>
      </c>
      <c r="D28" s="1"/>
      <c r="E28" s="1"/>
      <c r="F28" s="1"/>
      <c r="G28" s="1"/>
      <c r="H28" s="7" t="s">
        <v>6</v>
      </c>
      <c r="I28" s="2"/>
      <c r="J28" s="8">
        <v>450</v>
      </c>
      <c r="K28" s="9">
        <v>100</v>
      </c>
      <c r="L28" s="10">
        <f>'26-08'!$K28+('26-08'!$J28/90)</f>
        <v>105</v>
      </c>
      <c r="M28" s="3"/>
      <c r="N28" s="12" t="s">
        <v>11</v>
      </c>
      <c r="O28" s="12"/>
      <c r="P28" s="6">
        <f>SUM(P22:P27)</f>
        <v>348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4005</v>
      </c>
      <c r="G29" s="1"/>
      <c r="H29" s="7" t="s">
        <v>28</v>
      </c>
      <c r="I29" s="40" t="s">
        <v>335</v>
      </c>
      <c r="J29" s="8">
        <v>-50</v>
      </c>
      <c r="K29" s="9"/>
      <c r="L29" s="10">
        <f>'26-08'!$K29+('26-08'!$J29/90)</f>
        <v>-0.55555555555555558</v>
      </c>
      <c r="M29" s="3"/>
      <c r="N29" s="1"/>
      <c r="O29" s="1"/>
      <c r="P29" s="18"/>
      <c r="Q29" s="99" t="s">
        <v>21</v>
      </c>
      <c r="R29" s="100"/>
      <c r="S29" s="17">
        <f>SUM('26-08'!$J$22:$J$132)</f>
        <v>-4970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1732</v>
      </c>
      <c r="D30" s="1"/>
      <c r="E30" s="1"/>
      <c r="F30" s="8"/>
      <c r="G30" s="1"/>
      <c r="H30" s="7" t="s">
        <v>28</v>
      </c>
      <c r="I30" s="40" t="s">
        <v>35</v>
      </c>
      <c r="J30" s="8">
        <v>-300</v>
      </c>
      <c r="K30" s="9"/>
      <c r="L30" s="10">
        <f>'26-08'!$K30+('26-08'!$J30/90)</f>
        <v>-3.3333333333333335</v>
      </c>
      <c r="M30" s="3"/>
      <c r="N30" s="99" t="s">
        <v>23</v>
      </c>
      <c r="O30" s="100"/>
      <c r="P30" s="6">
        <f>SUM('26-08'!$K$22:$K$132)</f>
        <v>-2297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970</v>
      </c>
      <c r="J31" s="8">
        <v>260</v>
      </c>
      <c r="K31" s="9"/>
      <c r="L31" s="10">
        <f>'26-08'!$K31+('26-08'!$J31/90)</f>
        <v>2.8888888888888888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2"/>
      <c r="J32" s="8"/>
      <c r="K32" s="9">
        <v>-250</v>
      </c>
      <c r="L32" s="10">
        <f>'26-08'!$K32+('26-08'!$J32/90)</f>
        <v>-250</v>
      </c>
      <c r="M32" s="3"/>
      <c r="N32" s="12" t="s">
        <v>25</v>
      </c>
      <c r="O32" s="12"/>
      <c r="P32" s="6">
        <f>P28-P30-C28</f>
        <v>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137</v>
      </c>
      <c r="L33" s="10">
        <f>'26-08'!$K33+('26-08'!$J33/90)</f>
        <v>137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59</v>
      </c>
      <c r="L34" s="10">
        <f>'26-08'!$K34+('26-08'!$J34/90)</f>
        <v>59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'26-08'!$K35+('26-08'!$J35/90)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'26-08'!$K36+('26-08'!$J36/90)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'26-08'!$K37+('26-08'!$J37/90)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'26-08'!$K38+('26-08'!$J38/90)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67</v>
      </c>
      <c r="L39" s="10">
        <f>'26-08'!$K39+('26-08'!$J39/90)</f>
        <v>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'26-08'!$K40+('26-08'!$J40/90)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</v>
      </c>
      <c r="J41" s="8"/>
      <c r="K41" s="9">
        <v>-20</v>
      </c>
      <c r="L41" s="10">
        <f>'26-08'!$K41+('26-08'!$J41/90)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168</v>
      </c>
      <c r="L42" s="10">
        <f>'26-08'!$K42+('26-08'!$J42/90)</f>
        <v>168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65</v>
      </c>
      <c r="L43" s="10">
        <f>'26-08'!$K43+('26-08'!$J43/90)</f>
        <v>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>
        <v>5</v>
      </c>
      <c r="L44" s="10">
        <f>'26-08'!$K44+('26-08'!$J44/90)</f>
        <v>7.2222222222222223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-250</v>
      </c>
      <c r="K45" s="9">
        <v>20</v>
      </c>
      <c r="L45" s="10">
        <f>'26-08'!$K45+('26-08'!$J45/90)</f>
        <v>17.222222222222221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16</v>
      </c>
      <c r="L46" s="10">
        <f>'26-08'!$K46+('26-08'!$J46/90)</f>
        <v>16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11</v>
      </c>
      <c r="L47" s="10">
        <f>'26-08'!$K47+('26-08'!$J47/90)</f>
        <v>11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-50</v>
      </c>
      <c r="K48" s="9">
        <v>17</v>
      </c>
      <c r="L48" s="10">
        <f>'26-08'!$K48+('26-08'!$J48/90)</f>
        <v>16.444444444444443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100</v>
      </c>
      <c r="K49" s="9">
        <v>61</v>
      </c>
      <c r="L49" s="10">
        <f>'26-08'!$K49+('26-08'!$J49/90)</f>
        <v>62.111111111111114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-315</v>
      </c>
      <c r="K50" s="9">
        <v>120</v>
      </c>
      <c r="L50" s="10">
        <f>'26-08'!$K50+('26-08'!$J50/90)</f>
        <v>116.5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65</v>
      </c>
      <c r="K51" s="9"/>
      <c r="L51" s="10">
        <f>'26-08'!$K51+('26-08'!$J51/90)</f>
        <v>0.72222222222222221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70</v>
      </c>
      <c r="L52" s="10">
        <f>'26-08'!$K52+('26-08'!$J52/90)</f>
        <v>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'26-08'!$K53+('26-08'!$J53/90)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1672</v>
      </c>
      <c r="J54" s="8"/>
      <c r="K54" s="9">
        <v>-40</v>
      </c>
      <c r="L54" s="10">
        <f>'26-08'!$K54+('26-08'!$J54/90)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150</v>
      </c>
      <c r="K55" s="9"/>
      <c r="L55" s="10">
        <f>'26-08'!$K55+('26-08'!$J55/90)</f>
        <v>1.6666666666666667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</v>
      </c>
      <c r="L56" s="10">
        <f>'26-08'!$K56+('26-08'!$J56/90)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360</v>
      </c>
      <c r="K57" s="9"/>
      <c r="L57" s="10">
        <f>'26-08'!$K57+('26-08'!$J57/90)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8">
        <v>-60</v>
      </c>
      <c r="K58" s="9"/>
      <c r="L58" s="10">
        <f>'26-08'!$K58+('26-08'!$J58/90)</f>
        <v>-0.66666666666666663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1530</v>
      </c>
      <c r="J59" s="8"/>
      <c r="K59" s="9">
        <v>110</v>
      </c>
      <c r="L59" s="10">
        <f>'26-08'!$K59+('26-08'!$J59/90)</f>
        <v>110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-220</v>
      </c>
      <c r="K60" s="9">
        <v>10</v>
      </c>
      <c r="L60" s="10">
        <f>'26-08'!$K60+('26-08'!$J60/90)</f>
        <v>7.5555555555555554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16</v>
      </c>
      <c r="L61" s="10">
        <f>'26-08'!$K61+('26-08'!$J61/90)</f>
        <v>16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1612</v>
      </c>
      <c r="J62" s="8">
        <v>315</v>
      </c>
      <c r="K62" s="9"/>
      <c r="L62" s="10">
        <f>'26-08'!$K62+('26-08'!$J62/90)</f>
        <v>3.5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>
        <v>-500</v>
      </c>
      <c r="K63" s="9"/>
      <c r="L63" s="10">
        <f>'26-08'!$K63+('26-08'!$J63/90)</f>
        <v>-5.5555555555555554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500</v>
      </c>
      <c r="K64" s="9">
        <v>20</v>
      </c>
      <c r="L64" s="10">
        <f>'26-08'!$K64+('26-08'!$J64/90)</f>
        <v>25.555555555555557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39</v>
      </c>
      <c r="L65" s="37">
        <f>'26-08'!$K65+('26-08'!$J65/90)</f>
        <v>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1890</v>
      </c>
      <c r="K66" s="39"/>
      <c r="L66" s="37">
        <f>'26-08'!$K66+('26-08'!$J66/90)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'26-08'!$K67+('26-08'!$J67/90)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2521</v>
      </c>
      <c r="J68" s="38">
        <v>450</v>
      </c>
      <c r="K68" s="39">
        <v>20</v>
      </c>
      <c r="L68" s="37">
        <f>'26-08'!$K68+('26-08'!$J68/90)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7</v>
      </c>
      <c r="L69" s="37">
        <f>'26-08'!$K69+('26-08'!$J69/90)</f>
        <v>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'26-08'!$K70+('26-08'!$J70/90)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'26-08'!$K71+('26-08'!$J71/90)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>
        <v>10</v>
      </c>
      <c r="L72" s="10">
        <f>'26-08'!$K72+('26-08'!$J72/90)</f>
        <v>11.111111111111111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'26-08'!$K73+('26-08'!$J73/90)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1030</v>
      </c>
      <c r="K74" s="9">
        <v>10</v>
      </c>
      <c r="L74" s="10">
        <f>'26-08'!$K74+('26-08'!$J74/90)</f>
        <v>21.444444444444443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190</v>
      </c>
      <c r="L75" s="10">
        <f>'26-08'!$K75+('26-08'!$J75/90)</f>
        <v>190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40" t="s">
        <v>95</v>
      </c>
      <c r="J76" s="8"/>
      <c r="K76" s="9">
        <v>-190</v>
      </c>
      <c r="L76" s="10">
        <f>'26-08'!$K76+('26-08'!$J76/90)</f>
        <v>-190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/>
      <c r="J77" s="8">
        <v>-350</v>
      </c>
      <c r="K77" s="9"/>
      <c r="L77" s="10">
        <f>'26-08'!$K77+('26-08'!$J77/90)</f>
        <v>-3.8888888888888888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-2000</v>
      </c>
      <c r="K78" s="9"/>
      <c r="L78" s="10">
        <f>'26-08'!$K78+('26-08'!$J78/90)</f>
        <v>-22.222222222222221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/>
      <c r="L79" s="10">
        <f>'26-08'!$K79+('26-08'!$J79/90)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1286</v>
      </c>
      <c r="J80" s="8"/>
      <c r="K80" s="9">
        <v>50</v>
      </c>
      <c r="L80" s="10">
        <f>'26-08'!$K80+('26-08'!$J80/90)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</v>
      </c>
      <c r="K81" s="9">
        <v>5</v>
      </c>
      <c r="L81" s="10">
        <f>'26-08'!$K81+('26-08'!$J81/90)</f>
        <v>4.2777777777777777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'26-08'!$K82+('26-08'!$J82/90)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'26-08'!$K83+('26-08'!$J83/90)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40" t="s">
        <v>881</v>
      </c>
      <c r="J84" s="8"/>
      <c r="K84" s="9">
        <v>251</v>
      </c>
      <c r="L84" s="10">
        <f>'26-08'!$K84+('26-08'!$J84/90)</f>
        <v>251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'26-08'!$K85+('26-08'!$J85/90)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'26-08'!$K86+('26-08'!$J86/90)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>
        <v>10</v>
      </c>
      <c r="L87" s="10">
        <f>'26-08'!$K87+('26-08'!$J87/90)</f>
        <v>12.222222222222221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2"/>
      <c r="J88" s="8">
        <v>-300</v>
      </c>
      <c r="K88" s="9"/>
      <c r="L88" s="10">
        <f>'26-08'!$K88+('26-08'!$J88/90)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180</v>
      </c>
      <c r="K89" s="9"/>
      <c r="L89" s="10">
        <f>'26-08'!$K89+('26-08'!$J89/90)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150</v>
      </c>
      <c r="K90" s="9">
        <v>55</v>
      </c>
      <c r="L90" s="10">
        <f>'26-08'!$K90+('26-08'!$J90/90)</f>
        <v>56.666666666666664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430</v>
      </c>
      <c r="K91" s="9"/>
      <c r="L91" s="10">
        <f>'26-08'!$K91+('26-08'!$J91/90)</f>
        <v>4.7777777777777777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</v>
      </c>
      <c r="K92" s="9">
        <v>3</v>
      </c>
      <c r="L92" s="10">
        <f>'26-08'!$K92+('26-08'!$J92/90)</f>
        <v>3.2222222222222223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'26-08'!$K93+('26-08'!$J93/90)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15</v>
      </c>
      <c r="L94" s="10">
        <f>'26-08'!$K94+('26-08'!$J94/90)</f>
        <v>15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'26-08'!$K95+('26-08'!$J95/90)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229</v>
      </c>
      <c r="J96" s="8">
        <v>-150</v>
      </c>
      <c r="K96" s="9"/>
      <c r="L96" s="10">
        <f>'26-08'!$K96+('26-08'!$J96/90)</f>
        <v>-1.6666666666666667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-220</v>
      </c>
      <c r="K97" s="9">
        <v>10</v>
      </c>
      <c r="L97" s="10">
        <f>'26-08'!$K97+('26-08'!$J97/90)</f>
        <v>7.5555555555555554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699</v>
      </c>
      <c r="J98" s="8"/>
      <c r="K98" s="9">
        <v>10</v>
      </c>
      <c r="L98" s="10">
        <f>'26-08'!$K98+('26-08'!$J98/90)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95</v>
      </c>
      <c r="J99" s="8"/>
      <c r="K99" s="9">
        <v>36</v>
      </c>
      <c r="L99" s="10">
        <f>'26-08'!$K99+('26-08'!$J99/90)</f>
        <v>36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-36</v>
      </c>
      <c r="L100" s="10">
        <f>'26-08'!$K100+('26-08'!$J100/90)</f>
        <v>-36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</v>
      </c>
      <c r="L101" s="10">
        <f>'26-08'!$K101+('26-08'!$J101/90)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150</v>
      </c>
      <c r="K102" s="9"/>
      <c r="L102" s="10">
        <f>'26-08'!$K102+('26-08'!$J102/90)</f>
        <v>1.6666666666666667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2567</v>
      </c>
      <c r="J103" s="8"/>
      <c r="K103" s="9">
        <v>250</v>
      </c>
      <c r="L103" s="10">
        <f>'26-08'!$K103+('26-08'!$J103/90)</f>
        <v>250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2568</v>
      </c>
      <c r="J104" s="8"/>
      <c r="K104" s="9">
        <v>-130</v>
      </c>
      <c r="L104" s="10">
        <f>'26-08'!$K104+('26-08'!$J104/90)</f>
        <v>-130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778</v>
      </c>
      <c r="J105" s="8"/>
      <c r="K105" s="9">
        <v>50</v>
      </c>
      <c r="L105" s="10">
        <f>'26-08'!$K105+('26-08'!$J105/90)</f>
        <v>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-50</v>
      </c>
      <c r="K106" s="9">
        <v>10</v>
      </c>
      <c r="L106" s="10">
        <f>'26-08'!$K106+('26-08'!$J106/90)</f>
        <v>9.4444444444444446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'26-08'!$K107+('26-08'!$J107/90)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40" t="s">
        <v>948</v>
      </c>
      <c r="J108" s="8"/>
      <c r="K108" s="9">
        <v>54</v>
      </c>
      <c r="L108" s="10">
        <f>'26-08'!$K108+('26-08'!$J108/90)</f>
        <v>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1740</v>
      </c>
      <c r="J109" s="8"/>
      <c r="K109" s="9">
        <v>273</v>
      </c>
      <c r="L109" s="10">
        <f>'26-08'!$K109+('26-08'!$J109/90)</f>
        <v>273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</v>
      </c>
      <c r="K110" s="9"/>
      <c r="L110" s="10">
        <f>'26-08'!$K110+('26-08'!$J110/90)</f>
        <v>5.5555555555555552E-2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2138</v>
      </c>
      <c r="J111" s="8"/>
      <c r="K111" s="9">
        <v>-77</v>
      </c>
      <c r="L111" s="10">
        <f>'26-08'!$K111+('26-08'!$J111/90)</f>
        <v>-77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6</v>
      </c>
      <c r="L112" s="10">
        <f>'26-08'!$K112+('26-08'!$J112/90)</f>
        <v>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-310</v>
      </c>
      <c r="K113" s="9">
        <v>15</v>
      </c>
      <c r="L113" s="10">
        <f>'26-08'!$K113+('26-08'!$J113/90)</f>
        <v>11.555555555555555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'26-08'!$K114+('26-08'!$J114/90)</f>
        <v>1.6666666666666667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270</v>
      </c>
      <c r="K115" s="9"/>
      <c r="L115" s="10">
        <f>'26-08'!$K115+('26-08'!$J115/90)</f>
        <v>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2244</v>
      </c>
      <c r="J116" s="8"/>
      <c r="K116" s="9">
        <v>130</v>
      </c>
      <c r="L116" s="10">
        <f>'26-08'!$K116+('26-08'!$J116/90)</f>
        <v>130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'26-08'!$K117+('26-08'!$J117/90)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'26-08'!$K118+('26-08'!$J118/90)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119</v>
      </c>
      <c r="J119" s="8"/>
      <c r="K119" s="9">
        <v>1000</v>
      </c>
      <c r="L119" s="10">
        <f>'26-08'!$K119+('26-08'!$J119/90)</f>
        <v>1000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'26-08'!$K120+('26-08'!$J120/90)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-10000</v>
      </c>
      <c r="K121" s="9">
        <v>-5200</v>
      </c>
      <c r="L121" s="10">
        <f>'26-08'!$K121+('26-08'!$J121/90)</f>
        <v>-5311.1111111111113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50</v>
      </c>
      <c r="L122" s="10">
        <f>'26-08'!$K122+('26-08'!$J122/90)</f>
        <v>50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-50</v>
      </c>
      <c r="L123" s="10">
        <f>'26-08'!$K123+('26-08'!$J123/90)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56</v>
      </c>
      <c r="J124" s="8">
        <v>585</v>
      </c>
      <c r="K124" s="9">
        <v>5</v>
      </c>
      <c r="L124" s="10">
        <f>'26-08'!$K124+('26-08'!$J124/90)</f>
        <v>11.5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150</v>
      </c>
      <c r="K125" s="9"/>
      <c r="L125" s="10">
        <f>'26-08'!$K125+('26-08'!$J125/90)</f>
        <v>1.6666666666666667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350</v>
      </c>
      <c r="J126" s="8">
        <v>200</v>
      </c>
      <c r="K126" s="9"/>
      <c r="L126" s="10">
        <f>'26-08'!$K126+('26-08'!$J126/90)</f>
        <v>2.2222222222222223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229</v>
      </c>
      <c r="J127" s="8">
        <v>-720</v>
      </c>
      <c r="K127" s="9">
        <v>-20</v>
      </c>
      <c r="L127" s="10">
        <f>'26-08'!$K127+('26-08'!$J127/90)</f>
        <v>-28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11</v>
      </c>
      <c r="L128" s="10">
        <f>'26-08'!$K128+('26-08'!$J128/90)</f>
        <v>11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66C0-EC9E-4A38-A6F3-BD1352F06DEC}">
  <sheetPr>
    <pageSetUpPr fitToPage="1"/>
  </sheetPr>
  <dimension ref="A1:Z151"/>
  <sheetViews>
    <sheetView rightToLeft="1" topLeftCell="A139" workbookViewId="0">
      <selection activeCell="I150" sqref="I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56</v>
      </c>
      <c r="L1" s="3">
        <f t="shared" si="0"/>
        <v>54.333333333333357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/>
      <c r="K6" s="9">
        <v>379</v>
      </c>
      <c r="L6" s="10">
        <f t="shared" si="1"/>
        <v>379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/>
      <c r="K7" s="9">
        <v>-379</v>
      </c>
      <c r="L7" s="10">
        <f t="shared" si="1"/>
        <v>-379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95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SUM('27-08'!$J$22:$J$151)</f>
        <v>2595</v>
      </c>
      <c r="K20" s="3">
        <f>SUM('27-08'!$K$22:$K$151)</f>
        <v>2283</v>
      </c>
      <c r="L20" s="3">
        <f>SUM('27-08'!$L$22:$L$151)</f>
        <v>2311.833333333333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20</v>
      </c>
      <c r="C22" s="14">
        <f t="shared" ref="C22:C27" si="2">A22*B22</f>
        <v>20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/>
      <c r="K22" s="9">
        <v>15</v>
      </c>
      <c r="L22" s="10">
        <f>'27-08'!$K22+('27-08'!$J22/90)</f>
        <v>15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66</v>
      </c>
      <c r="S22" s="16">
        <f t="shared" ref="S22:S26" si="5">Q22*R22</f>
        <v>330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/>
      <c r="J23" s="8"/>
      <c r="K23" s="9">
        <v>20</v>
      </c>
      <c r="L23" s="10">
        <f>'27-08'!$K23+('27-08'!$J23/90)</f>
        <v>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86</v>
      </c>
      <c r="F24" s="16">
        <f t="shared" si="3"/>
        <v>1720</v>
      </c>
      <c r="G24" s="7"/>
      <c r="H24" s="7" t="s">
        <v>6</v>
      </c>
      <c r="I24" s="2" t="s">
        <v>2570</v>
      </c>
      <c r="J24" s="8"/>
      <c r="K24" s="9">
        <v>115</v>
      </c>
      <c r="L24" s="10">
        <f>'27-08'!$K24+('27-08'!$J24/90)</f>
        <v>115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250</v>
      </c>
      <c r="K25" s="9"/>
      <c r="L25" s="10">
        <f>'27-08'!$K25+('27-08'!$J25/90)</f>
        <v>2.7777777777777777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90</v>
      </c>
      <c r="K26" s="9"/>
      <c r="L26" s="10">
        <f>'27-08'!$K26+('27-08'!$J26/90)</f>
        <v>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4665</v>
      </c>
      <c r="G27" s="7"/>
      <c r="H27" s="7" t="s">
        <v>6</v>
      </c>
      <c r="I27" s="2"/>
      <c r="J27" s="8">
        <v>35</v>
      </c>
      <c r="K27" s="9"/>
      <c r="L27" s="10">
        <f>'27-08'!$K27+('27-08'!$J27/90)</f>
        <v>0.3888888888888889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7370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395</v>
      </c>
      <c r="D28" s="1"/>
      <c r="E28" s="1"/>
      <c r="F28" s="1"/>
      <c r="G28" s="1"/>
      <c r="H28" s="7" t="s">
        <v>6</v>
      </c>
      <c r="I28" s="2" t="s">
        <v>2571</v>
      </c>
      <c r="J28" s="8"/>
      <c r="K28" s="9">
        <v>40</v>
      </c>
      <c r="L28" s="10">
        <f>'27-08'!$K28+('27-08'!$J28/90)</f>
        <v>40</v>
      </c>
      <c r="M28" s="3"/>
      <c r="N28" s="12" t="s">
        <v>11</v>
      </c>
      <c r="O28" s="12"/>
      <c r="P28" s="6">
        <f>SUM(P22:P27)</f>
        <v>2644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-5120</v>
      </c>
      <c r="G29" s="1"/>
      <c r="H29" s="7" t="s">
        <v>6</v>
      </c>
      <c r="I29" s="2"/>
      <c r="J29" s="8">
        <v>415</v>
      </c>
      <c r="K29" s="9"/>
      <c r="L29" s="10">
        <f>'27-08'!$K29+('27-08'!$J29/90)</f>
        <v>4.6111111111111107</v>
      </c>
      <c r="M29" s="3"/>
      <c r="N29" s="1"/>
      <c r="O29" s="1"/>
      <c r="P29" s="18"/>
      <c r="Q29" s="99" t="s">
        <v>21</v>
      </c>
      <c r="R29" s="100"/>
      <c r="S29" s="17">
        <f>SUM('27-08'!$J$22:$J$151)</f>
        <v>2595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-2241</v>
      </c>
      <c r="D30" s="1"/>
      <c r="E30" s="1"/>
      <c r="F30" s="8"/>
      <c r="G30" s="1"/>
      <c r="H30" s="7" t="s">
        <v>1796</v>
      </c>
      <c r="I30" s="40" t="s">
        <v>75</v>
      </c>
      <c r="J30" s="8"/>
      <c r="K30" s="9">
        <v>100</v>
      </c>
      <c r="L30" s="10">
        <f>'27-08'!$K30+('27-08'!$J30/90)</f>
        <v>100</v>
      </c>
      <c r="M30" s="3"/>
      <c r="N30" s="99" t="s">
        <v>23</v>
      </c>
      <c r="O30" s="100"/>
      <c r="P30" s="6">
        <f>SUM('27-08'!$K$22:$K$151)</f>
        <v>2283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160</v>
      </c>
      <c r="K31" s="9"/>
      <c r="L31" s="10">
        <f>'27-08'!$K31+('27-08'!$J31/90)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380</v>
      </c>
      <c r="K32" s="9"/>
      <c r="L32" s="10">
        <f>'27-08'!$K32+('27-08'!$J32/90)</f>
        <v>4.2222222222222223</v>
      </c>
      <c r="M32" s="3"/>
      <c r="N32" s="12" t="s">
        <v>25</v>
      </c>
      <c r="O32" s="12"/>
      <c r="P32" s="6">
        <f>P28-P30-C28</f>
        <v>-34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1">
        <v>170</v>
      </c>
      <c r="L33" s="10">
        <f>'27-08'!$K33+('27-08'!$J33/90)</f>
        <v>170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1">
        <v>-170</v>
      </c>
      <c r="L34" s="10">
        <f>'27-08'!$K34+('27-08'!$J34/90)</f>
        <v>-170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40</v>
      </c>
      <c r="K35" s="9"/>
      <c r="L35" s="10">
        <f>'27-08'!$K35+('27-08'!$J35/90)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27</v>
      </c>
      <c r="L36" s="10">
        <f>'27-08'!$K36+('27-08'!$J36/90)</f>
        <v>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150</v>
      </c>
      <c r="K37" s="9"/>
      <c r="L37" s="10">
        <f>'27-08'!$K37+('27-08'!$J37/90)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2572</v>
      </c>
      <c r="J38" s="8"/>
      <c r="K38" s="9">
        <v>-128</v>
      </c>
      <c r="L38" s="10">
        <f>'27-08'!$K38+('27-08'!$J38/90)</f>
        <v>-128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130</v>
      </c>
      <c r="K39" s="9"/>
      <c r="L39" s="10">
        <f>'27-08'!$K39+('27-08'!$J39/90)</f>
        <v>1.4444444444444444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35</v>
      </c>
      <c r="J40" s="8">
        <v>-300</v>
      </c>
      <c r="K40" s="9"/>
      <c r="L40" s="10">
        <f>'27-08'!$K40+('27-08'!$J40/90)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2573</v>
      </c>
      <c r="J41" s="8"/>
      <c r="K41" s="9">
        <v>-50</v>
      </c>
      <c r="L41" s="10">
        <f>'27-08'!$K41+('27-08'!$J41/90)</f>
        <v>-50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3</v>
      </c>
      <c r="L42" s="10">
        <f>'27-08'!$K42+('27-08'!$J42/90)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17</v>
      </c>
      <c r="L43" s="10">
        <f>'27-08'!$K43+('27-08'!$J43/90)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-20</v>
      </c>
      <c r="K44" s="9">
        <v>10</v>
      </c>
      <c r="L44" s="10">
        <f>'27-08'!$K44+('27-08'!$J44/90)</f>
        <v>9.7777777777777786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113</v>
      </c>
      <c r="L45" s="10">
        <f>'27-08'!$K45+('27-08'!$J45/90)</f>
        <v>113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-600</v>
      </c>
      <c r="K46" s="9">
        <v>10</v>
      </c>
      <c r="L46" s="10">
        <f>'27-08'!$K46+('27-08'!$J46/90)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-150</v>
      </c>
      <c r="K47" s="9">
        <v>5</v>
      </c>
      <c r="L47" s="10">
        <f>'27-08'!$K47+('27-08'!$J47/90)</f>
        <v>3.333333333333333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150</v>
      </c>
      <c r="K48" s="9"/>
      <c r="L48" s="10">
        <f>'27-08'!$K48+('27-08'!$J48/90)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28</v>
      </c>
      <c r="L49" s="10">
        <f>'27-08'!$K49+('27-08'!$J49/90)</f>
        <v>28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28</v>
      </c>
      <c r="I50" s="40" t="s">
        <v>437</v>
      </c>
      <c r="J50" s="8">
        <v>-300</v>
      </c>
      <c r="K50" s="9"/>
      <c r="L50" s="10">
        <f>'27-08'!$K50+('27-08'!$J50/90)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-130</v>
      </c>
      <c r="K51" s="9">
        <v>15</v>
      </c>
      <c r="L51" s="10">
        <f>'27-08'!$K51+('27-08'!$J51/90)</f>
        <v>13.555555555555555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/>
      <c r="L52" s="10">
        <f>'27-08'!$K52+('27-08'!$J52/90)</f>
        <v>0.55555555555555558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7</v>
      </c>
      <c r="L53" s="10">
        <f>'27-08'!$K53+('27-08'!$J53/90)</f>
        <v>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85</v>
      </c>
      <c r="J54" s="8">
        <v>-900</v>
      </c>
      <c r="K54" s="9">
        <v>10</v>
      </c>
      <c r="L54" s="10">
        <f>'27-08'!$K54+('27-08'!$J54/90)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'27-08'!$K55+('27-08'!$J55/90)</f>
        <v>0.66666666666666663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185</v>
      </c>
      <c r="L56" s="10">
        <f>'27-08'!$K56+('27-08'!$J56/90)</f>
        <v>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2574</v>
      </c>
      <c r="J57" s="8"/>
      <c r="K57" s="9">
        <v>-355</v>
      </c>
      <c r="L57" s="10">
        <f>'27-08'!$K57+('27-08'!$J57/90)</f>
        <v>-355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900</v>
      </c>
      <c r="K58" s="9">
        <v>20</v>
      </c>
      <c r="L58" s="10">
        <f>'27-08'!$K58+('27-08'!$J58/90)</f>
        <v>30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500</v>
      </c>
      <c r="K59" s="9"/>
      <c r="L59" s="10">
        <f>'27-08'!$K59+('27-08'!$J59/90)</f>
        <v>5.5555555555555554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20</v>
      </c>
      <c r="L60" s="10">
        <f>'27-08'!$K60+('27-08'!$J60/90)</f>
        <v>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43</v>
      </c>
      <c r="J61" s="8"/>
      <c r="K61" s="9">
        <v>-20</v>
      </c>
      <c r="L61" s="10">
        <f>'27-08'!$K61+('27-08'!$J61/90)</f>
        <v>-20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-720</v>
      </c>
      <c r="K62" s="9">
        <v>10</v>
      </c>
      <c r="L62" s="10">
        <f>'27-08'!$K62+('27-08'!$J62/90)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-600</v>
      </c>
      <c r="K63" s="9">
        <v>10</v>
      </c>
      <c r="L63" s="10">
        <f>'27-08'!$K63+('27-08'!$J63/90)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335</v>
      </c>
      <c r="J64" s="8">
        <v>-50</v>
      </c>
      <c r="K64" s="9"/>
      <c r="L64" s="10">
        <f>'27-08'!$K64+('27-08'!$J64/90)</f>
        <v>-0.55555555555555558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740</v>
      </c>
      <c r="K65" s="36"/>
      <c r="L65" s="37">
        <f>'27-08'!$K65+('27-08'!$J65/90)</f>
        <v>8.2222222222222214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1482</v>
      </c>
      <c r="J66" s="38"/>
      <c r="K66" s="39">
        <v>130</v>
      </c>
      <c r="L66" s="37">
        <f>'27-08'!$K66+('27-08'!$J66/90)</f>
        <v>130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1482</v>
      </c>
      <c r="J67" s="35"/>
      <c r="K67" s="36">
        <v>600</v>
      </c>
      <c r="L67" s="37">
        <f>'27-08'!$K67+('27-08'!$J67/90)</f>
        <v>600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154</v>
      </c>
      <c r="J68" s="38">
        <v>50</v>
      </c>
      <c r="K68" s="39"/>
      <c r="L68" s="37">
        <f>'27-08'!$K68+('27-08'!$J68/90)</f>
        <v>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'27-08'!$K69+('27-08'!$J69/90)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1464</v>
      </c>
      <c r="J70" s="35"/>
      <c r="K70" s="36">
        <v>10</v>
      </c>
      <c r="L70" s="37">
        <f>'27-08'!$K70+('27-08'!$J70/90)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'27-08'!$K71+('27-08'!$J71/90)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'27-08'!$K72+('27-08'!$J72/90)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13</v>
      </c>
      <c r="L73" s="10">
        <f>'27-08'!$K73+('27-08'!$J73/90)</f>
        <v>12.444444444444445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'27-08'!$K74+('27-08'!$J74/90)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</v>
      </c>
      <c r="K75" s="9">
        <v>4</v>
      </c>
      <c r="L75" s="10">
        <f>'27-08'!$K75+('27-08'!$J75/90)</f>
        <v>3.4444444444444446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75</v>
      </c>
      <c r="J76" s="8"/>
      <c r="K76" s="91">
        <v>200</v>
      </c>
      <c r="L76" s="10">
        <f>'27-08'!$K76+('27-08'!$J76/90)</f>
        <v>200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1">
        <v>-200</v>
      </c>
      <c r="L77" s="10">
        <f>'27-08'!$K77+('27-08'!$J77/90)</f>
        <v>-200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1796</v>
      </c>
      <c r="I78" s="40" t="s">
        <v>2296</v>
      </c>
      <c r="J78" s="8"/>
      <c r="K78" s="91">
        <v>240</v>
      </c>
      <c r="L78" s="10">
        <f>'27-08'!$K78+('27-08'!$J78/90)</f>
        <v>240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1">
        <v>-240</v>
      </c>
      <c r="L79" s="10">
        <f>'27-08'!$K79+('27-08'!$J79/90)</f>
        <v>-240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</v>
      </c>
      <c r="L80" s="10">
        <f>'27-08'!$K80+('27-08'!$J80/90)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150</v>
      </c>
      <c r="K81" s="9">
        <v>5</v>
      </c>
      <c r="L81" s="10">
        <f>'27-08'!$K81+('27-08'!$J81/90)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20</v>
      </c>
      <c r="L82" s="10">
        <f>'27-08'!$K82+('27-08'!$J82/90)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'27-08'!$K83+('27-08'!$J83/90)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1">
        <v>17</v>
      </c>
      <c r="L84" s="10">
        <f>'27-08'!$K84+('27-08'!$J84/90)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1">
        <v>-17</v>
      </c>
      <c r="L85" s="10">
        <f>'27-08'!$K85+('27-08'!$J85/90)</f>
        <v>-17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830</v>
      </c>
      <c r="K86" s="9"/>
      <c r="L86" s="10">
        <f>'27-08'!$K86+('27-08'!$J86/90)</f>
        <v>9.2222222222222214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'27-08'!$K87+('27-08'!$J87/90)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-130</v>
      </c>
      <c r="K88" s="9">
        <v>10</v>
      </c>
      <c r="L88" s="10">
        <f>'27-08'!$K88+('27-08'!$J88/90)</f>
        <v>8.5555555555555554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360</v>
      </c>
      <c r="K89" s="9"/>
      <c r="L89" s="10">
        <f>'27-08'!$K89+('27-08'!$J89/90)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-2</v>
      </c>
      <c r="L90" s="10">
        <f>'27-08'!$K90+('27-08'!$J90/90)</f>
        <v>-2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'27-08'!$K91+('27-08'!$J91/90)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'27-08'!$K92+('27-08'!$J92/90)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45" t="s">
        <v>2575</v>
      </c>
      <c r="G93" s="9"/>
      <c r="H93" s="7" t="s">
        <v>6</v>
      </c>
      <c r="I93" s="2"/>
      <c r="J93" s="8">
        <v>100</v>
      </c>
      <c r="K93" s="9">
        <v>10</v>
      </c>
      <c r="L93" s="10">
        <f>'27-08'!$K93+('27-08'!$J93/90)</f>
        <v>11.111111111111111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2</v>
      </c>
      <c r="L94" s="10">
        <f>'27-08'!$K94+('27-08'!$J94/90)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154</v>
      </c>
      <c r="J95" s="8">
        <v>250</v>
      </c>
      <c r="K95" s="9"/>
      <c r="L95" s="10">
        <f>'27-08'!$K95+('27-08'!$J95/90)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45</v>
      </c>
      <c r="L96" s="10">
        <f>'27-08'!$K96+('27-08'!$J96/90)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720</v>
      </c>
      <c r="K97" s="9"/>
      <c r="L97" s="10">
        <f>'27-08'!$K97+('27-08'!$J97/90)</f>
        <v>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28</v>
      </c>
      <c r="L98" s="10">
        <f>'27-08'!$K98+('27-08'!$J98/90)</f>
        <v>28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'27-08'!$K99+('27-08'!$J99/90)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43</v>
      </c>
      <c r="L100" s="10">
        <f>'27-08'!$K100+('27-08'!$J100/90)</f>
        <v>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25</v>
      </c>
      <c r="L101" s="10">
        <f>'27-08'!$K101+('27-08'!$J101/90)</f>
        <v>26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'27-08'!$K102+('27-08'!$J102/90)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46</v>
      </c>
      <c r="L103" s="10">
        <f>'27-08'!$K103+('27-08'!$J103/90)</f>
        <v>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56</v>
      </c>
      <c r="J104" s="8">
        <v>-160</v>
      </c>
      <c r="K104" s="9">
        <v>66</v>
      </c>
      <c r="L104" s="10">
        <f>'27-08'!$K104+('27-08'!$J104/90)</f>
        <v>64.222222222222229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93">
        <v>-600</v>
      </c>
      <c r="K105" s="94">
        <v>20</v>
      </c>
      <c r="L105" s="10">
        <f>'27-08'!$K105+('27-08'!$J105/90)</f>
        <v>13.333333333333332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95">
        <v>70</v>
      </c>
      <c r="K106" s="96"/>
      <c r="L106" s="10">
        <f>'27-08'!$K106+('27-08'!$J106/90)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-450</v>
      </c>
      <c r="K107" s="9">
        <v>20</v>
      </c>
      <c r="L107" s="10">
        <f>'27-08'!$K107+('27-08'!$J107/90)</f>
        <v>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18</v>
      </c>
      <c r="L108" s="10">
        <f>'27-08'!$K108+('27-08'!$J108/90)</f>
        <v>18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130</v>
      </c>
      <c r="K109" s="9"/>
      <c r="L109" s="10">
        <f>'27-08'!$K109+('27-08'!$J109/90)</f>
        <v>1.4444444444444444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/>
      <c r="J110" s="8"/>
      <c r="K110" s="9">
        <v>10</v>
      </c>
      <c r="L110" s="10">
        <f>'27-08'!$K110+('27-08'!$J110/90)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71"/>
      <c r="E111" s="45"/>
      <c r="F111" s="9"/>
      <c r="G111" s="9"/>
      <c r="H111" s="7" t="s">
        <v>6</v>
      </c>
      <c r="I111" s="2"/>
      <c r="J111" s="8">
        <v>720</v>
      </c>
      <c r="K111" s="9"/>
      <c r="L111" s="10">
        <f>'27-08'!$K111+('27-08'!$J111/90)</f>
        <v>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71"/>
      <c r="E112" s="45"/>
      <c r="F112" s="9"/>
      <c r="G112" s="9"/>
      <c r="H112" s="7" t="s">
        <v>6</v>
      </c>
      <c r="I112" s="2"/>
      <c r="J112" s="8">
        <v>500</v>
      </c>
      <c r="K112" s="9"/>
      <c r="L112" s="10">
        <f>'27-08'!$K112+('27-08'!$J112/90)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/>
      <c r="L113" s="10">
        <f>'27-08'!$K113+('27-08'!$J113/90)</f>
        <v>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110</v>
      </c>
      <c r="L114" s="10">
        <f>'27-08'!$K114+('27-08'!$J114/90)</f>
        <v>110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'27-08'!$K115+('27-08'!$J115/90)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-770</v>
      </c>
      <c r="K116" s="9">
        <v>10</v>
      </c>
      <c r="L116" s="10">
        <f>'27-08'!$K116+('27-08'!$J116/90)</f>
        <v>1.4444444444444446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350</v>
      </c>
      <c r="K117" s="9"/>
      <c r="L117" s="10">
        <f>'27-08'!$K117+('27-08'!$J117/90)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'27-08'!$K118+('27-08'!$J118/90)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/>
      <c r="L119" s="10">
        <f>'27-08'!$K119+('27-08'!$J119/90)</f>
        <v>-4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240</v>
      </c>
      <c r="L120" s="10">
        <f>'27-08'!$K120+('27-08'!$J120/90)</f>
        <v>240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-630</v>
      </c>
      <c r="K121" s="9">
        <v>30</v>
      </c>
      <c r="L121" s="10">
        <f>'27-08'!$K121+('27-08'!$J121/90)</f>
        <v>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11</v>
      </c>
      <c r="L122" s="10">
        <f>'27-08'!$K122+('27-08'!$J122/90)</f>
        <v>11.555555555555555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1981</v>
      </c>
      <c r="J123" s="8">
        <v>115</v>
      </c>
      <c r="K123" s="9">
        <v>150</v>
      </c>
      <c r="L123" s="10">
        <f>'27-08'!$K123+('27-08'!$J123/90)</f>
        <v>151.27777777777777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750</v>
      </c>
      <c r="K124" s="9"/>
      <c r="L124" s="10">
        <f>'27-08'!$K124+('27-08'!$J124/90)</f>
        <v>8.3333333333333339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8"/>
      <c r="K125" s="91">
        <v>85</v>
      </c>
      <c r="L125" s="10">
        <f>'27-08'!$K125+('27-08'!$J125/90)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1">
        <v>-85</v>
      </c>
      <c r="L126" s="10">
        <f>'27-08'!$K126+('27-08'!$J126/90)</f>
        <v>-85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2576</v>
      </c>
      <c r="J127" s="8"/>
      <c r="K127" s="9">
        <v>-20</v>
      </c>
      <c r="L127" s="10">
        <f>'27-08'!$K127+('27-08'!$J127/90)</f>
        <v>-20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60</v>
      </c>
      <c r="L128" s="10">
        <f>'27-08'!$K128+('27-08'!$J128/90)</f>
        <v>60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3</v>
      </c>
      <c r="L129" s="10">
        <f>'27-08'!$K129+('27-08'!$J129/90)</f>
        <v>2.4444444444444446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'27-08'!$K130+('27-08'!$J130/90)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18</v>
      </c>
      <c r="L131" s="10">
        <f>'27-08'!$K131+('27-08'!$J131/90)</f>
        <v>18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</v>
      </c>
      <c r="K132" s="9"/>
      <c r="L132" s="10">
        <f>'27-08'!$K132+('27-08'!$J132/90)</f>
        <v>0.55555555555555558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>
        <v>20</v>
      </c>
      <c r="L133" s="10">
        <f>'27-08'!$K133+('27-08'!$J133/90)</f>
        <v>22.222222222222221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-130</v>
      </c>
      <c r="K134" s="9">
        <v>10</v>
      </c>
      <c r="L134" s="10">
        <f>'27-08'!$K134+('27-08'!$J134/90)</f>
        <v>8.5555555555555554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90</v>
      </c>
      <c r="K135" s="9">
        <v>20</v>
      </c>
      <c r="L135" s="10">
        <f>'27-08'!$K135+('27-08'!$J135/90)</f>
        <v>21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-100</v>
      </c>
      <c r="K136" s="9">
        <v>5</v>
      </c>
      <c r="L136" s="10">
        <f>'27-08'!$K136+('27-08'!$J136/90)</f>
        <v>3.8888888888888888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25</v>
      </c>
      <c r="L137" s="10">
        <f>'27-08'!$K137+('27-08'!$J137/90)</f>
        <v>22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'27-08'!$K138+('27-08'!$J138/90)</f>
        <v>1.1111111111111112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40</v>
      </c>
      <c r="L139" s="10">
        <f>'27-08'!$K139+('27-08'!$J139/90)</f>
        <v>40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-540</v>
      </c>
      <c r="K140" s="9">
        <v>68</v>
      </c>
      <c r="L140" s="10">
        <f>'27-08'!$K140+('27-08'!$J140/90)</f>
        <v>62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-150</v>
      </c>
      <c r="K141" s="9">
        <v>10</v>
      </c>
      <c r="L141" s="10">
        <f>'27-08'!$K141+('27-08'!$J141/90)</f>
        <v>8.3333333333333339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-270</v>
      </c>
      <c r="K142" s="9">
        <v>10</v>
      </c>
      <c r="L142" s="10">
        <f>'27-08'!$K142+('27-08'!$J142/90)</f>
        <v>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</v>
      </c>
      <c r="K143" s="9"/>
      <c r="L143" s="10">
        <f>'27-08'!$K143+('27-08'!$J143/90)</f>
        <v>0.66666666666666663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9</v>
      </c>
      <c r="L144" s="10">
        <f>'27-08'!$K144+('27-08'!$J144/90)</f>
        <v>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-100</v>
      </c>
      <c r="K145" s="9">
        <v>5</v>
      </c>
      <c r="L145" s="10">
        <f>'27-08'!$K145+('27-08'!$J145/90)</f>
        <v>3.8888888888888888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350</v>
      </c>
      <c r="K146" s="9"/>
      <c r="L146" s="10">
        <f>'27-08'!$K146+('27-08'!$J146/90)</f>
        <v>3.8888888888888888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'27-08'!$K147+('27-08'!$J147/90)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'27-08'!$K148+('27-08'!$J148/90)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'27-08'!$K149+('27-08'!$J149/90)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'27-08'!$K150+('27-08'!$J150/90)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'27-08'!$K151+('27-08'!$J151/90)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72444457-3637-4301-ACEC-F9AC311641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839BD-5AE2-40D5-BEDC-8B831DB03ABA}">
  <sheetPr>
    <pageSetUpPr fitToPage="1"/>
  </sheetPr>
  <dimension ref="A1:Z1000"/>
  <sheetViews>
    <sheetView rightToLeft="1" tabSelected="1" topLeftCell="A24" workbookViewId="0">
      <selection activeCell="J27" sqref="J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27</v>
      </c>
      <c r="L1" s="3">
        <f t="shared" si="0"/>
        <v>22.444444444444443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160</v>
      </c>
      <c r="K5" s="9"/>
      <c r="L5" s="10">
        <f t="shared" si="1"/>
        <v>1.7777777777777777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95</v>
      </c>
      <c r="J6" s="8"/>
      <c r="K6" s="9">
        <v>-3</v>
      </c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1552</v>
      </c>
      <c r="J7" s="8">
        <v>250</v>
      </c>
      <c r="K7" s="9"/>
      <c r="L7" s="10">
        <f t="shared" si="1"/>
        <v>2.7777777777777777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5</v>
      </c>
      <c r="L8" s="10">
        <f t="shared" si="1"/>
        <v>1.6666666666666665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80</v>
      </c>
      <c r="K9" s="9">
        <v>25</v>
      </c>
      <c r="L9" s="10">
        <f t="shared" si="1"/>
        <v>25.888888888888889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SUM('28-08'!$J$22:$J$361)</f>
        <v>210</v>
      </c>
      <c r="K20" s="3">
        <f>SUM('28-08'!$K$22:$K$361)</f>
        <v>15</v>
      </c>
      <c r="L20" s="3">
        <f>SUM('28-08'!$L$22:$L$361)</f>
        <v>17.333333333333336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1796</v>
      </c>
      <c r="I22" s="2" t="s">
        <v>95</v>
      </c>
      <c r="J22" s="8"/>
      <c r="K22" s="9">
        <v>55</v>
      </c>
      <c r="L22" s="10">
        <f>'28-08'!$K22+('28-08'!$J22/90)</f>
        <v>55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99</v>
      </c>
      <c r="F23" s="16">
        <f t="shared" si="3"/>
        <v>990</v>
      </c>
      <c r="G23" s="7"/>
      <c r="H23" s="7" t="s">
        <v>40</v>
      </c>
      <c r="I23" s="2" t="s">
        <v>95</v>
      </c>
      <c r="J23" s="8"/>
      <c r="K23" s="9">
        <v>-55</v>
      </c>
      <c r="L23" s="10">
        <f>'28-08'!$K23+('28-08'!$J23/90)</f>
        <v>-55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79</v>
      </c>
      <c r="F24" s="16">
        <f t="shared" si="3"/>
        <v>1580</v>
      </c>
      <c r="G24" s="7"/>
      <c r="H24" s="7" t="s">
        <v>6</v>
      </c>
      <c r="I24" s="2"/>
      <c r="J24" s="8">
        <v>150</v>
      </c>
      <c r="K24" s="9"/>
      <c r="L24" s="10">
        <f>'28-08'!$K24+('28-08'!$J24/90)</f>
        <v>1.6666666666666667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/>
      <c r="K25" s="9">
        <v>15</v>
      </c>
      <c r="L25" s="10">
        <f>'28-08'!$K25+('28-08'!$J25/90)</f>
        <v>15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34</v>
      </c>
      <c r="F26" s="16">
        <f t="shared" si="3"/>
        <v>3400</v>
      </c>
      <c r="G26" s="7"/>
      <c r="H26" s="7" t="s">
        <v>6</v>
      </c>
      <c r="I26" s="2"/>
      <c r="J26" s="8">
        <v>60</v>
      </c>
      <c r="K26" s="9"/>
      <c r="L26" s="10">
        <f>'28-08'!$K26+('28-08'!$J26/90)</f>
        <v>0.66666666666666663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6850</v>
      </c>
      <c r="G27" s="7"/>
      <c r="H27" s="7" t="s">
        <v>6</v>
      </c>
      <c r="I27" s="2"/>
      <c r="J27" s="8"/>
      <c r="K27" s="9"/>
      <c r="L27" s="10">
        <f>'28-08'!$K27+('28-08'!$J27/90)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2705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'28-08'!$K28+('28-08'!$J28/90)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2185</v>
      </c>
      <c r="G29" s="1"/>
      <c r="H29" s="7" t="s">
        <v>6</v>
      </c>
      <c r="I29" s="2"/>
      <c r="J29" s="8"/>
      <c r="K29" s="9"/>
      <c r="L29" s="10">
        <f>'28-08'!$K29+('28-08'!$J29/90)</f>
        <v>0</v>
      </c>
      <c r="M29" s="3"/>
      <c r="N29" s="1"/>
      <c r="O29" s="1"/>
      <c r="P29" s="18"/>
      <c r="Q29" s="99" t="s">
        <v>21</v>
      </c>
      <c r="R29" s="100"/>
      <c r="S29" s="17">
        <f>SUM('28-08'!$J$22:$J$361)</f>
        <v>210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2310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'28-08'!$K30+('28-08'!$J30/90)</f>
        <v>0</v>
      </c>
      <c r="M30" s="3"/>
      <c r="N30" s="99" t="s">
        <v>23</v>
      </c>
      <c r="O30" s="100"/>
      <c r="P30" s="6">
        <f>SUM('28-08'!$K$22:$K$361)</f>
        <v>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/>
      <c r="L31" s="10">
        <f>'28-08'!$K31+('28-08'!$J31/90)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-7060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'28-08'!$K32+('28-08'!$J32/90)</f>
        <v>0</v>
      </c>
      <c r="M32" s="3"/>
      <c r="N32" s="12" t="s">
        <v>25</v>
      </c>
      <c r="O32" s="12"/>
      <c r="P32" s="6">
        <f>P28-P30-C28</f>
        <v>-2720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'28-08'!$K33+('28-08'!$J33/90)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'28-08'!$K34+('28-08'!$J34/90)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'28-08'!$K35+('28-08'!$J35/90)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'28-08'!$K36+('28-08'!$J36/90)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'28-08'!$K37+('28-08'!$J37/90)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'28-08'!$K38+('28-08'!$J38/90)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'28-08'!$K39+('28-08'!$J39/90)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'28-08'!$K40+('28-08'!$J40/90)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'28-08'!$K41+('28-08'!$J41/90)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'28-08'!$K42+('28-08'!$J42/90)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'28-08'!$K43+('28-08'!$J43/90)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'28-08'!$K44+('28-08'!$J44/90)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'28-08'!$K45+('28-08'!$J45/90)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'28-08'!$K46+('28-08'!$J46/90)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'28-08'!$K47+('28-08'!$J47/90)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'28-08'!$K48+('28-08'!$J48/90)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'28-08'!$K49+('28-08'!$J49/90)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'28-08'!$K50+('28-08'!$J50/90)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'28-08'!$K51+('28-08'!$J51/90)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'28-08'!$K52+('28-08'!$J52/90)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'28-08'!$K53+('28-08'!$J53/90)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'28-08'!$K54+('28-08'!$J54/90)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'28-08'!$K55+('28-08'!$J55/90)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'28-08'!$K56+('28-08'!$J56/90)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'28-08'!$K57+('28-08'!$J57/90)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'28-08'!$K58+('28-08'!$J58/90)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'28-08'!$K59+('28-08'!$J59/90)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'28-08'!$K60+('28-08'!$J60/90)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'28-08'!$K61+('28-08'!$J61/90)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'28-08'!$K62+('28-08'!$J62/90)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'28-08'!$K63+('28-08'!$J63/90)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'28-08'!$K64+('28-08'!$J64/90)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'28-08'!$K65+('28-08'!$J65/90)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'28-08'!$K66+('28-08'!$J66/90)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'28-08'!$K67+('28-08'!$J67/90)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'28-08'!$K68+('28-08'!$J68/90)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'28-08'!$K69+('28-08'!$J69/90)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'28-08'!$K70+('28-08'!$J70/90)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'28-08'!$K71+('28-08'!$J71/90)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'28-08'!$K72+('28-08'!$J72/90)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'28-08'!$K73+('28-08'!$J73/90)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'28-08'!$K74+('28-08'!$J74/90)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'28-08'!$K75+('28-08'!$J75/90)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'28-08'!$K76+('28-08'!$J76/90)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'28-08'!$K77+('28-08'!$J77/90)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'28-08'!$K78+('28-08'!$J78/90)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'28-08'!$K79+('28-08'!$J79/90)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'28-08'!$K80+('28-08'!$J80/90)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'28-08'!$K81+('28-08'!$J81/90)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'28-08'!$K82+('28-08'!$J82/90)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'28-08'!$K83+('28-08'!$J83/90)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'28-08'!$K84+('28-08'!$J84/90)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'28-08'!$K85+('28-08'!$J85/90)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'28-08'!$K86+('28-08'!$J86/90)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'28-08'!$K87+('28-08'!$J87/90)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'28-08'!$K88+('28-08'!$J88/90)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'28-08'!$K89+('28-08'!$J89/90)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'28-08'!$K90+('28-08'!$J90/90)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'28-08'!$K91+('28-08'!$J91/90)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'28-08'!$K92+('28-08'!$J92/90)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'28-08'!$K93+('28-08'!$J93/90)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'28-08'!$K94+('28-08'!$J94/90)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'28-08'!$K95+('28-08'!$J95/90)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'28-08'!$K96+('28-08'!$J96/90)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'28-08'!$K97+('28-08'!$J97/90)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'28-08'!$K98+('28-08'!$J98/90)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'28-08'!$K99+('28-08'!$J99/90)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'28-08'!$K100+('28-08'!$J100/90)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'28-08'!$K101+('28-08'!$J101/90)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'28-08'!$K102+('28-08'!$J102/90)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'28-08'!$K103+('28-08'!$J103/90)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'28-08'!$K104+('28-08'!$J104/90)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'28-08'!$K105+('28-08'!$J105/90)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'28-08'!$K106+('28-08'!$J106/90)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'28-08'!$K107+('28-08'!$J107/90)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'28-08'!$K108+('28-08'!$J108/90)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'28-08'!$K109+('28-08'!$J109/90)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'28-08'!$K110+('28-08'!$J110/90)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'28-08'!$K111+('28-08'!$J111/90)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'28-08'!$K112+('28-08'!$J112/90)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'28-08'!$K113+('28-08'!$J113/90)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'28-08'!$K114+('28-08'!$J114/90)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'28-08'!$K115+('28-08'!$J115/90)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'28-08'!$K116+('28-08'!$J116/90)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'28-08'!$K117+('28-08'!$J117/90)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'28-08'!$K118+('28-08'!$J118/90)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'28-08'!$K119+('28-08'!$J119/90)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'28-08'!$K120+('28-08'!$J120/90)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'28-08'!$K121+('28-08'!$J121/90)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'28-08'!$K122+('28-08'!$J122/90)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'28-08'!$K123+('28-08'!$J123/90)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'28-08'!$K124+('28-08'!$J124/90)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'28-08'!$K125+('28-08'!$J125/90)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'28-08'!$K126+('28-08'!$J126/90)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'28-08'!$K127+('28-08'!$J127/90)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'28-08'!$K128+('28-08'!$J128/90)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'28-08'!$K129+('28-08'!$J129/90)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'28-08'!$K130+('28-08'!$J130/90)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'28-08'!$K131+('28-08'!$J131/90)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'28-08'!$K132+('28-08'!$J132/90)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'28-08'!$K133+('28-08'!$J133/90)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'28-08'!$K134+('28-08'!$J134/90)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'28-08'!$K135+('28-08'!$J135/90)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'28-08'!$K136+('28-08'!$J136/90)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'28-08'!$K137+('28-08'!$J137/90)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'28-08'!$K138+('28-08'!$J138/90)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'28-08'!$K139+('28-08'!$J139/90)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'28-08'!$K140+('28-08'!$J140/90)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'28-08'!$K141+('28-08'!$J141/90)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'28-08'!$K142+('28-08'!$J142/90)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'28-08'!$K143+('28-08'!$J143/90)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'28-08'!$K144+('28-08'!$J144/90)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'28-08'!$K145+('28-08'!$J145/90)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'28-08'!$K146+('28-08'!$J146/90)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'28-08'!$K147+('28-08'!$J147/90)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'28-08'!$K148+('28-08'!$J148/90)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'28-08'!$K149+('28-08'!$J149/90)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'28-08'!$K150+('28-08'!$J150/90)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'28-08'!$K151+('28-08'!$J151/90)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'28-08'!$K152+('28-08'!$J152/90)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'28-08'!$K153+('28-08'!$J153/90)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'28-08'!$K154+('28-08'!$J154/90)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'28-08'!$K155+('28-08'!$J155/90)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'28-08'!$K156+('28-08'!$J156/90)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'28-08'!$K157+('28-08'!$J157/90)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'28-08'!$K158+('28-08'!$J158/90)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'28-08'!$K159+('28-08'!$J159/90)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'28-08'!$K160+('28-08'!$J160/90)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'28-08'!$K161+('28-08'!$J161/90)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'28-08'!$K162+('28-08'!$J162/90)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'28-08'!$K163+('28-08'!$J163/90)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'28-08'!$K164+('28-08'!$J164/90)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'28-08'!$K165+('28-08'!$J165/90)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'28-08'!$K166+('28-08'!$J166/90)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'28-08'!$K167+('28-08'!$J167/90)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'28-08'!$K168+('28-08'!$J168/90)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'28-08'!$K169+('28-08'!$J169/90)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'28-08'!$K170+('28-08'!$J170/90)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'28-08'!$K171+('28-08'!$J171/90)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'28-08'!$K172+('28-08'!$J172/90)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'28-08'!$K173+('28-08'!$J173/90)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'28-08'!$K174+('28-08'!$J174/90)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'28-08'!$K175+('28-08'!$J175/90)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'28-08'!$K176+('28-08'!$J176/90)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'28-08'!$K177+('28-08'!$J177/90)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'28-08'!$K178+('28-08'!$J178/90)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'28-08'!$K179+('28-08'!$J179/90)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'28-08'!$K180+('28-08'!$J180/90)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'28-08'!$K181+('28-08'!$J181/90)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'28-08'!$K182+('28-08'!$J182/90)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'28-08'!$K183+('28-08'!$J183/90)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'28-08'!$K184+('28-08'!$J184/90)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'28-08'!$K185+('28-08'!$J185/90)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'28-08'!$K186+('28-08'!$J186/90)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'28-08'!$K187+('28-08'!$J187/90)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'28-08'!$K188+('28-08'!$J188/90)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'28-08'!$K189+('28-08'!$J189/90)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'28-08'!$K190+('28-08'!$J190/90)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'28-08'!$K191+('28-08'!$J191/90)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'28-08'!$K192+('28-08'!$J192/90)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'28-08'!$K193+('28-08'!$J193/90)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'28-08'!$K194+('28-08'!$J194/90)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'28-08'!$K195+('28-08'!$J195/90)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'28-08'!$K196+('28-08'!$J196/90)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'28-08'!$K197+('28-08'!$J197/90)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'28-08'!$K198+('28-08'!$J198/90)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'28-08'!$K199+('28-08'!$J199/90)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'28-08'!$K200+('28-08'!$J200/90)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'28-08'!$K201+('28-08'!$J201/90)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'28-08'!$K202+('28-08'!$J202/90)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'28-08'!$K203+('28-08'!$J203/90)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'28-08'!$K204+('28-08'!$J204/90)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'28-08'!$K205+('28-08'!$J205/90)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'28-08'!$K206+('28-08'!$J206/90)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'28-08'!$K207+('28-08'!$J207/90)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'28-08'!$K208+('28-08'!$J208/90)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'28-08'!$K209+('28-08'!$J209/90)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'28-08'!$K210+('28-08'!$J210/90)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'28-08'!$K211+('28-08'!$J211/90)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'28-08'!$K212+('28-08'!$J212/90)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'28-08'!$K213+('28-08'!$J213/90)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'28-08'!$K214+('28-08'!$J214/90)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'28-08'!$K215+('28-08'!$J215/90)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'28-08'!$K216+('28-08'!$J216/90)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'28-08'!$K217+('28-08'!$J217/90)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'28-08'!$K218+('28-08'!$J218/90)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'28-08'!$K219+('28-08'!$J219/90)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'28-08'!$K220+('28-08'!$J220/90)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'28-08'!$K221+('28-08'!$J221/90)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'28-08'!$K222+('28-08'!$J222/90)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'28-08'!$K223+('28-08'!$J223/90)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'28-08'!$K224+('28-08'!$J224/90)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'28-08'!$K225+('28-08'!$J225/90)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'28-08'!$K226+('28-08'!$J226/90)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'28-08'!$K227+('28-08'!$J227/90)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'28-08'!$K228+('28-08'!$J228/90)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'28-08'!$K229+('28-08'!$J229/90)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'28-08'!$K230+('28-08'!$J230/90)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'28-08'!$K231+('28-08'!$J231/90)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'28-08'!$K232+('28-08'!$J232/90)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'28-08'!$K233+('28-08'!$J233/90)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'28-08'!$K234+('28-08'!$J234/90)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'28-08'!$K235+('28-08'!$J235/90)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'28-08'!$K236+('28-08'!$J236/90)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'28-08'!$K237+('28-08'!$J237/90)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'28-08'!$K238+('28-08'!$J238/90)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'28-08'!$K239+('28-08'!$J239/90)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'28-08'!$K240+('28-08'!$J240/90)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'28-08'!$K241+('28-08'!$J241/90)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'28-08'!$K242+('28-08'!$J242/90)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'28-08'!$K243+('28-08'!$J243/90)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'28-08'!$K244+('28-08'!$J244/90)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'28-08'!$K245+('28-08'!$J245/90)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'28-08'!$K246+('28-08'!$J246/90)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'28-08'!$K247+('28-08'!$J247/90)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'28-08'!$K248+('28-08'!$J248/90)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'28-08'!$K249+('28-08'!$J249/90)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'28-08'!$K250+('28-08'!$J250/90)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'28-08'!$K251+('28-08'!$J251/90)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'28-08'!$K252+('28-08'!$J252/90)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'28-08'!$K253+('28-08'!$J253/90)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'28-08'!$K254+('28-08'!$J254/90)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'28-08'!$K255+('28-08'!$J255/90)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'28-08'!$K256+('28-08'!$J256/90)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'28-08'!$K257+('28-08'!$J257/90)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'28-08'!$K258+('28-08'!$J258/90)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'28-08'!$K259+('28-08'!$J259/90)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'28-08'!$K260+('28-08'!$J260/90)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'28-08'!$K261+('28-08'!$J261/90)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'28-08'!$K262+('28-08'!$J262/90)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'28-08'!$K263+('28-08'!$J263/90)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'28-08'!$K264+('28-08'!$J264/90)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'28-08'!$K265+('28-08'!$J265/90)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'28-08'!$K266+('28-08'!$J266/90)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'28-08'!$K267+('28-08'!$J267/90)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'28-08'!$K268+('28-08'!$J268/90)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'28-08'!$K269+('28-08'!$J269/90)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'28-08'!$K270+('28-08'!$J270/90)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'28-08'!$K271+('28-08'!$J271/90)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'28-08'!$K272+('28-08'!$J272/90)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'28-08'!$K273+('28-08'!$J273/90)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'28-08'!$K274+('28-08'!$J274/90)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'28-08'!$K275+('28-08'!$J275/90)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'28-08'!$K276+('28-08'!$J276/90)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'28-08'!$K277+('28-08'!$J277/90)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'28-08'!$K278+('28-08'!$J278/90)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'28-08'!$K279+('28-08'!$J279/90)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'28-08'!$K280+('28-08'!$J280/90)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'28-08'!$K281+('28-08'!$J281/90)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'28-08'!$K282+('28-08'!$J282/90)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'28-08'!$K283+('28-08'!$J283/90)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'28-08'!$K284+('28-08'!$J284/90)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'28-08'!$K285+('28-08'!$J285/90)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'28-08'!$K286+('28-08'!$J286/90)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'28-08'!$K287+('28-08'!$J287/90)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'28-08'!$K288+('28-08'!$J288/90)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'28-08'!$K289+('28-08'!$J289/90)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'28-08'!$K290+('28-08'!$J290/90)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'28-08'!$K291+('28-08'!$J291/90)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'28-08'!$K292+('28-08'!$J292/90)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'28-08'!$K293+('28-08'!$J293/90)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'28-08'!$K294+('28-08'!$J294/90)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'28-08'!$K295+('28-08'!$J295/90)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'28-08'!$K296+('28-08'!$J296/90)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'28-08'!$K297+('28-08'!$J297/90)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'28-08'!$K298+('28-08'!$J298/90)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'28-08'!$K299+('28-08'!$J299/90)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'28-08'!$K300+('28-08'!$J300/90)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'28-08'!$K301+('28-08'!$J301/90)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'28-08'!$K302+('28-08'!$J302/90)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'28-08'!$K303+('28-08'!$J303/90)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'28-08'!$K304+('28-08'!$J304/90)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'28-08'!$K305+('28-08'!$J305/90)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'28-08'!$K306+('28-08'!$J306/90)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'28-08'!$K307+('28-08'!$J307/90)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'28-08'!$K308+('28-08'!$J308/90)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'28-08'!$K309+('28-08'!$J309/90)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'28-08'!$K310+('28-08'!$J310/90)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'28-08'!$K311+('28-08'!$J311/90)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'28-08'!$K312+('28-08'!$J312/90)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'28-08'!$K313+('28-08'!$J313/90)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'28-08'!$K314+('28-08'!$J314/90)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'28-08'!$K315+('28-08'!$J315/90)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'28-08'!$K316+('28-08'!$J316/90)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'28-08'!$K317+('28-08'!$J317/90)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'28-08'!$K318+('28-08'!$J318/90)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'28-08'!$K319+('28-08'!$J319/90)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'28-08'!$K320+('28-08'!$J320/90)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'28-08'!$K321+('28-08'!$J321/90)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'28-08'!$K322+('28-08'!$J322/90)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'28-08'!$K323+('28-08'!$J323/90)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'28-08'!$K324+('28-08'!$J324/90)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'28-08'!$K325+('28-08'!$J325/90)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'28-08'!$K326+('28-08'!$J326/90)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'28-08'!$K327+('28-08'!$J327/90)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'28-08'!$K328+('28-08'!$J328/90)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'28-08'!$K329+('28-08'!$J329/90)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'28-08'!$K330+('28-08'!$J330/90)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'28-08'!$K331+('28-08'!$J331/90)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'28-08'!$K332+('28-08'!$J332/90)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'28-08'!$K333+('28-08'!$J333/90)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'28-08'!$K334+('28-08'!$J334/90)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'28-08'!$K335+('28-08'!$J335/90)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'28-08'!$K336+('28-08'!$J336/90)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'28-08'!$K337+('28-08'!$J337/90)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'28-08'!$K338+('28-08'!$J338/90)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'28-08'!$K339+('28-08'!$J339/90)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'28-08'!$K340+('28-08'!$J340/90)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'28-08'!$K341+('28-08'!$J341/90)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'28-08'!$K342+('28-08'!$J342/90)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'28-08'!$K343+('28-08'!$J343/90)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'28-08'!$K344+('28-08'!$J344/90)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'28-08'!$K345+('28-08'!$J345/90)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'28-08'!$K346+('28-08'!$J346/90)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'28-08'!$K347+('28-08'!$J347/90)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'28-08'!$K348+('28-08'!$J348/90)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'28-08'!$K349+('28-08'!$J349/90)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'28-08'!$K350+('28-08'!$J350/90)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'28-08'!$K351+('28-08'!$J351/90)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'28-08'!$K352+('28-08'!$J352/90)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'28-08'!$K353+('28-08'!$J353/90)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'28-08'!$K354+('28-08'!$J354/90)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'28-08'!$K355+('28-08'!$J355/90)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'28-08'!$K356+('28-08'!$J356/90)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'28-08'!$K357+('28-08'!$J357/90)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'28-08'!$K358+('28-08'!$J358/90)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'28-08'!$K359+('28-08'!$J359/90)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'28-08'!$K360+('28-08'!$J360/90)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'28-08'!$K361+('28-08'!$J361/90)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4FEA6BEB-A8CE-48EE-A273-F63F914589A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639B-6E35-45E1-B24D-47294AD0855C}">
  <sheetPr>
    <pageSetUpPr fitToPage="1"/>
  </sheetPr>
  <dimension ref="A1:Z1000"/>
  <sheetViews>
    <sheetView rightToLeft="1" topLeftCell="A13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7" t="s">
        <v>7</v>
      </c>
      <c r="B20" s="98"/>
      <c r="C20" s="98"/>
      <c r="D20" s="98"/>
      <c r="E20" s="98"/>
      <c r="F20" s="98"/>
      <c r="G20" s="1"/>
      <c r="H20" s="1"/>
      <c r="I20" s="2" t="s">
        <v>0</v>
      </c>
      <c r="J20" s="3">
        <f>SUM('29-08'!$J$22:$J$361)</f>
        <v>0</v>
      </c>
      <c r="K20" s="3">
        <f>SUM('29-08'!$K$22:$K$361)</f>
        <v>0</v>
      </c>
      <c r="L20" s="3">
        <f>SUM('29-08'!$L$22:$L$361)</f>
        <v>0</v>
      </c>
      <c r="M20" s="3"/>
      <c r="N20" s="97" t="s">
        <v>8</v>
      </c>
      <c r="O20" s="98"/>
      <c r="P20" s="98"/>
      <c r="Q20" s="98"/>
      <c r="R20" s="98"/>
      <c r="S20" s="9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'29-08'!$K22+('29-08'!$J22/90)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'29-08'!$K23+('29-08'!$J23/90)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'29-08'!$K24+('29-08'!$J24/90)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'29-08'!$K25+('29-08'!$J25/90)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'29-08'!$K26+('29-08'!$J26/90)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'29-08'!$K27+('29-08'!$J27/90)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'29-08'!$K28+('29-08'!$J28/90)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9" t="s">
        <v>21</v>
      </c>
      <c r="E29" s="100"/>
      <c r="F29" s="17">
        <f t="array" aca="1" ref="F29" ca="1">INDIRECT("'"&amp;$A$19&amp;"'!J20")+J1</f>
        <v>210</v>
      </c>
      <c r="G29" s="1"/>
      <c r="H29" s="7" t="s">
        <v>6</v>
      </c>
      <c r="I29" s="2"/>
      <c r="J29" s="8"/>
      <c r="K29" s="9"/>
      <c r="L29" s="10">
        <f>'29-08'!$K29+('29-08'!$J29/90)</f>
        <v>0</v>
      </c>
      <c r="M29" s="3"/>
      <c r="N29" s="1"/>
      <c r="O29" s="1"/>
      <c r="P29" s="18"/>
      <c r="Q29" s="99" t="s">
        <v>21</v>
      </c>
      <c r="R29" s="100"/>
      <c r="S29" s="17">
        <f>SUM('29-08'!$J$22:$J$361)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99" t="s">
        <v>23</v>
      </c>
      <c r="B30" s="100"/>
      <c r="C30" s="6">
        <f t="array" aca="1" ref="C30" ca="1">INDIRECT("'"&amp;$A$19&amp;"'!K20")+K1</f>
        <v>15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'29-08'!$K30+('29-08'!$J30/90)</f>
        <v>0</v>
      </c>
      <c r="M30" s="3"/>
      <c r="N30" s="99" t="s">
        <v>23</v>
      </c>
      <c r="O30" s="100"/>
      <c r="P30" s="6">
        <f>SUM('29-08'!$K$22:$K$361)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-7060</v>
      </c>
      <c r="G31" s="1"/>
      <c r="H31" s="7" t="s">
        <v>6</v>
      </c>
      <c r="I31" s="2"/>
      <c r="J31" s="8"/>
      <c r="K31" s="9"/>
      <c r="L31" s="10">
        <f>'29-08'!$K31+('29-08'!$J31/90)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-2720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'29-08'!$K32+('29-08'!$J32/90)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'29-08'!$K33+('29-08'!$J33/90)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'29-08'!$K34+('29-08'!$J34/90)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'29-08'!$K35+('29-08'!$J35/90)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'29-08'!$K36+('29-08'!$J36/90)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'29-08'!$K37+('29-08'!$J37/90)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'29-08'!$K38+('29-08'!$J38/90)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'29-08'!$K39+('29-08'!$J39/90)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'29-08'!$K40+('29-08'!$J40/90)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'29-08'!$K41+('29-08'!$J41/90)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'29-08'!$K42+('29-08'!$J42/90)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'29-08'!$K43+('29-08'!$J43/90)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'29-08'!$K44+('29-08'!$J44/90)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'29-08'!$K45+('29-08'!$J45/90)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'29-08'!$K46+('29-08'!$J46/90)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'29-08'!$K47+('29-08'!$J47/90)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'29-08'!$K48+('29-08'!$J48/90)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'29-08'!$K49+('29-08'!$J49/90)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'29-08'!$K50+('29-08'!$J50/90)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'29-08'!$K51+('29-08'!$J51/90)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'29-08'!$K52+('29-08'!$J52/90)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'29-08'!$K53+('29-08'!$J53/90)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'29-08'!$K54+('29-08'!$J54/90)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'29-08'!$K55+('29-08'!$J55/90)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'29-08'!$K56+('29-08'!$J56/90)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'29-08'!$K57+('29-08'!$J57/90)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'29-08'!$K58+('29-08'!$J58/90)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'29-08'!$K59+('29-08'!$J59/90)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'29-08'!$K60+('29-08'!$J60/90)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'29-08'!$K61+('29-08'!$J61/90)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'29-08'!$K62+('29-08'!$J62/90)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'29-08'!$K63+('29-08'!$J63/90)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'29-08'!$K64+('29-08'!$J64/90)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'29-08'!$K65+('29-08'!$J65/90)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'29-08'!$K66+('29-08'!$J66/90)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'29-08'!$K67+('29-08'!$J67/90)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'29-08'!$K68+('29-08'!$J68/90)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'29-08'!$K69+('29-08'!$J69/90)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'29-08'!$K70+('29-08'!$J70/90)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'29-08'!$K71+('29-08'!$J71/90)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'29-08'!$K72+('29-08'!$J72/90)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'29-08'!$K73+('29-08'!$J73/90)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'29-08'!$K74+('29-08'!$J74/90)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'29-08'!$K75+('29-08'!$J75/90)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'29-08'!$K76+('29-08'!$J76/90)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'29-08'!$K77+('29-08'!$J77/90)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'29-08'!$K78+('29-08'!$J78/90)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'29-08'!$K79+('29-08'!$J79/90)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'29-08'!$K80+('29-08'!$J80/90)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'29-08'!$K81+('29-08'!$J81/90)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'29-08'!$K82+('29-08'!$J82/90)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'29-08'!$K83+('29-08'!$J83/90)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'29-08'!$K84+('29-08'!$J84/90)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'29-08'!$K85+('29-08'!$J85/90)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'29-08'!$K86+('29-08'!$J86/90)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'29-08'!$K87+('29-08'!$J87/90)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'29-08'!$K88+('29-08'!$J88/90)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'29-08'!$K89+('29-08'!$J89/90)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'29-08'!$K90+('29-08'!$J90/90)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'29-08'!$K91+('29-08'!$J91/90)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'29-08'!$K92+('29-08'!$J92/90)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'29-08'!$K93+('29-08'!$J93/90)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'29-08'!$K94+('29-08'!$J94/90)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'29-08'!$K95+('29-08'!$J95/90)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'29-08'!$K96+('29-08'!$J96/90)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'29-08'!$K97+('29-08'!$J97/90)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'29-08'!$K98+('29-08'!$J98/90)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'29-08'!$K99+('29-08'!$J99/90)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'29-08'!$K100+('29-08'!$J100/90)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'29-08'!$K101+('29-08'!$J101/90)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'29-08'!$K102+('29-08'!$J102/90)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'29-08'!$K103+('29-08'!$J103/90)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'29-08'!$K104+('29-08'!$J104/90)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'29-08'!$K105+('29-08'!$J105/90)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'29-08'!$K106+('29-08'!$J106/90)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'29-08'!$K107+('29-08'!$J107/90)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'29-08'!$K108+('29-08'!$J108/90)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'29-08'!$K109+('29-08'!$J109/90)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'29-08'!$K110+('29-08'!$J110/90)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'29-08'!$K111+('29-08'!$J111/90)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'29-08'!$K112+('29-08'!$J112/90)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'29-08'!$K113+('29-08'!$J113/90)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'29-08'!$K114+('29-08'!$J114/90)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'29-08'!$K115+('29-08'!$J115/90)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'29-08'!$K116+('29-08'!$J116/90)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'29-08'!$K117+('29-08'!$J117/90)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'29-08'!$K118+('29-08'!$J118/90)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'29-08'!$K119+('29-08'!$J119/90)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'29-08'!$K120+('29-08'!$J120/90)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'29-08'!$K121+('29-08'!$J121/90)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'29-08'!$K122+('29-08'!$J122/90)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'29-08'!$K123+('29-08'!$J123/90)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'29-08'!$K124+('29-08'!$J124/90)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'29-08'!$K125+('29-08'!$J125/90)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'29-08'!$K126+('29-08'!$J126/90)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'29-08'!$K127+('29-08'!$J127/90)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'29-08'!$K128+('29-08'!$J128/90)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'29-08'!$K129+('29-08'!$J129/90)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'29-08'!$K130+('29-08'!$J130/90)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'29-08'!$K131+('29-08'!$J131/90)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'29-08'!$K132+('29-08'!$J132/90)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'29-08'!$K133+('29-08'!$J133/90)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'29-08'!$K134+('29-08'!$J134/90)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'29-08'!$K135+('29-08'!$J135/90)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'29-08'!$K136+('29-08'!$J136/90)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'29-08'!$K137+('29-08'!$J137/90)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'29-08'!$K138+('29-08'!$J138/90)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'29-08'!$K139+('29-08'!$J139/90)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'29-08'!$K140+('29-08'!$J140/90)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'29-08'!$K141+('29-08'!$J141/90)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'29-08'!$K142+('29-08'!$J142/90)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'29-08'!$K143+('29-08'!$J143/90)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'29-08'!$K144+('29-08'!$J144/90)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'29-08'!$K145+('29-08'!$J145/90)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'29-08'!$K146+('29-08'!$J146/90)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'29-08'!$K147+('29-08'!$J147/90)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'29-08'!$K148+('29-08'!$J148/90)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'29-08'!$K149+('29-08'!$J149/90)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'29-08'!$K150+('29-08'!$J150/90)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'29-08'!$K151+('29-08'!$J151/90)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'29-08'!$K152+('29-08'!$J152/90)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'29-08'!$K153+('29-08'!$J153/90)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'29-08'!$K154+('29-08'!$J154/90)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'29-08'!$K155+('29-08'!$J155/90)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'29-08'!$K156+('29-08'!$J156/90)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'29-08'!$K157+('29-08'!$J157/90)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'29-08'!$K158+('29-08'!$J158/90)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'29-08'!$K159+('29-08'!$J159/90)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'29-08'!$K160+('29-08'!$J160/90)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'29-08'!$K161+('29-08'!$J161/90)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'29-08'!$K162+('29-08'!$J162/90)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'29-08'!$K163+('29-08'!$J163/90)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'29-08'!$K164+('29-08'!$J164/90)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'29-08'!$K165+('29-08'!$J165/90)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'29-08'!$K166+('29-08'!$J166/90)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'29-08'!$K167+('29-08'!$J167/90)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'29-08'!$K168+('29-08'!$J168/90)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'29-08'!$K169+('29-08'!$J169/90)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'29-08'!$K170+('29-08'!$J170/90)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'29-08'!$K171+('29-08'!$J171/90)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'29-08'!$K172+('29-08'!$J172/90)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'29-08'!$K173+('29-08'!$J173/90)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'29-08'!$K174+('29-08'!$J174/90)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'29-08'!$K175+('29-08'!$J175/90)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'29-08'!$K176+('29-08'!$J176/90)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'29-08'!$K177+('29-08'!$J177/90)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'29-08'!$K178+('29-08'!$J178/90)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'29-08'!$K179+('29-08'!$J179/90)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'29-08'!$K180+('29-08'!$J180/90)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'29-08'!$K181+('29-08'!$J181/90)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'29-08'!$K182+('29-08'!$J182/90)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'29-08'!$K183+('29-08'!$J183/90)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'29-08'!$K184+('29-08'!$J184/90)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'29-08'!$K185+('29-08'!$J185/90)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'29-08'!$K186+('29-08'!$J186/90)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'29-08'!$K187+('29-08'!$J187/90)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'29-08'!$K188+('29-08'!$J188/90)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'29-08'!$K189+('29-08'!$J189/90)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'29-08'!$K190+('29-08'!$J190/90)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'29-08'!$K191+('29-08'!$J191/90)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'29-08'!$K192+('29-08'!$J192/90)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'29-08'!$K193+('29-08'!$J193/90)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'29-08'!$K194+('29-08'!$J194/90)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'29-08'!$K195+('29-08'!$J195/90)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'29-08'!$K196+('29-08'!$J196/90)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'29-08'!$K197+('29-08'!$J197/90)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'29-08'!$K198+('29-08'!$J198/90)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'29-08'!$K199+('29-08'!$J199/90)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'29-08'!$K200+('29-08'!$J200/90)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'29-08'!$K201+('29-08'!$J201/90)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'29-08'!$K202+('29-08'!$J202/90)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'29-08'!$K203+('29-08'!$J203/90)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'29-08'!$K204+('29-08'!$J204/90)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'29-08'!$K205+('29-08'!$J205/90)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'29-08'!$K206+('29-08'!$J206/90)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'29-08'!$K207+('29-08'!$J207/90)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'29-08'!$K208+('29-08'!$J208/90)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'29-08'!$K209+('29-08'!$J209/90)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'29-08'!$K210+('29-08'!$J210/90)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'29-08'!$K211+('29-08'!$J211/90)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'29-08'!$K212+('29-08'!$J212/90)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'29-08'!$K213+('29-08'!$J213/90)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'29-08'!$K214+('29-08'!$J214/90)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'29-08'!$K215+('29-08'!$J215/90)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'29-08'!$K216+('29-08'!$J216/90)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'29-08'!$K217+('29-08'!$J217/90)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'29-08'!$K218+('29-08'!$J218/90)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'29-08'!$K219+('29-08'!$J219/90)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'29-08'!$K220+('29-08'!$J220/90)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'29-08'!$K221+('29-08'!$J221/90)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'29-08'!$K222+('29-08'!$J222/90)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'29-08'!$K223+('29-08'!$J223/90)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'29-08'!$K224+('29-08'!$J224/90)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'29-08'!$K225+('29-08'!$J225/90)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'29-08'!$K226+('29-08'!$J226/90)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'29-08'!$K227+('29-08'!$J227/90)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'29-08'!$K228+('29-08'!$J228/90)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'29-08'!$K229+('29-08'!$J229/90)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'29-08'!$K230+('29-08'!$J230/90)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'29-08'!$K231+('29-08'!$J231/90)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'29-08'!$K232+('29-08'!$J232/90)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'29-08'!$K233+('29-08'!$J233/90)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'29-08'!$K234+('29-08'!$J234/90)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'29-08'!$K235+('29-08'!$J235/90)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'29-08'!$K236+('29-08'!$J236/90)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'29-08'!$K237+('29-08'!$J237/90)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'29-08'!$K238+('29-08'!$J238/90)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'29-08'!$K239+('29-08'!$J239/90)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'29-08'!$K240+('29-08'!$J240/90)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'29-08'!$K241+('29-08'!$J241/90)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'29-08'!$K242+('29-08'!$J242/90)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'29-08'!$K243+('29-08'!$J243/90)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'29-08'!$K244+('29-08'!$J244/90)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'29-08'!$K245+('29-08'!$J245/90)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'29-08'!$K246+('29-08'!$J246/90)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'29-08'!$K247+('29-08'!$J247/90)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'29-08'!$K248+('29-08'!$J248/90)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'29-08'!$K249+('29-08'!$J249/90)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'29-08'!$K250+('29-08'!$J250/90)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'29-08'!$K251+('29-08'!$J251/90)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'29-08'!$K252+('29-08'!$J252/90)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'29-08'!$K253+('29-08'!$J253/90)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'29-08'!$K254+('29-08'!$J254/90)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'29-08'!$K255+('29-08'!$J255/90)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'29-08'!$K256+('29-08'!$J256/90)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'29-08'!$K257+('29-08'!$J257/90)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'29-08'!$K258+('29-08'!$J258/90)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'29-08'!$K259+('29-08'!$J259/90)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'29-08'!$K260+('29-08'!$J260/90)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'29-08'!$K261+('29-08'!$J261/90)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'29-08'!$K262+('29-08'!$J262/90)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'29-08'!$K263+('29-08'!$J263/90)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'29-08'!$K264+('29-08'!$J264/90)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'29-08'!$K265+('29-08'!$J265/90)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'29-08'!$K266+('29-08'!$J266/90)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'29-08'!$K267+('29-08'!$J267/90)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'29-08'!$K268+('29-08'!$J268/90)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'29-08'!$K269+('29-08'!$J269/90)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'29-08'!$K270+('29-08'!$J270/90)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'29-08'!$K271+('29-08'!$J271/90)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'29-08'!$K272+('29-08'!$J272/90)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'29-08'!$K273+('29-08'!$J273/90)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'29-08'!$K274+('29-08'!$J274/90)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'29-08'!$K275+('29-08'!$J275/90)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'29-08'!$K276+('29-08'!$J276/90)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'29-08'!$K277+('29-08'!$J277/90)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'29-08'!$K278+('29-08'!$J278/90)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'29-08'!$K279+('29-08'!$J279/90)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'29-08'!$K280+('29-08'!$J280/90)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'29-08'!$K281+('29-08'!$J281/90)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'29-08'!$K282+('29-08'!$J282/90)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'29-08'!$K283+('29-08'!$J283/90)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'29-08'!$K284+('29-08'!$J284/90)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'29-08'!$K285+('29-08'!$J285/90)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'29-08'!$K286+('29-08'!$J286/90)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'29-08'!$K287+('29-08'!$J287/90)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'29-08'!$K288+('29-08'!$J288/90)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'29-08'!$K289+('29-08'!$J289/90)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'29-08'!$K290+('29-08'!$J290/90)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'29-08'!$K291+('29-08'!$J291/90)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'29-08'!$K292+('29-08'!$J292/90)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'29-08'!$K293+('29-08'!$J293/90)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'29-08'!$K294+('29-08'!$J294/90)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'29-08'!$K295+('29-08'!$J295/90)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'29-08'!$K296+('29-08'!$J296/90)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'29-08'!$K297+('29-08'!$J297/90)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'29-08'!$K298+('29-08'!$J298/90)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'29-08'!$K299+('29-08'!$J299/90)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'29-08'!$K300+('29-08'!$J300/90)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'29-08'!$K301+('29-08'!$J301/90)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'29-08'!$K302+('29-08'!$J302/90)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'29-08'!$K303+('29-08'!$J303/90)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'29-08'!$K304+('29-08'!$J304/90)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'29-08'!$K305+('29-08'!$J305/90)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'29-08'!$K306+('29-08'!$J306/90)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'29-08'!$K307+('29-08'!$J307/90)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'29-08'!$K308+('29-08'!$J308/90)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'29-08'!$K309+('29-08'!$J309/90)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'29-08'!$K310+('29-08'!$J310/90)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'29-08'!$K311+('29-08'!$J311/90)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'29-08'!$K312+('29-08'!$J312/90)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'29-08'!$K313+('29-08'!$J313/90)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'29-08'!$K314+('29-08'!$J314/90)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'29-08'!$K315+('29-08'!$J315/90)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'29-08'!$K316+('29-08'!$J316/90)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'29-08'!$K317+('29-08'!$J317/90)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'29-08'!$K318+('29-08'!$J318/90)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'29-08'!$K319+('29-08'!$J319/90)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'29-08'!$K320+('29-08'!$J320/90)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'29-08'!$K321+('29-08'!$J321/90)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'29-08'!$K322+('29-08'!$J322/90)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'29-08'!$K323+('29-08'!$J323/90)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'29-08'!$K324+('29-08'!$J324/90)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'29-08'!$K325+('29-08'!$J325/90)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'29-08'!$K326+('29-08'!$J326/90)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'29-08'!$K327+('29-08'!$J327/90)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'29-08'!$K328+('29-08'!$J328/90)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'29-08'!$K329+('29-08'!$J329/90)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'29-08'!$K330+('29-08'!$J330/90)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'29-08'!$K331+('29-08'!$J331/90)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'29-08'!$K332+('29-08'!$J332/90)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'29-08'!$K333+('29-08'!$J333/90)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'29-08'!$K334+('29-08'!$J334/90)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'29-08'!$K335+('29-08'!$J335/90)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'29-08'!$K336+('29-08'!$J336/90)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'29-08'!$K337+('29-08'!$J337/90)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'29-08'!$K338+('29-08'!$J338/90)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'29-08'!$K339+('29-08'!$J339/90)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'29-08'!$K340+('29-08'!$J340/90)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'29-08'!$K341+('29-08'!$J341/90)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'29-08'!$K342+('29-08'!$J342/90)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'29-08'!$K343+('29-08'!$J343/90)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'29-08'!$K344+('29-08'!$J344/90)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'29-08'!$K345+('29-08'!$J345/90)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'29-08'!$K346+('29-08'!$J346/90)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'29-08'!$K347+('29-08'!$J347/90)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'29-08'!$K348+('29-08'!$J348/90)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'29-08'!$K349+('29-08'!$J349/90)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'29-08'!$K350+('29-08'!$J350/90)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'29-08'!$K351+('29-08'!$J351/90)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'29-08'!$K352+('29-08'!$J352/90)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'29-08'!$K353+('29-08'!$J353/90)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'29-08'!$K354+('29-08'!$J354/90)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'29-08'!$K355+('29-08'!$J355/90)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'29-08'!$K356+('29-08'!$J356/90)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'29-08'!$K357+('29-08'!$J357/90)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'29-08'!$K358+('29-08'!$J358/90)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'29-08'!$K359+('29-08'!$J359/90)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'29-08'!$K360+('29-08'!$J360/90)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'29-08'!$K361+('29-08'!$J361/90)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E2A20185-B574-41B5-9FD4-A9E7B01D864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43" activePane="bottomLeft" state="frozen"/>
      <selection pane="bottomLeft" activeCell="I185" sqref="I185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524694.27777777775</v>
      </c>
      <c r="C1" s="55">
        <f ca="1">SUM(C3:C427)</f>
        <v>-51213.285555555558</v>
      </c>
      <c r="D1" s="55">
        <f ca="1">SUM(D3:D427)</f>
        <v>98389.583333333328</v>
      </c>
      <c r="E1" s="27">
        <f ca="1">IF(B1=0,"",C1/B1)*-1</f>
        <v>9.7605954028044062E-2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-121.94444444444444</v>
      </c>
      <c r="D143" s="57">
        <f t="shared" ca="1" si="58"/>
        <v>990</v>
      </c>
      <c r="E143" s="27">
        <f t="shared" ca="1" si="65"/>
        <v>3.4959466131524043E-2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-564.44444444444446</v>
      </c>
      <c r="D144" s="57">
        <f t="shared" ca="1" si="58"/>
        <v>4578</v>
      </c>
      <c r="E144" s="27">
        <f t="shared" ca="1" si="65"/>
        <v>6.6254532175183234E-2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-1689.9444444444443</v>
      </c>
      <c r="H147" s="33">
        <f ca="1">IF(F147=0,"",G147/F147)*-1</f>
        <v>6.1361536630531704E-2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-56.111111111111114</v>
      </c>
      <c r="D148" s="57">
        <f t="shared" ca="1" si="58"/>
        <v>1721</v>
      </c>
      <c r="E148" s="27">
        <f t="shared" ca="1" si="65"/>
        <v>1.4072536261163978E-2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2859.666666666667</v>
      </c>
      <c r="C149" s="57">
        <f t="shared" ca="1" si="57"/>
        <v>-41.111111111111114</v>
      </c>
      <c r="D149" s="57">
        <f t="shared" ca="1" si="58"/>
        <v>625</v>
      </c>
      <c r="E149" s="27">
        <f t="shared" ca="1" si="65"/>
        <v>1.4376189921125227E-2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2014.4444444444443</v>
      </c>
      <c r="C150" s="57">
        <f t="shared" ca="1" si="57"/>
        <v>-426.11111111111114</v>
      </c>
      <c r="D150" s="57">
        <f t="shared" ca="1" si="58"/>
        <v>1708</v>
      </c>
      <c r="E150" s="27">
        <f t="shared" ca="1" si="65"/>
        <v>0.21152785438499727</v>
      </c>
      <c r="O150">
        <f t="shared" si="60"/>
        <v>35</v>
      </c>
    </row>
    <row r="151" spans="1:15" ht="14.25" customHeight="1" x14ac:dyDescent="0.3">
      <c r="A151" s="63">
        <v>46261</v>
      </c>
      <c r="B151" s="57">
        <f t="shared" ca="1" si="56"/>
        <v>2767.9444444444448</v>
      </c>
      <c r="C151" s="57">
        <f t="shared" ca="1" si="57"/>
        <v>-47.222222222222229</v>
      </c>
      <c r="D151" s="57">
        <f t="shared" ca="1" si="58"/>
        <v>1270</v>
      </c>
      <c r="E151" s="27">
        <f t="shared" ca="1" si="65"/>
        <v>1.7060393794030869E-2</v>
      </c>
      <c r="O151">
        <f t="shared" si="60"/>
        <v>35</v>
      </c>
    </row>
    <row r="152" spans="1:15" ht="14.25" customHeight="1" x14ac:dyDescent="0.3">
      <c r="A152" s="63">
        <v>46262</v>
      </c>
      <c r="B152" s="57">
        <f t="shared" ca="1" si="56"/>
        <v>49.444444444444443</v>
      </c>
      <c r="C152" s="57">
        <f t="shared" ca="1" si="57"/>
        <v>-6.666666666666667</v>
      </c>
      <c r="D152" s="57">
        <f t="shared" ca="1" si="58"/>
        <v>55</v>
      </c>
      <c r="E152" s="27">
        <f t="shared" ca="1" si="65"/>
        <v>0.13483146067415733</v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>
        <f t="shared" ca="1" si="56"/>
        <v>0</v>
      </c>
      <c r="C153" s="57">
        <f t="shared" ca="1" si="57"/>
        <v>0</v>
      </c>
      <c r="D153" s="57">
        <f t="shared" ca="1" si="58"/>
        <v>0</v>
      </c>
      <c r="E153" s="27" t="str">
        <f t="shared" ca="1" si="65"/>
        <v/>
      </c>
      <c r="I153" s="48">
        <f ca="1">SUM(D125:D155)</f>
        <v>27042.777777777777</v>
      </c>
      <c r="J153" s="48">
        <f ca="1">I153*J152</f>
        <v>2704.2777777777778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11678.777777777781</v>
      </c>
      <c r="G154" s="30">
        <f t="shared" ref="G154" ca="1" si="69">SUM(C148:C154)</f>
        <v>-577.22222222222229</v>
      </c>
      <c r="H154" s="33">
        <f ca="1">IF(F154=0,"",G154/F154)*-1</f>
        <v>4.9424882740773855E-2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85944.555555555547</v>
      </c>
      <c r="J155" s="48">
        <f ca="1">SUM(C125:C155)</f>
        <v>-4465.2777777777792</v>
      </c>
      <c r="K155" s="50">
        <f ca="1">IF(I155=0,"",J155/I155)*-1</f>
        <v>5.1955330374492105E-2</v>
      </c>
      <c r="L155" s="51">
        <f ca="1">I155*L154</f>
        <v>34377.822222222218</v>
      </c>
      <c r="M155" s="51">
        <f ca="1">I155*M154</f>
        <v>51566.73333333333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13751.128888888888</v>
      </c>
      <c r="M156" s="53">
        <f ca="1">M155*M153</f>
        <v>4125.3386666666665</v>
      </c>
      <c r="N156" s="53">
        <f ca="1">M156+L156+J153</f>
        <v>20580.745333333332</v>
      </c>
      <c r="O156">
        <f t="shared" si="60"/>
        <v>36</v>
      </c>
    </row>
    <row r="157" spans="1:15" ht="14.25" customHeight="1" x14ac:dyDescent="0.3">
      <c r="A157" s="63"/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1</v>
      </c>
    </row>
    <row r="158" spans="1:15" ht="14.25" customHeight="1" x14ac:dyDescent="0.3">
      <c r="A158" s="63"/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1</v>
      </c>
    </row>
    <row r="159" spans="1:15" ht="14.25" customHeight="1" x14ac:dyDescent="0.35">
      <c r="A159" s="63"/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16115.467555555553</v>
      </c>
      <c r="O159">
        <f t="shared" si="60"/>
        <v>1</v>
      </c>
    </row>
    <row r="160" spans="1:15" ht="14.25" customHeight="1" x14ac:dyDescent="0.3">
      <c r="A160" s="63"/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1</v>
      </c>
    </row>
    <row r="161" spans="1:15" ht="14.25" customHeight="1" x14ac:dyDescent="0.3">
      <c r="A161" s="63"/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1</v>
      </c>
    </row>
    <row r="162" spans="1:15" ht="14.25" customHeight="1" x14ac:dyDescent="0.3">
      <c r="A162" s="63"/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1</v>
      </c>
    </row>
    <row r="163" spans="1:15" ht="14.25" customHeight="1" x14ac:dyDescent="0.3">
      <c r="A163" s="63"/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1</v>
      </c>
    </row>
    <row r="164" spans="1:15" ht="14.25" customHeight="1" x14ac:dyDescent="0.3">
      <c r="A164" s="63"/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1</v>
      </c>
    </row>
    <row r="165" spans="1:15" ht="14.25" customHeight="1" x14ac:dyDescent="0.3">
      <c r="A165" s="63"/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1</v>
      </c>
    </row>
    <row r="166" spans="1:15" ht="14.25" customHeight="1" x14ac:dyDescent="0.3">
      <c r="A166" s="63"/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1</v>
      </c>
    </row>
    <row r="167" spans="1:15" ht="14.25" customHeight="1" x14ac:dyDescent="0.3">
      <c r="A167" s="63"/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1</v>
      </c>
    </row>
    <row r="168" spans="1:15" ht="14.25" customHeight="1" x14ac:dyDescent="0.3">
      <c r="A168" s="63"/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1</v>
      </c>
    </row>
    <row r="169" spans="1:15" ht="14.25" customHeight="1" x14ac:dyDescent="0.3">
      <c r="A169" s="63"/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1</v>
      </c>
    </row>
    <row r="170" spans="1:15" ht="14.25" customHeight="1" x14ac:dyDescent="0.3">
      <c r="A170" s="63"/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1</v>
      </c>
    </row>
    <row r="171" spans="1:15" ht="14.25" customHeight="1" x14ac:dyDescent="0.3">
      <c r="A171" s="63"/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1</v>
      </c>
    </row>
    <row r="172" spans="1:15" ht="14.25" customHeight="1" x14ac:dyDescent="0.3">
      <c r="A172" s="63"/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1</v>
      </c>
    </row>
    <row r="173" spans="1:15" ht="14.25" customHeight="1" x14ac:dyDescent="0.3">
      <c r="A173" s="63"/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1</v>
      </c>
    </row>
    <row r="174" spans="1:15" ht="14.25" customHeight="1" x14ac:dyDescent="0.3">
      <c r="A174" s="63"/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1</v>
      </c>
    </row>
    <row r="175" spans="1:15" ht="14.25" customHeight="1" x14ac:dyDescent="0.3">
      <c r="A175" s="63"/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1</v>
      </c>
    </row>
    <row r="176" spans="1:15" ht="14.25" customHeight="1" x14ac:dyDescent="0.3">
      <c r="A176" s="63"/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1</v>
      </c>
    </row>
    <row r="177" spans="1:15" ht="14.25" customHeight="1" x14ac:dyDescent="0.3">
      <c r="A177" s="63"/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1</v>
      </c>
    </row>
    <row r="178" spans="1:15" ht="14.25" customHeight="1" x14ac:dyDescent="0.3">
      <c r="A178" s="63"/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1</v>
      </c>
    </row>
    <row r="179" spans="1:15" ht="14.25" customHeight="1" x14ac:dyDescent="0.3">
      <c r="A179" s="63"/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1</v>
      </c>
    </row>
    <row r="180" spans="1:15" ht="14.25" customHeight="1" x14ac:dyDescent="0.3">
      <c r="A180" s="63"/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1</v>
      </c>
    </row>
    <row r="181" spans="1:15" ht="14.25" customHeight="1" x14ac:dyDescent="0.3">
      <c r="A181" s="63"/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1</v>
      </c>
    </row>
    <row r="182" spans="1:15" ht="14.25" customHeight="1" x14ac:dyDescent="0.3">
      <c r="A182" s="63"/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I182" s="47" t="s">
        <v>2406</v>
      </c>
      <c r="J182" s="49">
        <v>0.1</v>
      </c>
      <c r="O182">
        <f t="shared" si="60"/>
        <v>1</v>
      </c>
    </row>
    <row r="183" spans="1:15" ht="14.25" customHeight="1" x14ac:dyDescent="0.3">
      <c r="A183" s="63"/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I183" s="48">
        <f ca="1">SUM(D156:D185)</f>
        <v>0</v>
      </c>
      <c r="J183" s="48">
        <f ca="1">I183*J182</f>
        <v>0</v>
      </c>
      <c r="L183" s="49">
        <v>0.4</v>
      </c>
      <c r="M183" s="49">
        <v>0.08</v>
      </c>
      <c r="N183" s="54" t="s">
        <v>1261</v>
      </c>
      <c r="O183">
        <f t="shared" si="60"/>
        <v>1</v>
      </c>
    </row>
    <row r="184" spans="1:15" ht="14.25" customHeight="1" x14ac:dyDescent="0.3">
      <c r="A184" s="63"/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1</v>
      </c>
    </row>
    <row r="185" spans="1:15" ht="14.25" customHeight="1" x14ac:dyDescent="0.3">
      <c r="A185" s="63"/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I185" s="48">
        <f ca="1">SUM(B156:B185)</f>
        <v>0</v>
      </c>
      <c r="J185" s="48">
        <f ca="1">SUM(C156:C185)</f>
        <v>0</v>
      </c>
      <c r="K185" s="50" t="e">
        <f ca="1">IF(I185=0,"",J185/I185)*-1</f>
        <v>#VALUE!</v>
      </c>
      <c r="L185" s="51">
        <f ca="1">I185*L184</f>
        <v>0</v>
      </c>
      <c r="M185" s="51">
        <f ca="1">I185*M184</f>
        <v>0</v>
      </c>
      <c r="N185" t="s">
        <v>1265</v>
      </c>
      <c r="O185">
        <f t="shared" si="60"/>
        <v>1</v>
      </c>
    </row>
    <row r="186" spans="1:15" ht="14.25" customHeight="1" x14ac:dyDescent="0.3">
      <c r="A186" s="63"/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L186" s="53">
        <f ca="1">L185*L183</f>
        <v>0</v>
      </c>
      <c r="M186" s="53">
        <f ca="1">M185*M183</f>
        <v>0</v>
      </c>
      <c r="N186" s="53">
        <f ca="1">M186+L186+J183</f>
        <v>0</v>
      </c>
      <c r="O186">
        <f t="shared" si="60"/>
        <v>1</v>
      </c>
    </row>
    <row r="187" spans="1:15" ht="14.25" customHeight="1" x14ac:dyDescent="0.3">
      <c r="A187" s="63"/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1</v>
      </c>
    </row>
    <row r="188" spans="1:15" ht="14.25" customHeight="1" x14ac:dyDescent="0.3">
      <c r="A188" s="63"/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N188" s="54" t="s">
        <v>1963</v>
      </c>
      <c r="O188">
        <f t="shared" si="60"/>
        <v>1</v>
      </c>
    </row>
    <row r="189" spans="1:15" ht="14.25" customHeight="1" x14ac:dyDescent="0.35">
      <c r="A189" s="63"/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N189" s="73">
        <f ca="1">N186+J185</f>
        <v>0</v>
      </c>
      <c r="O189">
        <f t="shared" si="60"/>
        <v>1</v>
      </c>
    </row>
    <row r="190" spans="1:15" ht="14.25" customHeight="1" x14ac:dyDescent="0.3">
      <c r="A190" s="63"/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1</v>
      </c>
    </row>
    <row r="191" spans="1:15" ht="14.25" customHeight="1" x14ac:dyDescent="0.3">
      <c r="A191" s="63"/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1</v>
      </c>
    </row>
    <row r="192" spans="1:15" ht="14.25" customHeight="1" x14ac:dyDescent="0.3">
      <c r="A192" s="63"/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1</v>
      </c>
    </row>
    <row r="193" spans="1:15" ht="14.25" customHeight="1" x14ac:dyDescent="0.3">
      <c r="A193" s="63"/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1</v>
      </c>
    </row>
    <row r="194" spans="1:15" ht="14.25" customHeight="1" x14ac:dyDescent="0.3">
      <c r="A194" s="63"/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1</v>
      </c>
    </row>
    <row r="195" spans="1:15" ht="14.25" customHeight="1" x14ac:dyDescent="0.3">
      <c r="A195" s="63"/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1</v>
      </c>
    </row>
    <row r="196" spans="1:15" ht="14.25" customHeight="1" x14ac:dyDescent="0.3">
      <c r="A196" s="63"/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1</v>
      </c>
    </row>
    <row r="197" spans="1:15" ht="14.25" customHeight="1" x14ac:dyDescent="0.3">
      <c r="A197" s="63"/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1</v>
      </c>
    </row>
    <row r="198" spans="1:15" ht="14.25" customHeight="1" x14ac:dyDescent="0.3">
      <c r="A198" s="63"/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1</v>
      </c>
    </row>
    <row r="199" spans="1:15" ht="14.25" customHeight="1" x14ac:dyDescent="0.3">
      <c r="A199" s="63"/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1</v>
      </c>
    </row>
    <row r="200" spans="1:15" ht="14.25" customHeight="1" x14ac:dyDescent="0.3">
      <c r="A200" s="63"/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1</v>
      </c>
    </row>
    <row r="201" spans="1:15" ht="14.25" customHeight="1" x14ac:dyDescent="0.3">
      <c r="A201" s="63"/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1</v>
      </c>
    </row>
    <row r="202" spans="1:15" ht="14.25" customHeight="1" x14ac:dyDescent="0.3">
      <c r="A202" s="63"/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1</v>
      </c>
    </row>
    <row r="203" spans="1:15" ht="14.25" customHeight="1" x14ac:dyDescent="0.3">
      <c r="A203" s="63"/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1</v>
      </c>
    </row>
    <row r="204" spans="1:15" ht="14.25" customHeight="1" x14ac:dyDescent="0.3">
      <c r="A204" s="63"/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1</v>
      </c>
    </row>
    <row r="205" spans="1:15" ht="14.25" customHeight="1" x14ac:dyDescent="0.3">
      <c r="A205" s="63"/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1</v>
      </c>
    </row>
    <row r="206" spans="1:15" ht="14.25" customHeight="1" x14ac:dyDescent="0.3">
      <c r="A206" s="63"/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1</v>
      </c>
    </row>
    <row r="207" spans="1:15" ht="14.25" customHeight="1" x14ac:dyDescent="0.3">
      <c r="A207" s="63"/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1</v>
      </c>
    </row>
    <row r="208" spans="1:15" ht="14.25" customHeight="1" x14ac:dyDescent="0.3">
      <c r="A208" s="63"/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1</v>
      </c>
    </row>
    <row r="209" spans="1:15" ht="14.25" customHeight="1" x14ac:dyDescent="0.3">
      <c r="A209" s="63"/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1</v>
      </c>
    </row>
    <row r="210" spans="1:15" ht="14.25" customHeight="1" x14ac:dyDescent="0.3">
      <c r="A210" s="63"/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1</v>
      </c>
    </row>
    <row r="211" spans="1:15" ht="14.25" customHeight="1" x14ac:dyDescent="0.3">
      <c r="A211" s="63"/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1</v>
      </c>
    </row>
    <row r="212" spans="1:15" ht="14.25" customHeight="1" x14ac:dyDescent="0.3">
      <c r="A212" s="63"/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1</v>
      </c>
    </row>
    <row r="213" spans="1:15" ht="14.25" customHeight="1" x14ac:dyDescent="0.3">
      <c r="A213" s="63"/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1</v>
      </c>
    </row>
    <row r="214" spans="1:15" ht="14.25" customHeight="1" x14ac:dyDescent="0.3">
      <c r="A214" s="63"/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1</v>
      </c>
    </row>
    <row r="215" spans="1:15" ht="14.25" customHeight="1" x14ac:dyDescent="0.3">
      <c r="A215" s="63"/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1</v>
      </c>
    </row>
    <row r="216" spans="1:15" ht="14.25" customHeight="1" x14ac:dyDescent="0.3">
      <c r="A216" s="63"/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1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1</v>
      </c>
    </row>
    <row r="220" spans="1:15" ht="14.25" customHeight="1" x14ac:dyDescent="0.3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3" priority="62" operator="lessThan">
      <formula>0</formula>
    </cfRule>
  </conditionalFormatting>
  <conditionalFormatting sqref="H6:H7">
    <cfRule type="cellIs" dxfId="62" priority="63" operator="lessThan">
      <formula>0</formula>
    </cfRule>
  </conditionalFormatting>
  <conditionalFormatting sqref="H13:H14">
    <cfRule type="cellIs" dxfId="61" priority="64" operator="lessThan">
      <formula>0</formula>
    </cfRule>
  </conditionalFormatting>
  <conditionalFormatting sqref="H21">
    <cfRule type="cellIs" dxfId="60" priority="61" operator="lessThan">
      <formula>0</formula>
    </cfRule>
  </conditionalFormatting>
  <conditionalFormatting sqref="H28">
    <cfRule type="cellIs" dxfId="59" priority="60" operator="lessThan">
      <formula>0</formula>
    </cfRule>
  </conditionalFormatting>
  <conditionalFormatting sqref="H35">
    <cfRule type="cellIs" dxfId="58" priority="59" operator="lessThan">
      <formula>0</formula>
    </cfRule>
  </conditionalFormatting>
  <conditionalFormatting sqref="H42">
    <cfRule type="cellIs" dxfId="57" priority="58" operator="lessThan">
      <formula>0</formula>
    </cfRule>
  </conditionalFormatting>
  <conditionalFormatting sqref="H49">
    <cfRule type="cellIs" dxfId="56" priority="57" operator="lessThan">
      <formula>0</formula>
    </cfRule>
  </conditionalFormatting>
  <conditionalFormatting sqref="H56">
    <cfRule type="cellIs" dxfId="55" priority="56" operator="lessThan">
      <formula>0</formula>
    </cfRule>
  </conditionalFormatting>
  <conditionalFormatting sqref="H63">
    <cfRule type="cellIs" dxfId="54" priority="55" operator="lessThan">
      <formula>0</formula>
    </cfRule>
  </conditionalFormatting>
  <conditionalFormatting sqref="H70">
    <cfRule type="cellIs" dxfId="53" priority="54" operator="lessThan">
      <formula>0</formula>
    </cfRule>
  </conditionalFormatting>
  <conditionalFormatting sqref="H77">
    <cfRule type="cellIs" dxfId="52" priority="53" operator="lessThan">
      <formula>0</formula>
    </cfRule>
  </conditionalFormatting>
  <conditionalFormatting sqref="H84">
    <cfRule type="cellIs" dxfId="51" priority="52" operator="lessThan">
      <formula>0</formula>
    </cfRule>
  </conditionalFormatting>
  <conditionalFormatting sqref="H91">
    <cfRule type="cellIs" dxfId="50" priority="51" operator="lessThan">
      <formula>0</formula>
    </cfRule>
  </conditionalFormatting>
  <conditionalFormatting sqref="H98">
    <cfRule type="cellIs" dxfId="49" priority="50" operator="lessThan">
      <formula>0</formula>
    </cfRule>
  </conditionalFormatting>
  <conditionalFormatting sqref="H105">
    <cfRule type="cellIs" dxfId="48" priority="49" operator="lessThan">
      <formula>0</formula>
    </cfRule>
  </conditionalFormatting>
  <conditionalFormatting sqref="H112">
    <cfRule type="cellIs" dxfId="47" priority="48" operator="lessThan">
      <formula>0</formula>
    </cfRule>
  </conditionalFormatting>
  <conditionalFormatting sqref="H119">
    <cfRule type="cellIs" dxfId="46" priority="47" operator="lessThan">
      <formula>0</formula>
    </cfRule>
  </conditionalFormatting>
  <conditionalFormatting sqref="H126">
    <cfRule type="cellIs" dxfId="45" priority="46" operator="lessThan">
      <formula>0</formula>
    </cfRule>
  </conditionalFormatting>
  <conditionalFormatting sqref="H133">
    <cfRule type="cellIs" dxfId="44" priority="41" operator="lessThan">
      <formula>0</formula>
    </cfRule>
  </conditionalFormatting>
  <conditionalFormatting sqref="H140">
    <cfRule type="cellIs" dxfId="43" priority="40" operator="lessThan">
      <formula>0</formula>
    </cfRule>
  </conditionalFormatting>
  <conditionalFormatting sqref="H147">
    <cfRule type="cellIs" dxfId="42" priority="39" operator="lessThan">
      <formula>0</formula>
    </cfRule>
  </conditionalFormatting>
  <conditionalFormatting sqref="H154">
    <cfRule type="cellIs" dxfId="41" priority="38" operator="lessThan">
      <formula>0</formula>
    </cfRule>
  </conditionalFormatting>
  <conditionalFormatting sqref="H161">
    <cfRule type="cellIs" dxfId="40" priority="37" operator="lessThan">
      <formula>0</formula>
    </cfRule>
  </conditionalFormatting>
  <conditionalFormatting sqref="H168">
    <cfRule type="cellIs" dxfId="39" priority="36" operator="lessThan">
      <formula>0</formula>
    </cfRule>
  </conditionalFormatting>
  <conditionalFormatting sqref="H175">
    <cfRule type="cellIs" dxfId="38" priority="35" operator="lessThan">
      <formula>0</formula>
    </cfRule>
  </conditionalFormatting>
  <conditionalFormatting sqref="H182">
    <cfRule type="cellIs" dxfId="37" priority="34" operator="lessThan">
      <formula>0</formula>
    </cfRule>
  </conditionalFormatting>
  <conditionalFormatting sqref="H189">
    <cfRule type="cellIs" dxfId="36" priority="33" operator="lessThan">
      <formula>0</formula>
    </cfRule>
  </conditionalFormatting>
  <conditionalFormatting sqref="H196">
    <cfRule type="cellIs" dxfId="35" priority="32" operator="lessThan">
      <formula>0</formula>
    </cfRule>
  </conditionalFormatting>
  <conditionalFormatting sqref="H203">
    <cfRule type="cellIs" dxfId="34" priority="31" operator="lessThan">
      <formula>0</formula>
    </cfRule>
  </conditionalFormatting>
  <conditionalFormatting sqref="H210">
    <cfRule type="cellIs" dxfId="33" priority="30" operator="lessThan">
      <formula>0</formula>
    </cfRule>
  </conditionalFormatting>
  <conditionalFormatting sqref="H217">
    <cfRule type="cellIs" dxfId="32" priority="29" operator="lessThan">
      <formula>0</formula>
    </cfRule>
  </conditionalFormatting>
  <conditionalFormatting sqref="H224">
    <cfRule type="cellIs" dxfId="31" priority="28" operator="lessThan">
      <formula>0</formula>
    </cfRule>
  </conditionalFormatting>
  <conditionalFormatting sqref="H231">
    <cfRule type="cellIs" dxfId="30" priority="27" operator="lessThan">
      <formula>0</formula>
    </cfRule>
  </conditionalFormatting>
  <conditionalFormatting sqref="H238">
    <cfRule type="cellIs" dxfId="29" priority="26" operator="lessThan">
      <formula>0</formula>
    </cfRule>
  </conditionalFormatting>
  <conditionalFormatting sqref="H245">
    <cfRule type="cellIs" dxfId="28" priority="25" operator="lessThan">
      <formula>0</formula>
    </cfRule>
  </conditionalFormatting>
  <conditionalFormatting sqref="H252">
    <cfRule type="cellIs" dxfId="27" priority="24" operator="lessThan">
      <formula>0</formula>
    </cfRule>
  </conditionalFormatting>
  <conditionalFormatting sqref="H259">
    <cfRule type="cellIs" dxfId="26" priority="23" operator="lessThan">
      <formula>0</formula>
    </cfRule>
  </conditionalFormatting>
  <conditionalFormatting sqref="H266">
    <cfRule type="cellIs" dxfId="25" priority="22" operator="lessThan">
      <formula>0</formula>
    </cfRule>
  </conditionalFormatting>
  <conditionalFormatting sqref="H273">
    <cfRule type="cellIs" dxfId="24" priority="21" operator="lessThan">
      <formula>0</formula>
    </cfRule>
  </conditionalFormatting>
  <conditionalFormatting sqref="I29">
    <cfRule type="cellIs" dxfId="23" priority="15" operator="lessThan">
      <formula>0</formula>
    </cfRule>
  </conditionalFormatting>
  <conditionalFormatting sqref="I60">
    <cfRule type="cellIs" dxfId="22" priority="20" operator="lessThan">
      <formula>0</formula>
    </cfRule>
  </conditionalFormatting>
  <conditionalFormatting sqref="I90">
    <cfRule type="cellIs" dxfId="21" priority="17" operator="lessThan">
      <formula>0</formula>
    </cfRule>
  </conditionalFormatting>
  <conditionalFormatting sqref="I121">
    <cfRule type="cellIs" dxfId="20" priority="10" operator="lessThan">
      <formula>0</formula>
    </cfRule>
  </conditionalFormatting>
  <conditionalFormatting sqref="I152">
    <cfRule type="cellIs" dxfId="19" priority="6" operator="lessThan">
      <formula>0</formula>
    </cfRule>
  </conditionalFormatting>
  <conditionalFormatting sqref="I182">
    <cfRule type="cellIs" dxfId="18" priority="2" operator="lessThan">
      <formula>0</formula>
    </cfRule>
  </conditionalFormatting>
  <conditionalFormatting sqref="K32">
    <cfRule type="cellIs" dxfId="17" priority="44" operator="lessThan">
      <formula>0</formula>
    </cfRule>
  </conditionalFormatting>
  <conditionalFormatting sqref="K63">
    <cfRule type="cellIs" dxfId="16" priority="42" operator="lessThan">
      <formula>0</formula>
    </cfRule>
  </conditionalFormatting>
  <conditionalFormatting sqref="K93">
    <cfRule type="cellIs" dxfId="15" priority="18" operator="lessThan">
      <formula>0</formula>
    </cfRule>
  </conditionalFormatting>
  <conditionalFormatting sqref="K124">
    <cfRule type="cellIs" dxfId="14" priority="11" operator="lessThan">
      <formula>0</formula>
    </cfRule>
  </conditionalFormatting>
  <conditionalFormatting sqref="K155">
    <cfRule type="cellIs" dxfId="13" priority="7" operator="lessThan">
      <formula>0</formula>
    </cfRule>
  </conditionalFormatting>
  <conditionalFormatting sqref="K185">
    <cfRule type="cellIs" dxfId="12" priority="3" operator="lessThan">
      <formula>0</formula>
    </cfRule>
  </conditionalFormatting>
  <conditionalFormatting sqref="N30:N31 I31:K31">
    <cfRule type="cellIs" dxfId="11" priority="45" operator="lessThan">
      <formula>0</formula>
    </cfRule>
  </conditionalFormatting>
  <conditionalFormatting sqref="N35">
    <cfRule type="cellIs" dxfId="10" priority="14" operator="lessThan">
      <formula>0</formula>
    </cfRule>
  </conditionalFormatting>
  <conditionalFormatting sqref="N61:N62 I62:K62">
    <cfRule type="cellIs" dxfId="9" priority="43" operator="lessThan">
      <formula>0</formula>
    </cfRule>
  </conditionalFormatting>
  <conditionalFormatting sqref="N66">
    <cfRule type="cellIs" dxfId="8" priority="16" operator="lessThan">
      <formula>0</formula>
    </cfRule>
  </conditionalFormatting>
  <conditionalFormatting sqref="N91:N92 I92:K92">
    <cfRule type="cellIs" dxfId="7" priority="19" operator="lessThan">
      <formula>0</formula>
    </cfRule>
  </conditionalFormatting>
  <conditionalFormatting sqref="N96">
    <cfRule type="cellIs" dxfId="6" priority="13" operator="lessThan">
      <formula>0</formula>
    </cfRule>
  </conditionalFormatting>
  <conditionalFormatting sqref="N122:N123 I123:K123">
    <cfRule type="cellIs" dxfId="5" priority="12" operator="lessThan">
      <formula>0</formula>
    </cfRule>
  </conditionalFormatting>
  <conditionalFormatting sqref="N127">
    <cfRule type="cellIs" dxfId="4" priority="9" operator="lessThan">
      <formula>0</formula>
    </cfRule>
  </conditionalFormatting>
  <conditionalFormatting sqref="N153:N154 I154:K154">
    <cfRule type="cellIs" dxfId="3" priority="8" operator="lessThan">
      <formula>0</formula>
    </cfRule>
  </conditionalFormatting>
  <conditionalFormatting sqref="N158">
    <cfRule type="cellIs" dxfId="2" priority="5" operator="lessThan">
      <formula>0</formula>
    </cfRule>
  </conditionalFormatting>
  <conditionalFormatting sqref="N183:N184 I184:K184">
    <cfRule type="cellIs" dxfId="1" priority="4" operator="lessThan">
      <formula>0</formula>
    </cfRule>
  </conditionalFormatting>
  <conditionalFormatting sqref="N18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8" sqref="H8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85944.555555555547</v>
      </c>
      <c r="G2" s="74"/>
      <c r="H2" s="74"/>
      <c r="I2" s="74"/>
      <c r="J2" s="74"/>
      <c r="K2" s="77">
        <f ca="1">SUM(B2:J2)</f>
        <v>524694.27777777764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27042.777777777777</v>
      </c>
      <c r="G3" s="74"/>
      <c r="H3" s="74"/>
      <c r="I3" s="74"/>
      <c r="J3" s="74"/>
      <c r="K3" s="77">
        <f ca="1">SUM(B3:J3)</f>
        <v>98389.583333333343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20580.745333333332</v>
      </c>
      <c r="G4" s="78"/>
      <c r="H4" s="78"/>
      <c r="I4" s="78"/>
      <c r="J4" s="78"/>
      <c r="K4" s="77">
        <f ca="1">SUM(B4:J4)</f>
        <v>118975.36811111111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-4465.2777777777792</v>
      </c>
      <c r="G5" s="74"/>
      <c r="H5" s="74"/>
      <c r="I5" s="74"/>
      <c r="J5" s="74"/>
      <c r="K5" s="77">
        <f ca="1">SUM(B5:J5)</f>
        <v>-51213.285555555558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16115.467555555553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67762.082555555564</v>
      </c>
    </row>
  </sheetData>
  <phoneticPr fontId="13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132</vt:i4>
      </vt:variant>
      <vt:variant>
        <vt:lpstr>Named Ranges</vt:lpstr>
      </vt:variant>
      <vt:variant>
        <vt:i4>1</vt:i4>
      </vt:variant>
    </vt:vector>
  </HeadingPairs>
  <TitlesOfParts>
    <vt:vector size="133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27-08</vt:lpstr>
      <vt:lpstr>28-08</vt:lpstr>
      <vt:lpstr>29-08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2026-08-28T06:29:11Z</dcterms:modified>
</cp:coreProperties>
</file>