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8F0E0DCE-0312-470C-A3BB-60B1F488907C}" xr6:coauthVersionLast="47" xr6:coauthVersionMax="47" xr10:uidLastSave="{00000000-0000-0000-0000-000000000000}"/>
  <bookViews>
    <workbookView xWindow="-108" yWindow="-108" windowWidth="23256" windowHeight="12456" firstSheet="26" activeTab="34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06-05" sheetId="34" r:id="rId33"/>
    <sheet name="07-05" sheetId="36" r:id="rId34"/>
    <sheet name="08-05" sheetId="37" r:id="rId35"/>
    <sheet name="09-05" sheetId="38" r:id="rId36"/>
    <sheet name="ملخص" sheetId="13" r:id="rId3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8" l="1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S27" i="38"/>
  <c r="S31" i="38" s="1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P28" i="38" s="1"/>
  <c r="L23" i="38"/>
  <c r="F23" i="38"/>
  <c r="C23" i="38"/>
  <c r="C28" i="38" s="1"/>
  <c r="S22" i="38"/>
  <c r="P22" i="38"/>
  <c r="L22" i="38"/>
  <c r="F22" i="38"/>
  <c r="F27" i="38" s="1"/>
  <c r="C22" i="38"/>
  <c r="L20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L1" i="38" s="1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S27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P28" i="37" s="1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C30" i="38" a="1"/>
  <c r="F29" i="38" a="1"/>
  <c r="F29" i="37" a="1"/>
  <c r="C30" i="37" a="1"/>
  <c r="L1" i="37" l="1"/>
  <c r="F27" i="37"/>
  <c r="C28" i="37"/>
  <c r="P32" i="37" s="1"/>
  <c r="F29" i="38"/>
  <c r="C30" i="38"/>
  <c r="P32" i="38"/>
  <c r="S27" i="36"/>
  <c r="P28" i="36"/>
  <c r="L20" i="37"/>
  <c r="L1" i="36"/>
  <c r="L20" i="36"/>
  <c r="F27" i="36"/>
  <c r="C28" i="36"/>
  <c r="F29" i="37"/>
  <c r="C30" i="37"/>
  <c r="S31" i="37"/>
  <c r="L361" i="34"/>
  <c r="L360" i="34"/>
  <c r="L359" i="34"/>
  <c r="L358" i="34"/>
  <c r="L357" i="34"/>
  <c r="L356" i="34"/>
  <c r="L355" i="34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362" i="33"/>
  <c r="L361" i="33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C28" i="33" s="1"/>
  <c r="S25" i="33"/>
  <c r="P25" i="33"/>
  <c r="L25" i="33"/>
  <c r="F25" i="33"/>
  <c r="C25" i="33"/>
  <c r="S24" i="33"/>
  <c r="P24" i="33"/>
  <c r="L24" i="33"/>
  <c r="F24" i="33"/>
  <c r="C24" i="33"/>
  <c r="S23" i="33"/>
  <c r="P23" i="33"/>
  <c r="P28" i="33" s="1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31" i="38" a="1"/>
  <c r="C32" i="38" a="1"/>
  <c r="F29" i="30" a="1"/>
  <c r="C30" i="29" a="1"/>
  <c r="F29" i="31" a="1"/>
  <c r="C30" i="32" a="1"/>
  <c r="F29" i="29" a="1"/>
  <c r="F29" i="34" a="1"/>
  <c r="F29" i="32" a="1"/>
  <c r="C30" i="30" a="1"/>
  <c r="C30" i="34" a="1"/>
  <c r="F29" i="36" a="1"/>
  <c r="C30" i="36" a="1"/>
  <c r="C30" i="33" a="1"/>
  <c r="F29" i="33" a="1"/>
  <c r="C30" i="31" a="1"/>
  <c r="F31" i="37" a="1"/>
  <c r="C32" i="37" a="1"/>
  <c r="C32" i="38" l="1"/>
  <c r="F31" i="38"/>
  <c r="S31" i="36"/>
  <c r="P32" i="36"/>
  <c r="F31" i="37"/>
  <c r="C32" i="37"/>
  <c r="P28" i="34"/>
  <c r="S27" i="34"/>
  <c r="L20" i="34"/>
  <c r="F29" i="36"/>
  <c r="C30" i="36"/>
  <c r="L1" i="34"/>
  <c r="F27" i="34"/>
  <c r="C28" i="34"/>
  <c r="S27" i="33"/>
  <c r="L20" i="33"/>
  <c r="F27" i="33"/>
  <c r="S31" i="33" s="1"/>
  <c r="P32" i="33"/>
  <c r="L1" i="33"/>
  <c r="C30" i="34"/>
  <c r="F29" i="34"/>
  <c r="S31" i="34"/>
  <c r="P28" i="32"/>
  <c r="L20" i="32"/>
  <c r="L1" i="32"/>
  <c r="F27" i="32"/>
  <c r="S31" i="32" s="1"/>
  <c r="C28" i="32"/>
  <c r="P32" i="32"/>
  <c r="C30" i="33"/>
  <c r="F29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6" a="1"/>
  <c r="C32" i="31" a="1"/>
  <c r="F31" i="29" a="1"/>
  <c r="F31" i="31" a="1"/>
  <c r="C32" i="30" a="1"/>
  <c r="F31" i="30" a="1"/>
  <c r="C32" i="34" a="1"/>
  <c r="C32" i="29" a="1"/>
  <c r="C32" i="36" a="1"/>
  <c r="C32" i="33" a="1"/>
  <c r="F31" i="34" a="1"/>
  <c r="F31" i="33" a="1"/>
  <c r="F31" i="32" a="1"/>
  <c r="C32" i="32" a="1"/>
  <c r="F31" i="36" l="1"/>
  <c r="C32" i="36"/>
  <c r="P32" i="34"/>
  <c r="F31" i="34"/>
  <c r="C32" i="34"/>
  <c r="C32" i="33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42" i="13"/>
  <c r="C62" i="13"/>
  <c r="C30" i="19" a="1"/>
  <c r="D99" i="13"/>
  <c r="B119" i="13"/>
  <c r="B75" i="13"/>
  <c r="C27" i="13"/>
  <c r="B61" i="13"/>
  <c r="C30" i="21" a="1"/>
  <c r="D122" i="13"/>
  <c r="B49" i="13"/>
  <c r="C73" i="13"/>
  <c r="C30" i="18" a="1"/>
  <c r="C41" i="13"/>
  <c r="D125" i="13"/>
  <c r="B30" i="13"/>
  <c r="B47" i="13"/>
  <c r="C30" i="8" a="1"/>
  <c r="C30" i="26" a="1"/>
  <c r="D19" i="13"/>
  <c r="D54" i="13"/>
  <c r="C57" i="13"/>
  <c r="D55" i="13"/>
  <c r="C33" i="13"/>
  <c r="B123" i="13"/>
  <c r="B68" i="13"/>
  <c r="B35" i="13"/>
  <c r="C56" i="13"/>
  <c r="D118" i="13"/>
  <c r="B48" i="13"/>
  <c r="D105" i="13"/>
  <c r="D104" i="13"/>
  <c r="D70" i="13"/>
  <c r="C32" i="13"/>
  <c r="D114" i="13"/>
  <c r="C66" i="13"/>
  <c r="B86" i="13"/>
  <c r="D29" i="13"/>
  <c r="F29" i="23" a="1"/>
  <c r="D52" i="13"/>
  <c r="B23" i="13"/>
  <c r="C47" i="13"/>
  <c r="C51" i="13"/>
  <c r="B93" i="13"/>
  <c r="B27" i="13"/>
  <c r="C109" i="13"/>
  <c r="B118" i="13"/>
  <c r="B14" i="13"/>
  <c r="D98" i="13"/>
  <c r="C30" i="7" a="1"/>
  <c r="B96" i="13"/>
  <c r="B26" i="13"/>
  <c r="C94" i="13"/>
  <c r="B29" i="13"/>
  <c r="D3" i="13"/>
  <c r="B109" i="13"/>
  <c r="B50" i="13"/>
  <c r="C3" i="13"/>
  <c r="B112" i="13"/>
  <c r="C24" i="13"/>
  <c r="B11" i="13"/>
  <c r="D78" i="13"/>
  <c r="D25" i="13"/>
  <c r="D47" i="13"/>
  <c r="D106" i="13"/>
  <c r="D7" i="13"/>
  <c r="D83" i="13"/>
  <c r="C30" i="23" a="1"/>
  <c r="D93" i="13"/>
  <c r="C123" i="13"/>
  <c r="C16" i="13"/>
  <c r="F29" i="19" a="1"/>
  <c r="C44" i="13"/>
  <c r="B82" i="13"/>
  <c r="D89" i="13"/>
  <c r="B4" i="13"/>
  <c r="C30" i="15" a="1"/>
  <c r="C75" i="13"/>
  <c r="D110" i="13"/>
  <c r="C35" i="13"/>
  <c r="B39" i="13"/>
  <c r="C121" i="13"/>
  <c r="B76" i="13"/>
  <c r="D15" i="13"/>
  <c r="D59" i="13"/>
  <c r="D32" i="13"/>
  <c r="D12" i="13"/>
  <c r="D38" i="13"/>
  <c r="B63" i="13"/>
  <c r="C63" i="13"/>
  <c r="D86" i="13"/>
  <c r="D117" i="13"/>
  <c r="B89" i="13"/>
  <c r="D4" i="13"/>
  <c r="D40" i="13"/>
  <c r="D73" i="13"/>
  <c r="B107" i="13"/>
  <c r="D28" i="13"/>
  <c r="D120" i="13"/>
  <c r="B114" i="13"/>
  <c r="D102" i="13"/>
  <c r="B58" i="13"/>
  <c r="C93" i="13"/>
  <c r="B88" i="13"/>
  <c r="C90" i="13"/>
  <c r="B18" i="13"/>
  <c r="B40" i="13"/>
  <c r="B19" i="13"/>
  <c r="C107" i="13"/>
  <c r="C76" i="13"/>
  <c r="D8" i="13"/>
  <c r="D97" i="13"/>
  <c r="C101" i="13"/>
  <c r="C106" i="13"/>
  <c r="C10" i="13"/>
  <c r="D44" i="13"/>
  <c r="F29" i="24" a="1"/>
  <c r="F29" i="18" a="1"/>
  <c r="C26" i="13"/>
  <c r="F29" i="20" a="1"/>
  <c r="B110" i="13"/>
  <c r="B106" i="13"/>
  <c r="B15" i="13"/>
  <c r="D6" i="13"/>
  <c r="B31" i="13"/>
  <c r="F29" i="11" a="1"/>
  <c r="D88" i="13"/>
  <c r="D35" i="13"/>
  <c r="C23" i="4" a="1"/>
  <c r="D103" i="13"/>
  <c r="F29" i="26" a="1"/>
  <c r="C30" i="12" a="1"/>
  <c r="C28" i="13"/>
  <c r="D115" i="13"/>
  <c r="D79" i="13"/>
  <c r="F22" i="4" a="1"/>
  <c r="D94" i="13"/>
  <c r="B46" i="13"/>
  <c r="D116" i="13"/>
  <c r="B28" i="13"/>
  <c r="C23" i="13"/>
  <c r="B6" i="13"/>
  <c r="D50" i="13"/>
  <c r="C37" i="13"/>
  <c r="D111" i="13"/>
  <c r="B79" i="13"/>
  <c r="B70" i="13"/>
  <c r="C87" i="13"/>
  <c r="B126" i="13"/>
  <c r="D119" i="13"/>
  <c r="C36" i="13"/>
  <c r="B92" i="13"/>
  <c r="D76" i="13"/>
  <c r="B36" i="13"/>
  <c r="B73" i="13"/>
  <c r="C67" i="13"/>
  <c r="C49" i="13"/>
  <c r="C61" i="13"/>
  <c r="D85" i="13"/>
  <c r="C122" i="13"/>
  <c r="D63" i="13"/>
  <c r="B22" i="13"/>
  <c r="D95" i="13"/>
  <c r="C14" i="13"/>
  <c r="D109" i="13"/>
  <c r="C39" i="13"/>
  <c r="B43" i="13"/>
  <c r="D68" i="13"/>
  <c r="C78" i="13"/>
  <c r="D53" i="13"/>
  <c r="C103" i="13"/>
  <c r="D33" i="13"/>
  <c r="C108" i="13"/>
  <c r="B111" i="13"/>
  <c r="B77" i="13"/>
  <c r="B17" i="13"/>
  <c r="B100" i="13"/>
  <c r="D13" i="13"/>
  <c r="D75" i="13"/>
  <c r="C7" i="13"/>
  <c r="B9" i="13"/>
  <c r="D66" i="13"/>
  <c r="D91" i="13"/>
  <c r="D46" i="13"/>
  <c r="C64" i="13"/>
  <c r="B95" i="13"/>
  <c r="D126" i="13"/>
  <c r="C85" i="13"/>
  <c r="C83" i="13"/>
  <c r="B25" i="13"/>
  <c r="B60" i="13"/>
  <c r="D72" i="13"/>
  <c r="B13" i="13"/>
  <c r="D124" i="13"/>
  <c r="C60" i="13"/>
  <c r="C5" i="13"/>
  <c r="B20" i="13"/>
  <c r="C58" i="13"/>
  <c r="C118" i="13"/>
  <c r="C30" i="13"/>
  <c r="F29" i="9" a="1"/>
  <c r="D87" i="13"/>
  <c r="D37" i="13"/>
  <c r="D71" i="13"/>
  <c r="B42" i="13"/>
  <c r="F26" i="6" a="1"/>
  <c r="D30" i="13"/>
  <c r="C59" i="13"/>
  <c r="D82" i="13"/>
  <c r="B12" i="13"/>
  <c r="D69" i="13"/>
  <c r="F29" i="17" a="1"/>
  <c r="B99" i="13"/>
  <c r="D20" i="13"/>
  <c r="C30" i="25" a="1"/>
  <c r="C95" i="13"/>
  <c r="D48" i="13"/>
  <c r="C27" i="6" a="1"/>
  <c r="D64" i="13"/>
  <c r="D58" i="13"/>
  <c r="C50" i="13"/>
  <c r="C55" i="13"/>
  <c r="B56" i="13"/>
  <c r="B101" i="13"/>
  <c r="B66" i="13"/>
  <c r="C40" i="13"/>
  <c r="C74" i="13"/>
  <c r="B103" i="13"/>
  <c r="C22" i="13"/>
  <c r="C117" i="13"/>
  <c r="F29" i="14" a="1"/>
  <c r="C8" i="13"/>
  <c r="D21" i="13"/>
  <c r="D17" i="13"/>
  <c r="D51" i="13"/>
  <c r="C96" i="13"/>
  <c r="B65" i="13"/>
  <c r="C104" i="13"/>
  <c r="D26" i="13"/>
  <c r="B24" i="13"/>
  <c r="D22" i="13"/>
  <c r="C111" i="13"/>
  <c r="D41" i="13"/>
  <c r="B33" i="13"/>
  <c r="C48" i="13"/>
  <c r="B32" i="13"/>
  <c r="D9" i="13"/>
  <c r="F29" i="16" a="1"/>
  <c r="C30" i="28" a="1"/>
  <c r="D61" i="13"/>
  <c r="C30" i="22" a="1"/>
  <c r="C9" i="13"/>
  <c r="B59" i="13"/>
  <c r="B113" i="13"/>
  <c r="C124" i="13"/>
  <c r="C126" i="13"/>
  <c r="B8" i="13"/>
  <c r="B125" i="13"/>
  <c r="F29" i="7" a="1"/>
  <c r="D67" i="13"/>
  <c r="D92" i="13"/>
  <c r="D5" i="13"/>
  <c r="C65" i="13"/>
  <c r="F29" i="25" a="1"/>
  <c r="D100" i="13"/>
  <c r="C45" i="13"/>
  <c r="B53" i="13"/>
  <c r="C13" i="13"/>
  <c r="D31" i="13"/>
  <c r="D18" i="13"/>
  <c r="C92" i="13"/>
  <c r="C20" i="13"/>
  <c r="D101" i="13"/>
  <c r="D65" i="13"/>
  <c r="C125" i="13"/>
  <c r="B83" i="13"/>
  <c r="D80" i="13"/>
  <c r="C4" i="13"/>
  <c r="D112" i="13"/>
  <c r="B98" i="13"/>
  <c r="C112" i="13"/>
  <c r="F29" i="15" a="1"/>
  <c r="C119" i="13"/>
  <c r="B21" i="13"/>
  <c r="C21" i="13"/>
  <c r="D90" i="13"/>
  <c r="B72" i="13"/>
  <c r="B120" i="13"/>
  <c r="C38" i="13"/>
  <c r="C80" i="13"/>
  <c r="C116" i="13"/>
  <c r="D23" i="13"/>
  <c r="D43" i="13"/>
  <c r="F29" i="21" a="1"/>
  <c r="B10" i="13"/>
  <c r="C30" i="10" a="1"/>
  <c r="F29" i="22" a="1"/>
  <c r="B38" i="13"/>
  <c r="B62" i="13"/>
  <c r="B52" i="13"/>
  <c r="B84" i="13"/>
  <c r="C30" i="20" a="1"/>
  <c r="B116" i="13"/>
  <c r="C43" i="13"/>
  <c r="C30" i="16" a="1"/>
  <c r="D121" i="13"/>
  <c r="B55" i="13"/>
  <c r="D60" i="13"/>
  <c r="D56" i="13"/>
  <c r="B87" i="13"/>
  <c r="C97" i="13"/>
  <c r="B104" i="13"/>
  <c r="B90" i="13"/>
  <c r="C120" i="13"/>
  <c r="C30" i="24" a="1"/>
  <c r="D34" i="13"/>
  <c r="B41" i="13"/>
  <c r="C12" i="13"/>
  <c r="C88" i="13"/>
  <c r="C34" i="13"/>
  <c r="C30" i="11" a="1"/>
  <c r="D11" i="13"/>
  <c r="C31" i="13"/>
  <c r="B117" i="13"/>
  <c r="B121" i="13"/>
  <c r="F29" i="12" a="1"/>
  <c r="B44" i="13"/>
  <c r="D113" i="13"/>
  <c r="B85" i="13"/>
  <c r="D123" i="13"/>
  <c r="B54" i="13"/>
  <c r="D39" i="13"/>
  <c r="C54" i="13"/>
  <c r="B7" i="13"/>
  <c r="C19" i="13"/>
  <c r="D10" i="13"/>
  <c r="B51" i="13"/>
  <c r="C102" i="13"/>
  <c r="B105" i="13"/>
  <c r="C81" i="13"/>
  <c r="B45" i="13"/>
  <c r="D24" i="13"/>
  <c r="D57" i="13"/>
  <c r="C114" i="13"/>
  <c r="B124" i="13"/>
  <c r="C86" i="13"/>
  <c r="B71" i="13"/>
  <c r="D14" i="13"/>
  <c r="D74" i="13"/>
  <c r="F29" i="8" a="1"/>
  <c r="B97" i="13"/>
  <c r="B69" i="13"/>
  <c r="C110" i="13"/>
  <c r="D96" i="13"/>
  <c r="D108" i="13"/>
  <c r="C77" i="13"/>
  <c r="C99" i="13"/>
  <c r="C91" i="13"/>
  <c r="F29" i="28" a="1"/>
  <c r="B78" i="13"/>
  <c r="C115" i="13"/>
  <c r="B3" i="13"/>
  <c r="B122" i="13"/>
  <c r="D49" i="13"/>
  <c r="D16" i="13"/>
  <c r="B81" i="13"/>
  <c r="C72" i="13"/>
  <c r="B5" i="13"/>
  <c r="C18" i="13"/>
  <c r="D27" i="13"/>
  <c r="C68" i="13"/>
  <c r="C89" i="13"/>
  <c r="F29" i="10" a="1"/>
  <c r="B115" i="13"/>
  <c r="C100" i="13"/>
  <c r="C113" i="13"/>
  <c r="B94" i="13"/>
  <c r="B74" i="13"/>
  <c r="B80" i="13"/>
  <c r="D84" i="13"/>
  <c r="B34" i="13"/>
  <c r="C25" i="13"/>
  <c r="F22" i="5" a="1"/>
  <c r="C79" i="13"/>
  <c r="C46" i="13"/>
  <c r="D62" i="13"/>
  <c r="B57" i="13"/>
  <c r="C98" i="13"/>
  <c r="B91" i="13"/>
  <c r="C53" i="13"/>
  <c r="B37" i="13"/>
  <c r="B102" i="13"/>
  <c r="C30" i="14" a="1"/>
  <c r="C30" i="17" a="1"/>
  <c r="C15" i="13"/>
  <c r="C52" i="13"/>
  <c r="C69" i="13"/>
  <c r="D81" i="13"/>
  <c r="B16" i="13"/>
  <c r="C6" i="13"/>
  <c r="B67" i="13"/>
  <c r="C11" i="13"/>
  <c r="C70" i="13"/>
  <c r="C82" i="13"/>
  <c r="C23" i="5" a="1"/>
  <c r="C29" i="13"/>
  <c r="B108" i="13"/>
  <c r="C105" i="13"/>
  <c r="D107" i="13"/>
  <c r="B64" i="13"/>
  <c r="C84" i="13"/>
  <c r="C42" i="13"/>
  <c r="D77" i="13"/>
  <c r="C71" i="13"/>
  <c r="D45" i="13"/>
  <c r="C17" i="13"/>
  <c r="D36" i="13"/>
  <c r="C30" i="9" a="1"/>
  <c r="C30" i="9" l="1"/>
  <c r="G77" i="13"/>
  <c r="F70" i="13"/>
  <c r="H70" i="13" s="1"/>
  <c r="E64" i="13"/>
  <c r="E108" i="13"/>
  <c r="G35" i="13"/>
  <c r="C23" i="5"/>
  <c r="E67" i="13"/>
  <c r="E16" i="13"/>
  <c r="G21" i="13"/>
  <c r="C30" i="17"/>
  <c r="C30" i="14"/>
  <c r="E102" i="13"/>
  <c r="E37" i="13"/>
  <c r="E91" i="13"/>
  <c r="E57" i="13"/>
  <c r="F63" i="13"/>
  <c r="H63" i="13" s="1"/>
  <c r="F22" i="5"/>
  <c r="E34" i="13"/>
  <c r="E80" i="13"/>
  <c r="E74" i="13"/>
  <c r="E94" i="13"/>
  <c r="G119" i="13"/>
  <c r="E115" i="13"/>
  <c r="F29" i="10"/>
  <c r="E5" i="13"/>
  <c r="E81" i="13"/>
  <c r="E122" i="13"/>
  <c r="F32" i="13"/>
  <c r="F7" i="13"/>
  <c r="B1" i="13"/>
  <c r="E3" i="13"/>
  <c r="E78" i="13"/>
  <c r="F84" i="13"/>
  <c r="H84" i="13" s="1"/>
  <c r="F29" i="28"/>
  <c r="G105" i="13"/>
  <c r="E69" i="13"/>
  <c r="E97" i="13"/>
  <c r="F29" i="8"/>
  <c r="F77" i="13"/>
  <c r="H77" i="13" s="1"/>
  <c r="E71" i="13"/>
  <c r="E124" i="13"/>
  <c r="E45" i="13"/>
  <c r="E105" i="13"/>
  <c r="E51" i="13"/>
  <c r="E7" i="13"/>
  <c r="E54" i="13"/>
  <c r="E85" i="13"/>
  <c r="F91" i="13"/>
  <c r="H91" i="13" s="1"/>
  <c r="E44" i="13"/>
  <c r="F29" i="12"/>
  <c r="E121" i="13"/>
  <c r="E117" i="13"/>
  <c r="C30" i="11"/>
  <c r="E41" i="13"/>
  <c r="C30" i="24"/>
  <c r="G126" i="13"/>
  <c r="E90" i="13"/>
  <c r="E104" i="13"/>
  <c r="E87" i="13"/>
  <c r="E55" i="13"/>
  <c r="C30" i="16"/>
  <c r="G49" i="13"/>
  <c r="E116" i="13"/>
  <c r="C30" i="20"/>
  <c r="E84" i="13"/>
  <c r="E52" i="13"/>
  <c r="E62" i="13"/>
  <c r="E38" i="13"/>
  <c r="F29" i="22"/>
  <c r="C30" i="10"/>
  <c r="E10" i="13"/>
  <c r="F29" i="21"/>
  <c r="E120" i="13"/>
  <c r="F126" i="13"/>
  <c r="H126" i="13" s="1"/>
  <c r="E72" i="13"/>
  <c r="E21" i="13"/>
  <c r="F29" i="15"/>
  <c r="E98" i="13"/>
  <c r="E83" i="13"/>
  <c r="G98" i="13"/>
  <c r="E53" i="13"/>
  <c r="F29" i="25"/>
  <c r="F29" i="7"/>
  <c r="E125" i="13"/>
  <c r="E8" i="13"/>
  <c r="F14" i="13"/>
  <c r="F119" i="13"/>
  <c r="H119" i="13" s="1"/>
  <c r="E113" i="13"/>
  <c r="E59" i="13"/>
  <c r="C30" i="22"/>
  <c r="C30" i="28"/>
  <c r="F29" i="16"/>
  <c r="E32" i="13"/>
  <c r="E33" i="13"/>
  <c r="E24" i="13"/>
  <c r="E65" i="13"/>
  <c r="G14" i="13"/>
  <c r="F29" i="14"/>
  <c r="G28" i="13"/>
  <c r="E103" i="13"/>
  <c r="E66" i="13"/>
  <c r="E101" i="13"/>
  <c r="E56" i="13"/>
  <c r="G56" i="13"/>
  <c r="C27" i="6"/>
  <c r="C30" i="25"/>
  <c r="F105" i="13"/>
  <c r="H105" i="13" s="1"/>
  <c r="E99" i="13"/>
  <c r="F29" i="17"/>
  <c r="E12" i="13"/>
  <c r="F26" i="6"/>
  <c r="E42" i="13"/>
  <c r="F29" i="9"/>
  <c r="E20" i="13"/>
  <c r="E13" i="13"/>
  <c r="E60" i="13"/>
  <c r="E25" i="13"/>
  <c r="G91" i="13"/>
  <c r="E95" i="13"/>
  <c r="G70" i="13"/>
  <c r="E9" i="13"/>
  <c r="E100" i="13"/>
  <c r="E17" i="13"/>
  <c r="E77" i="13"/>
  <c r="E111" i="13"/>
  <c r="G84" i="13"/>
  <c r="F49" i="13"/>
  <c r="H49" i="13" s="1"/>
  <c r="E43" i="13"/>
  <c r="E22" i="13"/>
  <c r="F28" i="13"/>
  <c r="E73" i="13"/>
  <c r="F42" i="13"/>
  <c r="E36" i="13"/>
  <c r="E92" i="13"/>
  <c r="F98" i="13"/>
  <c r="H98" i="13" s="1"/>
  <c r="G42" i="13"/>
  <c r="E126" i="13"/>
  <c r="E70" i="13"/>
  <c r="E79" i="13"/>
  <c r="E6" i="13"/>
  <c r="E28" i="13"/>
  <c r="E46" i="13"/>
  <c r="F22" i="4"/>
  <c r="C30" i="12"/>
  <c r="F29" i="26"/>
  <c r="C23" i="4"/>
  <c r="F29" i="11"/>
  <c r="E31" i="13"/>
  <c r="F21" i="13"/>
  <c r="E15" i="13"/>
  <c r="E106" i="13"/>
  <c r="F112" i="13"/>
  <c r="H112" i="13" s="1"/>
  <c r="E110" i="13"/>
  <c r="F29" i="20"/>
  <c r="F29" i="18"/>
  <c r="F29" i="24"/>
  <c r="G112" i="13"/>
  <c r="E19" i="13"/>
  <c r="E40" i="13"/>
  <c r="E18" i="13"/>
  <c r="E88" i="13"/>
  <c r="E58" i="13"/>
  <c r="E114" i="13"/>
  <c r="E107" i="13"/>
  <c r="E89" i="13"/>
  <c r="E63" i="13"/>
  <c r="E76" i="13"/>
  <c r="E39" i="13"/>
  <c r="C30" i="15"/>
  <c r="E4" i="13"/>
  <c r="E82" i="13"/>
  <c r="F29" i="19"/>
  <c r="C30" i="23"/>
  <c r="E11" i="13"/>
  <c r="E112" i="13"/>
  <c r="G32" i="13"/>
  <c r="C1" i="13"/>
  <c r="G7" i="13"/>
  <c r="F56" i="13"/>
  <c r="H56" i="13" s="1"/>
  <c r="E50" i="13"/>
  <c r="E109" i="13"/>
  <c r="D1" i="13"/>
  <c r="E29" i="13"/>
  <c r="F35" i="13"/>
  <c r="E26" i="13"/>
  <c r="E96" i="13"/>
  <c r="C30" i="7"/>
  <c r="E14" i="13"/>
  <c r="E118" i="13"/>
  <c r="E27" i="13"/>
  <c r="E93" i="13"/>
  <c r="E23" i="13"/>
  <c r="F29" i="23"/>
  <c r="E86" i="13"/>
  <c r="E48" i="13"/>
  <c r="E35" i="13"/>
  <c r="E68" i="13"/>
  <c r="E123" i="13"/>
  <c r="G63" i="13"/>
  <c r="C30" i="26"/>
  <c r="C30" i="8"/>
  <c r="E47" i="13"/>
  <c r="E30" i="13"/>
  <c r="C30" i="18"/>
  <c r="E49" i="13"/>
  <c r="C30" i="21"/>
  <c r="E61" i="13"/>
  <c r="E75" i="13"/>
  <c r="E119" i="13"/>
  <c r="C30" i="19"/>
  <c r="C32" i="9" a="1"/>
  <c r="F31" i="10" a="1"/>
  <c r="F31" i="21" a="1"/>
  <c r="C32" i="12" a="1"/>
  <c r="F31" i="24" a="1"/>
  <c r="C32" i="18" a="1"/>
  <c r="C32" i="16" a="1"/>
  <c r="F31" i="17" a="1"/>
  <c r="F31" i="26" a="1"/>
  <c r="C32" i="15" a="1"/>
  <c r="F31" i="23" a="1"/>
  <c r="F31" i="8" a="1"/>
  <c r="F31" i="12" a="1"/>
  <c r="F31" i="14" a="1"/>
  <c r="C25" i="4" a="1"/>
  <c r="C32" i="21" a="1"/>
  <c r="C32" i="24" a="1"/>
  <c r="C32" i="7" a="1"/>
  <c r="C32" i="26" a="1"/>
  <c r="C32" i="10" a="1"/>
  <c r="C32" i="25" a="1"/>
  <c r="F31" i="20" a="1"/>
  <c r="F24" i="4" a="1"/>
  <c r="F28" i="6" a="1"/>
  <c r="F31" i="11" a="1"/>
  <c r="C32" i="23" a="1"/>
  <c r="C32" i="8" a="1"/>
  <c r="C32" i="20" a="1"/>
  <c r="F31" i="19" a="1"/>
  <c r="C32" i="11" a="1"/>
  <c r="F31" i="15" a="1"/>
  <c r="F31" i="9" a="1"/>
  <c r="C32" i="22" a="1"/>
  <c r="C32" i="19" a="1"/>
  <c r="C32" i="28" a="1"/>
  <c r="F31" i="16" a="1"/>
  <c r="F31" i="22" a="1"/>
  <c r="C29" i="6" a="1"/>
  <c r="F31" i="25" a="1"/>
  <c r="F31" i="7" a="1"/>
  <c r="F31" i="18" a="1"/>
  <c r="F24" i="5" a="1"/>
  <c r="C25" i="5" a="1"/>
  <c r="C32" i="17" a="1"/>
  <c r="F31" i="28" a="1"/>
  <c r="C32" i="14" a="1"/>
  <c r="H7" i="13" l="1"/>
  <c r="H35" i="13"/>
  <c r="H14" i="13"/>
  <c r="H21" i="13"/>
  <c r="H28" i="13"/>
  <c r="C32" i="14"/>
  <c r="F31" i="28"/>
  <c r="C32" i="17"/>
  <c r="C25" i="5"/>
  <c r="F24" i="5"/>
  <c r="F31" i="18"/>
  <c r="F31" i="7"/>
  <c r="F31" i="25"/>
  <c r="C29" i="6"/>
  <c r="F31" i="22"/>
  <c r="F31" i="16"/>
  <c r="C32" i="28"/>
  <c r="C32" i="19"/>
  <c r="C32" i="22"/>
  <c r="F31" i="9"/>
  <c r="F31" i="15"/>
  <c r="C32" i="11"/>
  <c r="F31" i="19"/>
  <c r="C32" i="20"/>
  <c r="C32" i="8"/>
  <c r="C32" i="23"/>
  <c r="F31" i="11"/>
  <c r="F28" i="6"/>
  <c r="F24" i="4"/>
  <c r="F31" i="20"/>
  <c r="C32" i="25"/>
  <c r="C32" i="10"/>
  <c r="C32" i="26"/>
  <c r="C32" i="7"/>
  <c r="C32" i="24"/>
  <c r="C32" i="21"/>
  <c r="C25" i="4"/>
  <c r="F31" i="14"/>
  <c r="F31" i="12"/>
  <c r="F31" i="8"/>
  <c r="F31" i="23"/>
  <c r="C32" i="15"/>
  <c r="F31" i="26"/>
  <c r="F31" i="17"/>
  <c r="C32" i="16"/>
  <c r="C32" i="18"/>
  <c r="F31" i="24"/>
  <c r="C32" i="12"/>
  <c r="F31" i="21"/>
  <c r="F31" i="10"/>
  <c r="C32" i="9"/>
  <c r="E1" i="13"/>
  <c r="H32" i="13"/>
  <c r="I32" i="13"/>
  <c r="I33" i="13" s="1"/>
  <c r="J32" i="13"/>
  <c r="J33" i="13" s="1"/>
  <c r="H42" i="13"/>
  <c r="K33" i="13" l="1"/>
</calcChain>
</file>

<file path=xl/sharedStrings.xml><?xml version="1.0" encoding="utf-8"?>
<sst xmlns="http://schemas.openxmlformats.org/spreadsheetml/2006/main" count="15843" uniqueCount="1302">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</sst>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361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36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361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361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21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9" t="s">
        <v>7</v>
      </c>
      <c r="B11" s="60"/>
      <c r="C11" s="60"/>
      <c r="D11" s="60"/>
      <c r="E11" s="60"/>
      <c r="F11" s="60"/>
      <c r="G11" s="1"/>
      <c r="H11" s="1"/>
      <c r="I11" s="2"/>
      <c r="J11" s="8"/>
      <c r="K11" s="9"/>
      <c r="L11" s="10">
        <f t="shared" si="1"/>
        <v>0</v>
      </c>
      <c r="M11" s="3"/>
      <c r="N11" s="59" t="s">
        <v>8</v>
      </c>
      <c r="O11" s="60"/>
      <c r="P11" s="60"/>
      <c r="Q11" s="60"/>
      <c r="R11" s="60"/>
      <c r="S11" s="6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61" t="s">
        <v>21</v>
      </c>
      <c r="R20" s="62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61" t="s">
        <v>23</v>
      </c>
      <c r="O21" s="62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9" t="s">
        <v>7</v>
      </c>
      <c r="B13" s="60"/>
      <c r="C13" s="60"/>
      <c r="D13" s="60"/>
      <c r="E13" s="60"/>
      <c r="F13" s="60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9" t="s">
        <v>8</v>
      </c>
      <c r="O13" s="60"/>
      <c r="P13" s="60"/>
      <c r="Q13" s="60"/>
      <c r="R13" s="60"/>
      <c r="S13" s="6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61" t="s">
        <v>21</v>
      </c>
      <c r="R22" s="62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61" t="s">
        <v>23</v>
      </c>
      <c r="O23" s="62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9" t="s">
        <v>7</v>
      </c>
      <c r="B13" s="60"/>
      <c r="C13" s="60"/>
      <c r="D13" s="60"/>
      <c r="E13" s="60"/>
      <c r="F13" s="60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9" t="s">
        <v>8</v>
      </c>
      <c r="O13" s="60"/>
      <c r="P13" s="60"/>
      <c r="Q13" s="60"/>
      <c r="R13" s="60"/>
      <c r="S13" s="6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61" t="s">
        <v>21</v>
      </c>
      <c r="R22" s="62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61" t="s">
        <v>23</v>
      </c>
      <c r="O23" s="62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9" t="s">
        <v>7</v>
      </c>
      <c r="B13" s="60"/>
      <c r="C13" s="60"/>
      <c r="D13" s="60"/>
      <c r="E13" s="60"/>
      <c r="F13" s="60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9" t="s">
        <v>8</v>
      </c>
      <c r="O13" s="60"/>
      <c r="P13" s="60"/>
      <c r="Q13" s="60"/>
      <c r="R13" s="60"/>
      <c r="S13" s="6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1" t="s">
        <v>21</v>
      </c>
      <c r="E22" s="6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61" t="s">
        <v>21</v>
      </c>
      <c r="R22" s="62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61" t="s">
        <v>23</v>
      </c>
      <c r="B23" s="6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61" t="s">
        <v>23</v>
      </c>
      <c r="O23" s="62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9" t="s">
        <v>7</v>
      </c>
      <c r="B13" s="60"/>
      <c r="C13" s="60"/>
      <c r="D13" s="60"/>
      <c r="E13" s="60"/>
      <c r="F13" s="60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9" t="s">
        <v>8</v>
      </c>
      <c r="O13" s="60"/>
      <c r="P13" s="60"/>
      <c r="Q13" s="60"/>
      <c r="R13" s="60"/>
      <c r="S13" s="6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1" t="s">
        <v>21</v>
      </c>
      <c r="E22" s="6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61" t="s">
        <v>21</v>
      </c>
      <c r="R22" s="62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61" t="s">
        <v>23</v>
      </c>
      <c r="B23" s="6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61" t="s">
        <v>23</v>
      </c>
      <c r="O23" s="62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9" t="s">
        <v>7</v>
      </c>
      <c r="B17" s="60"/>
      <c r="C17" s="60"/>
      <c r="D17" s="60"/>
      <c r="E17" s="60"/>
      <c r="F17" s="60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9" t="s">
        <v>8</v>
      </c>
      <c r="O17" s="60"/>
      <c r="P17" s="60"/>
      <c r="Q17" s="60"/>
      <c r="R17" s="60"/>
      <c r="S17" s="6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61" t="s">
        <v>21</v>
      </c>
      <c r="E26" s="6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61" t="s">
        <v>21</v>
      </c>
      <c r="R26" s="62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61" t="s">
        <v>23</v>
      </c>
      <c r="B27" s="6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61" t="s">
        <v>23</v>
      </c>
      <c r="O27" s="62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61" t="s">
        <v>21</v>
      </c>
      <c r="R29" s="62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61" t="s">
        <v>23</v>
      </c>
      <c r="O30" s="62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61" t="s">
        <v>21</v>
      </c>
      <c r="R29" s="62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61" t="s">
        <v>23</v>
      </c>
      <c r="O30" s="62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61" t="s">
        <v>21</v>
      </c>
      <c r="R29" s="62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61" t="s">
        <v>23</v>
      </c>
      <c r="O30" s="62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61" t="s">
        <v>21</v>
      </c>
      <c r="R29" s="62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61" t="s">
        <v>23</v>
      </c>
      <c r="O30" s="62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61" t="s">
        <v>21</v>
      </c>
      <c r="R29" s="62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61" t="s">
        <v>23</v>
      </c>
      <c r="O30" s="62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61" t="s">
        <v>21</v>
      </c>
      <c r="R29" s="62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61" t="s">
        <v>23</v>
      </c>
      <c r="O30" s="62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61" t="s">
        <v>21</v>
      </c>
      <c r="R29" s="62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61" t="s">
        <v>23</v>
      </c>
      <c r="O30" s="62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61" t="s">
        <v>21</v>
      </c>
      <c r="R29" s="62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61" t="s">
        <v>23</v>
      </c>
      <c r="O30" s="62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61" t="s">
        <v>21</v>
      </c>
      <c r="R29" s="62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61" t="s">
        <v>23</v>
      </c>
      <c r="O30" s="62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61" t="s">
        <v>21</v>
      </c>
      <c r="R29" s="62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61" t="s">
        <v>23</v>
      </c>
      <c r="O30" s="62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61" t="s">
        <v>21</v>
      </c>
      <c r="R29" s="62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61" t="s">
        <v>23</v>
      </c>
      <c r="O30" s="62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61" t="s">
        <v>21</v>
      </c>
      <c r="R29" s="62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61" t="s">
        <v>23</v>
      </c>
      <c r="O30" s="62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61" t="s">
        <v>21</v>
      </c>
      <c r="R29" s="62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61" t="s">
        <v>23</v>
      </c>
      <c r="O30" s="62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61" t="s">
        <v>21</v>
      </c>
      <c r="R29" s="62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61" t="s">
        <v>23</v>
      </c>
      <c r="O30" s="62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61" t="s">
        <v>21</v>
      </c>
      <c r="R29" s="62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61" t="s">
        <v>23</v>
      </c>
      <c r="O30" s="62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61" t="s">
        <v>21</v>
      </c>
      <c r="R29" s="62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61" t="s">
        <v>23</v>
      </c>
      <c r="O30" s="62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61" t="s">
        <v>21</v>
      </c>
      <c r="R29" s="62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61" t="s">
        <v>23</v>
      </c>
      <c r="O30" s="62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61" t="s">
        <v>21</v>
      </c>
      <c r="R29" s="62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61" t="s">
        <v>23</v>
      </c>
      <c r="O30" s="62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61" t="s">
        <v>21</v>
      </c>
      <c r="R29" s="62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1" t="s">
        <v>23</v>
      </c>
      <c r="B30" s="6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61" t="s">
        <v>23</v>
      </c>
      <c r="O30" s="62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61" t="s">
        <v>21</v>
      </c>
      <c r="R29" s="62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61" t="s">
        <v>23</v>
      </c>
      <c r="O30" s="62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26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61" t="s">
        <v>21</v>
      </c>
      <c r="R29" s="62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61" t="s">
        <v>23</v>
      </c>
      <c r="O30" s="62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4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4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05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61" t="s">
        <v>21</v>
      </c>
      <c r="R29" s="62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61" t="s">
        <v>23</v>
      </c>
      <c r="O30" s="62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40" sqref="J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61" t="s">
        <v>21</v>
      </c>
      <c r="R29" s="62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61" t="s">
        <v>23</v>
      </c>
      <c r="O30" s="62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4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1163</v>
      </c>
      <c r="J65" s="39">
        <v>-300</v>
      </c>
      <c r="K65" s="40"/>
      <c r="L65" s="41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1164</v>
      </c>
      <c r="J66" s="42"/>
      <c r="K66" s="43">
        <v>35</v>
      </c>
      <c r="L66" s="41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850</v>
      </c>
      <c r="K67" s="40"/>
      <c r="L67" s="41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340</v>
      </c>
      <c r="L68" s="41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8" t="s">
        <v>95</v>
      </c>
      <c r="J69" s="39"/>
      <c r="K69" s="40">
        <v>-340</v>
      </c>
      <c r="L69" s="41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57</v>
      </c>
      <c r="J70" s="39"/>
      <c r="K70" s="40">
        <v>410</v>
      </c>
      <c r="L70" s="41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4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4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4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4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9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4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4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4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4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4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4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4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4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4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4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4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4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4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4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4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4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4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34" workbookViewId="0">
      <selection activeCell="I51" sqref="I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SUM('04-05'!$J$22:$J$361)</f>
        <v>-1510</v>
      </c>
      <c r="K20" s="3">
        <f>SUM('04-05'!$K$22:$K$361)</f>
        <v>-239</v>
      </c>
      <c r="L20" s="3">
        <f>SUM('04-05'!$L$22:$L$361)</f>
        <v>-255.77777777777783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4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4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61" t="s">
        <v>21</v>
      </c>
      <c r="R29" s="62"/>
      <c r="S29" s="17">
        <f>SUM('04-05'!$J$22:$J$361)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4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61" t="s">
        <v>23</v>
      </c>
      <c r="O30" s="62"/>
      <c r="P30" s="6">
        <f>SUM('04-05'!$K$22:$K$361)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1199</v>
      </c>
      <c r="J65" s="39"/>
      <c r="K65" s="40">
        <v>200</v>
      </c>
      <c r="L65" s="41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1200</v>
      </c>
      <c r="J66" s="42">
        <v>70</v>
      </c>
      <c r="K66" s="43">
        <v>10</v>
      </c>
      <c r="L66" s="41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800</v>
      </c>
      <c r="J67" s="39">
        <v>120</v>
      </c>
      <c r="K67" s="40"/>
      <c r="L67" s="41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16</v>
      </c>
      <c r="J68" s="42">
        <v>900</v>
      </c>
      <c r="K68" s="43"/>
      <c r="L68" s="41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694</v>
      </c>
      <c r="J69" s="39">
        <v>180</v>
      </c>
      <c r="K69" s="40">
        <v>5</v>
      </c>
      <c r="L69" s="41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295</v>
      </c>
      <c r="J70" s="39"/>
      <c r="K70" s="40">
        <v>10</v>
      </c>
      <c r="L70" s="41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9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7" t="s">
        <v>40</v>
      </c>
      <c r="I90" s="44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4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4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1"/>
  <sheetViews>
    <sheetView rightToLeft="1" topLeftCell="A87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SUM('05-05'!$J$22:$J$362)</f>
        <v>1055</v>
      </c>
      <c r="K20" s="3">
        <f>SUM('05-05'!$K$22:$K$362)</f>
        <v>-439</v>
      </c>
      <c r="L20" s="3">
        <f>SUM('05-05'!$L$22:$L$362)</f>
        <v>-427.277777777778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4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5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61" t="s">
        <v>21</v>
      </c>
      <c r="R29" s="62"/>
      <c r="S29" s="17">
        <f>SUM('05-05'!$J$22:$J$362)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1" t="s">
        <v>23</v>
      </c>
      <c r="B30" s="6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4"/>
      <c r="J30" s="8">
        <v>350</v>
      </c>
      <c r="K30" s="9">
        <v>20</v>
      </c>
      <c r="L30" s="10">
        <f>'05-05'!$K30+('05-05'!$J30/90)</f>
        <v>23.888888888888889</v>
      </c>
      <c r="M30" s="3"/>
      <c r="N30" s="61" t="s">
        <v>23</v>
      </c>
      <c r="O30" s="62"/>
      <c r="P30" s="6">
        <f>SUM('05-05'!$K$22:$K$362)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7" t="s">
        <v>40</v>
      </c>
      <c r="I62" s="44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743</v>
      </c>
      <c r="J65" s="39">
        <v>250</v>
      </c>
      <c r="K65" s="40"/>
      <c r="L65" s="41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172</v>
      </c>
      <c r="J66" s="42">
        <v>300</v>
      </c>
      <c r="K66" s="43"/>
      <c r="L66" s="41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1224</v>
      </c>
      <c r="J67" s="39">
        <v>120</v>
      </c>
      <c r="K67" s="40"/>
      <c r="L67" s="41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300</v>
      </c>
      <c r="K68" s="43">
        <v>20</v>
      </c>
      <c r="L68" s="41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1225</v>
      </c>
      <c r="J69" s="39">
        <v>-400</v>
      </c>
      <c r="K69" s="40"/>
      <c r="L69" s="41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539</v>
      </c>
      <c r="J70" s="39"/>
      <c r="K70" s="40">
        <v>149</v>
      </c>
      <c r="L70" s="41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4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4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4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4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9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4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'05-05'!$K362+('05-05'!$J362/90)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>
    <pageSetUpPr fitToPage="1"/>
  </sheetPr>
  <dimension ref="A1:Z1000"/>
  <sheetViews>
    <sheetView rightToLeft="1" topLeftCell="A117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SUM('06-05'!$J$22:$J$361)</f>
        <v>2005</v>
      </c>
      <c r="K20" s="3">
        <f>SUM('06-05'!$K$22:$K$361)</f>
        <v>-345</v>
      </c>
      <c r="L20" s="3">
        <f>SUM('06-05'!$L$22:$L$361)</f>
        <v>-322.72222222222217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4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5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61" t="s">
        <v>21</v>
      </c>
      <c r="R29" s="62"/>
      <c r="S29" s="17">
        <f>SUM('06-05'!$J$22:$J$361)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4" t="s">
        <v>83</v>
      </c>
      <c r="J30" s="8"/>
      <c r="K30" s="9">
        <v>8</v>
      </c>
      <c r="L30" s="10">
        <f>'06-05'!$K30+('06-05'!$J30/90)</f>
        <v>8</v>
      </c>
      <c r="M30" s="3"/>
      <c r="N30" s="61" t="s">
        <v>23</v>
      </c>
      <c r="O30" s="62"/>
      <c r="P30" s="6">
        <f>SUM('06-05'!$K$22:$K$361)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6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95</v>
      </c>
      <c r="J65" s="39">
        <v>2000</v>
      </c>
      <c r="K65" s="40"/>
      <c r="L65" s="41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95</v>
      </c>
      <c r="J66" s="42">
        <v>-2000</v>
      </c>
      <c r="K66" s="43"/>
      <c r="L66" s="41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>
        <v>5</v>
      </c>
      <c r="L67" s="41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324</v>
      </c>
      <c r="J68" s="42"/>
      <c r="K68" s="43">
        <v>25</v>
      </c>
      <c r="L68" s="41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756</v>
      </c>
      <c r="J69" s="39"/>
      <c r="K69" s="40">
        <v>5</v>
      </c>
      <c r="L69" s="41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430</v>
      </c>
      <c r="J70" s="39">
        <v>350</v>
      </c>
      <c r="K70" s="40"/>
      <c r="L70" s="41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'06-05'!$K141+('06-05'!$J141/90)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'06-05'!$K142+('06-05'!$J142/90)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'06-05'!$K143+('06-05'!$J143/90)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'06-05'!$K144+('06-05'!$J144/90)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'06-05'!$K145+('06-05'!$J145/90)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'06-05'!$K146+('06-05'!$J146/90)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'06-05'!$K147+('06-05'!$J147/90)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'06-05'!$K148+('06-05'!$J148/90)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'06-05'!$K149+('06-05'!$J149/90)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'06-05'!$K150+('06-05'!$J150/90)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'06-05'!$K151+('06-05'!$J151/90)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'06-05'!$K152+('06-05'!$J152/90)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'06-05'!$K153+('06-05'!$J153/90)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'06-05'!$K154+('06-05'!$J154/90)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'06-05'!$K155+('06-05'!$J155/90)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'06-05'!$K156+('06-05'!$J156/90)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'06-05'!$K157+('06-05'!$J157/90)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'06-05'!$K158+('06-05'!$J158/90)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'06-05'!$K159+('06-05'!$J159/90)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'06-05'!$K160+('06-05'!$J160/90)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'06-05'!$K161+('06-05'!$J161/90)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'06-05'!$K162+('06-05'!$J162/90)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'06-05'!$K163+('06-05'!$J163/90)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'06-05'!$K164+('06-05'!$J164/90)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'06-05'!$K165+('06-05'!$J165/90)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'06-05'!$K166+('06-05'!$J166/90)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'06-05'!$K167+('06-05'!$J167/90)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'06-05'!$K168+('06-05'!$J168/90)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'06-05'!$K169+('06-05'!$J169/90)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'06-05'!$K170+('06-05'!$J170/90)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'06-05'!$K171+('06-05'!$J171/90)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'06-05'!$K172+('06-05'!$J172/90)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'06-05'!$K173+('06-05'!$J173/90)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'06-05'!$K174+('06-05'!$J174/90)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'06-05'!$K175+('06-05'!$J175/90)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'06-05'!$K176+('06-05'!$J176/90)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'06-05'!$K177+('06-05'!$J177/90)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'06-05'!$K178+('06-05'!$J178/90)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'06-05'!$K179+('06-05'!$J179/90)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'06-05'!$K180+('06-05'!$J180/90)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'06-05'!$K181+('06-05'!$J181/90)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'06-05'!$K182+('06-05'!$J182/90)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'06-05'!$K183+('06-05'!$J183/90)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'06-05'!$K184+('06-05'!$J184/90)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'06-05'!$K185+('06-05'!$J185/90)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'06-05'!$K186+('06-05'!$J186/90)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'06-05'!$K187+('06-05'!$J187/90)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'06-05'!$K188+('06-05'!$J188/90)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'06-05'!$K189+('06-05'!$J189/90)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'06-05'!$K190+('06-05'!$J190/90)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'06-05'!$K191+('06-05'!$J191/90)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'06-05'!$K192+('06-05'!$J192/90)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'06-05'!$K193+('06-05'!$J193/90)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'06-05'!$K194+('06-05'!$J194/90)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'06-05'!$K195+('06-05'!$J195/90)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'06-05'!$K196+('06-05'!$J196/90)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'06-05'!$K197+('06-05'!$J197/90)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'06-05'!$K198+('06-05'!$J198/90)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'06-05'!$K199+('06-05'!$J199/90)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'06-05'!$K200+('06-05'!$J200/90)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'06-05'!$K201+('06-05'!$J201/90)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'06-05'!$K202+('06-05'!$J202/90)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'06-05'!$K203+('06-05'!$J203/90)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'06-05'!$K204+('06-05'!$J204/90)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'06-05'!$K205+('06-05'!$J205/90)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'06-05'!$K206+('06-05'!$J206/90)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'06-05'!$K207+('06-05'!$J207/90)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'06-05'!$K208+('06-05'!$J208/90)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'06-05'!$K209+('06-05'!$J209/90)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'06-05'!$K210+('06-05'!$J210/90)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'06-05'!$K211+('06-05'!$J211/90)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'06-05'!$K212+('06-05'!$J212/90)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'06-05'!$K213+('06-05'!$J213/90)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'06-05'!$K214+('06-05'!$J214/90)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'06-05'!$K215+('06-05'!$J215/90)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'06-05'!$K216+('06-05'!$J216/90)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'06-05'!$K217+('06-05'!$J217/90)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'06-05'!$K218+('06-05'!$J218/90)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'06-05'!$K219+('06-05'!$J219/90)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'06-05'!$K220+('06-05'!$J220/90)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'06-05'!$K221+('06-05'!$J221/90)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'06-05'!$K222+('06-05'!$J222/90)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'06-05'!$K223+('06-05'!$J223/90)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'06-05'!$K224+('06-05'!$J224/90)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'06-05'!$K225+('06-05'!$J225/90)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'06-05'!$K226+('06-05'!$J226/90)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'06-05'!$K227+('06-05'!$J227/90)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'06-05'!$K228+('06-05'!$J228/90)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'06-05'!$K229+('06-05'!$J229/90)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'06-05'!$K230+('06-05'!$J230/90)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'06-05'!$K231+('06-05'!$J231/90)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'06-05'!$K232+('06-05'!$J232/90)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'06-05'!$K233+('06-05'!$J233/90)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'06-05'!$K234+('06-05'!$J234/90)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'06-05'!$K235+('06-05'!$J235/90)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'06-05'!$K236+('06-05'!$J236/90)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'06-05'!$K237+('06-05'!$J237/90)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'06-05'!$K238+('06-05'!$J238/90)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'06-05'!$K239+('06-05'!$J239/90)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'06-05'!$K240+('06-05'!$J240/90)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'06-05'!$K241+('06-05'!$J241/90)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'06-05'!$K242+('06-05'!$J242/90)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'06-05'!$K243+('06-05'!$J243/90)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'06-05'!$K244+('06-05'!$J244/90)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'06-05'!$K245+('06-05'!$J245/90)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'06-05'!$K246+('06-05'!$J246/90)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'06-05'!$K247+('06-05'!$J247/90)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'06-05'!$K248+('06-05'!$J248/90)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'06-05'!$K249+('06-05'!$J249/90)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'06-05'!$K250+('06-05'!$J250/90)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'06-05'!$K251+('06-05'!$J251/90)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'06-05'!$K252+('06-05'!$J252/90)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'06-05'!$K253+('06-05'!$J253/90)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'06-05'!$K254+('06-05'!$J254/90)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'06-05'!$K255+('06-05'!$J255/90)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'06-05'!$K256+('06-05'!$J256/90)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'06-05'!$K257+('06-05'!$J257/90)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'06-05'!$K258+('06-05'!$J258/90)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'06-05'!$K259+('06-05'!$J259/90)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'06-05'!$K260+('06-05'!$J260/90)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'06-05'!$K261+('06-05'!$J261/90)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'06-05'!$K262+('06-05'!$J262/90)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'06-05'!$K263+('06-05'!$J263/90)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'06-05'!$K264+('06-05'!$J264/90)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'06-05'!$K265+('06-05'!$J265/90)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'06-05'!$K266+('06-05'!$J266/90)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'06-05'!$K267+('06-05'!$J267/90)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'06-05'!$K268+('06-05'!$J268/90)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'06-05'!$K269+('06-05'!$J269/90)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'06-05'!$K270+('06-05'!$J270/90)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'06-05'!$K271+('06-05'!$J271/90)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'06-05'!$K272+('06-05'!$J272/90)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'06-05'!$K273+('06-05'!$J273/90)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'06-05'!$K274+('06-05'!$J274/90)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'06-05'!$K275+('06-05'!$J275/90)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'06-05'!$K276+('06-05'!$J276/90)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'06-05'!$K277+('06-05'!$J277/90)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'06-05'!$K278+('06-05'!$J278/90)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'06-05'!$K279+('06-05'!$J279/90)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'06-05'!$K280+('06-05'!$J280/90)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'06-05'!$K281+('06-05'!$J281/90)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'06-05'!$K282+('06-05'!$J282/90)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'06-05'!$K283+('06-05'!$J283/90)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'06-05'!$K284+('06-05'!$J284/90)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'06-05'!$K285+('06-05'!$J285/90)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'06-05'!$K286+('06-05'!$J286/90)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'06-05'!$K287+('06-05'!$J287/90)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'06-05'!$K288+('06-05'!$J288/90)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'06-05'!$K289+('06-05'!$J289/90)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'06-05'!$K290+('06-05'!$J290/90)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'06-05'!$K291+('06-05'!$J291/90)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'06-05'!$K292+('06-05'!$J292/90)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'06-05'!$K293+('06-05'!$J293/90)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'06-05'!$K294+('06-05'!$J294/90)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'06-05'!$K295+('06-05'!$J295/90)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'06-05'!$K296+('06-05'!$J296/90)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'06-05'!$K297+('06-05'!$J297/90)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'06-05'!$K298+('06-05'!$J298/90)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'06-05'!$K299+('06-05'!$J299/90)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'06-05'!$K300+('06-05'!$J300/90)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'06-05'!$K301+('06-05'!$J301/90)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'06-05'!$K302+('06-05'!$J302/90)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'06-05'!$K303+('06-05'!$J303/90)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'06-05'!$K304+('06-05'!$J304/90)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'06-05'!$K305+('06-05'!$J305/90)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'06-05'!$K306+('06-05'!$J306/90)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'06-05'!$K307+('06-05'!$J307/90)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'06-05'!$K308+('06-05'!$J308/90)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'06-05'!$K309+('06-05'!$J309/90)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'06-05'!$K310+('06-05'!$J310/90)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'06-05'!$K311+('06-05'!$J311/90)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'06-05'!$K312+('06-05'!$J312/90)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'06-05'!$K313+('06-05'!$J313/90)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'06-05'!$K314+('06-05'!$J314/90)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'06-05'!$K315+('06-05'!$J315/90)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'06-05'!$K316+('06-05'!$J316/90)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'06-05'!$K317+('06-05'!$J317/90)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'06-05'!$K318+('06-05'!$J318/90)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'06-05'!$K319+('06-05'!$J319/90)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'06-05'!$K320+('06-05'!$J320/90)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'06-05'!$K321+('06-05'!$J321/90)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'06-05'!$K322+('06-05'!$J322/90)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'06-05'!$K323+('06-05'!$J323/90)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'06-05'!$K324+('06-05'!$J324/90)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'06-05'!$K325+('06-05'!$J325/90)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'06-05'!$K326+('06-05'!$J326/90)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'06-05'!$K327+('06-05'!$J327/90)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'06-05'!$K328+('06-05'!$J328/90)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'06-05'!$K329+('06-05'!$J329/90)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'06-05'!$K330+('06-05'!$J330/90)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'06-05'!$K331+('06-05'!$J331/90)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'06-05'!$K332+('06-05'!$J332/90)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'06-05'!$K333+('06-05'!$J333/90)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'06-05'!$K334+('06-05'!$J334/90)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'06-05'!$K335+('06-05'!$J335/90)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'06-05'!$K336+('06-05'!$J336/90)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'06-05'!$K337+('06-05'!$J337/90)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'06-05'!$K338+('06-05'!$J338/90)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'06-05'!$K339+('06-05'!$J339/90)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'06-05'!$K340+('06-05'!$J340/90)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'06-05'!$K341+('06-05'!$J341/90)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'06-05'!$K342+('06-05'!$J342/90)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'06-05'!$K343+('06-05'!$J343/90)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'06-05'!$K344+('06-05'!$J344/90)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'06-05'!$K345+('06-05'!$J345/90)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'06-05'!$K346+('06-05'!$J346/90)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'06-05'!$K347+('06-05'!$J347/90)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'06-05'!$K348+('06-05'!$J348/90)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'06-05'!$K349+('06-05'!$J349/90)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'06-05'!$K350+('06-05'!$J350/90)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'06-05'!$K351+('06-05'!$J351/90)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'06-05'!$K352+('06-05'!$J352/90)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'06-05'!$K353+('06-05'!$J353/90)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'06-05'!$K354+('06-05'!$J354/90)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'06-05'!$K355+('06-05'!$J355/90)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'06-05'!$K356+('06-05'!$J356/90)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'06-05'!$K357+('06-05'!$J357/90)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'06-05'!$K358+('06-05'!$J358/90)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'06-05'!$K359+('06-05'!$J359/90)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'06-05'!$K360+('06-05'!$J360/90)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'06-05'!$K361+('06-05'!$J361/90)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0E5EFBA-E168-46F6-8810-50B3D92E4E5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>
    <pageSetUpPr fitToPage="1"/>
  </sheetPr>
  <dimension ref="A1:Z1000"/>
  <sheetViews>
    <sheetView rightToLeft="1" topLeftCell="A2" workbookViewId="0">
      <selection activeCell="J4" sqref="J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SUM('07-05'!$J$22:$J$361)</f>
        <v>1930</v>
      </c>
      <c r="K20" s="3">
        <f>SUM('07-05'!$K$22:$K$361)</f>
        <v>-1112</v>
      </c>
      <c r="L20" s="3">
        <f>SUM('07-05'!$L$22:$L$361)</f>
        <v>-1090.5555555555554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4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5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61" t="s">
        <v>21</v>
      </c>
      <c r="R29" s="62"/>
      <c r="S29" s="17">
        <f>SUM('07-05'!$J$22:$J$361)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4" t="s">
        <v>314</v>
      </c>
      <c r="J30" s="8">
        <v>500</v>
      </c>
      <c r="K30" s="9"/>
      <c r="L30" s="10">
        <f>'07-05'!$K30+('07-05'!$J30/90)</f>
        <v>5.5555555555555554</v>
      </c>
      <c r="M30" s="3"/>
      <c r="N30" s="61" t="s">
        <v>23</v>
      </c>
      <c r="O30" s="62"/>
      <c r="P30" s="6">
        <f>SUM('07-05'!$K$22:$K$361)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4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4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62</v>
      </c>
      <c r="J65" s="39">
        <v>-330</v>
      </c>
      <c r="K65" s="40">
        <v>10</v>
      </c>
      <c r="L65" s="41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>
        <v>5</v>
      </c>
      <c r="L66" s="41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250</v>
      </c>
      <c r="K67" s="40"/>
      <c r="L67" s="41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325</v>
      </c>
      <c r="K68" s="43"/>
      <c r="L68" s="41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200</v>
      </c>
      <c r="K69" s="40">
        <v>35</v>
      </c>
      <c r="L69" s="41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195</v>
      </c>
      <c r="K70" s="40"/>
      <c r="L70" s="41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4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4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4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4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4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'07-05'!$K112+('07-05'!$J112/90)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'07-05'!$K113+('07-05'!$J113/90)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'07-05'!$K114+('07-05'!$J114/90)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'07-05'!$K115+('07-05'!$J115/90)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'07-05'!$K116+('07-05'!$J116/90)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'07-05'!$K117+('07-05'!$J117/90)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'07-05'!$K118+('07-05'!$J118/90)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'07-05'!$K119+('07-05'!$J119/90)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'07-05'!$K120+('07-05'!$J120/90)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'07-05'!$K121+('07-05'!$J121/90)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'07-05'!$K122+('07-05'!$J122/90)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'07-05'!$K123+('07-05'!$J123/90)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'07-05'!$K124+('07-05'!$J124/90)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'07-05'!$K125+('07-05'!$J125/90)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'07-05'!$K126+('07-05'!$J126/90)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'07-05'!$K127+('07-05'!$J127/90)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'07-05'!$K128+('07-05'!$J128/90)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'07-05'!$K129+('07-05'!$J129/90)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'07-05'!$K130+('07-05'!$J130/90)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'07-05'!$K131+('07-05'!$J131/90)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'07-05'!$K132+('07-05'!$J132/90)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'07-05'!$K133+('07-05'!$J133/90)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'07-05'!$K134+('07-05'!$J134/90)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'07-05'!$K135+('07-05'!$J135/90)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'07-05'!$K136+('07-05'!$J136/90)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'07-05'!$K137+('07-05'!$J137/90)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'07-05'!$K138+('07-05'!$J138/90)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'07-05'!$K139+('07-05'!$J139/90)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'07-05'!$K140+('07-05'!$J140/90)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'07-05'!$K141+('07-05'!$J141/90)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'07-05'!$K142+('07-05'!$J142/90)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'07-05'!$K143+('07-05'!$J143/90)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'07-05'!$K144+('07-05'!$J144/90)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'07-05'!$K145+('07-05'!$J145/90)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'07-05'!$K146+('07-05'!$J146/90)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'07-05'!$K147+('07-05'!$J147/90)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'07-05'!$K148+('07-05'!$J148/90)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'07-05'!$K149+('07-05'!$J149/90)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'07-05'!$K150+('07-05'!$J150/90)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'07-05'!$K151+('07-05'!$J151/90)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'07-05'!$K152+('07-05'!$J152/90)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'07-05'!$K153+('07-05'!$J153/90)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'07-05'!$K154+('07-05'!$J154/90)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'07-05'!$K155+('07-05'!$J155/90)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'07-05'!$K156+('07-05'!$J156/90)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'07-05'!$K157+('07-05'!$J157/90)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'07-05'!$K158+('07-05'!$J158/90)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'07-05'!$K159+('07-05'!$J159/90)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'07-05'!$K160+('07-05'!$J160/90)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'07-05'!$K161+('07-05'!$J161/90)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'07-05'!$K162+('07-05'!$J162/90)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'07-05'!$K163+('07-05'!$J163/90)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'07-05'!$K164+('07-05'!$J164/90)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'07-05'!$K165+('07-05'!$J165/90)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'07-05'!$K166+('07-05'!$J166/90)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'07-05'!$K167+('07-05'!$J167/90)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'07-05'!$K168+('07-05'!$J168/90)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'07-05'!$K169+('07-05'!$J169/90)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'07-05'!$K170+('07-05'!$J170/90)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'07-05'!$K171+('07-05'!$J171/90)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'07-05'!$K172+('07-05'!$J172/90)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'07-05'!$K173+('07-05'!$J173/90)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'07-05'!$K174+('07-05'!$J174/90)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'07-05'!$K175+('07-05'!$J175/90)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'07-05'!$K176+('07-05'!$J176/90)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'07-05'!$K177+('07-05'!$J177/90)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'07-05'!$K178+('07-05'!$J178/90)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'07-05'!$K179+('07-05'!$J179/90)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'07-05'!$K180+('07-05'!$J180/90)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'07-05'!$K181+('07-05'!$J181/90)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'07-05'!$K182+('07-05'!$J182/90)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'07-05'!$K183+('07-05'!$J183/90)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'07-05'!$K184+('07-05'!$J184/90)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'07-05'!$K185+('07-05'!$J185/90)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'07-05'!$K186+('07-05'!$J186/90)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'07-05'!$K187+('07-05'!$J187/90)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'07-05'!$K188+('07-05'!$J188/90)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'07-05'!$K189+('07-05'!$J189/90)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'07-05'!$K190+('07-05'!$J190/90)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'07-05'!$K191+('07-05'!$J191/90)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'07-05'!$K192+('07-05'!$J192/90)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'07-05'!$K193+('07-05'!$J193/90)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'07-05'!$K194+('07-05'!$J194/90)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'07-05'!$K195+('07-05'!$J195/90)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'07-05'!$K196+('07-05'!$J196/90)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'07-05'!$K197+('07-05'!$J197/90)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'07-05'!$K198+('07-05'!$J198/90)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'07-05'!$K199+('07-05'!$J199/90)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'07-05'!$K200+('07-05'!$J200/90)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'07-05'!$K201+('07-05'!$J201/90)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'07-05'!$K202+('07-05'!$J202/90)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'07-05'!$K203+('07-05'!$J203/90)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'07-05'!$K204+('07-05'!$J204/90)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'07-05'!$K205+('07-05'!$J205/90)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'07-05'!$K206+('07-05'!$J206/90)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'07-05'!$K207+('07-05'!$J207/90)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'07-05'!$K208+('07-05'!$J208/90)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'07-05'!$K209+('07-05'!$J209/90)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'07-05'!$K210+('07-05'!$J210/90)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'07-05'!$K211+('07-05'!$J211/90)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'07-05'!$K212+('07-05'!$J212/90)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'07-05'!$K213+('07-05'!$J213/90)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'07-05'!$K214+('07-05'!$J214/90)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'07-05'!$K215+('07-05'!$J215/90)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'07-05'!$K216+('07-05'!$J216/90)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'07-05'!$K217+('07-05'!$J217/90)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'07-05'!$K218+('07-05'!$J218/90)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'07-05'!$K219+('07-05'!$J219/90)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'07-05'!$K220+('07-05'!$J220/90)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'07-05'!$K221+('07-05'!$J221/90)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'07-05'!$K222+('07-05'!$J222/90)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'07-05'!$K223+('07-05'!$J223/90)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'07-05'!$K224+('07-05'!$J224/90)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'07-05'!$K225+('07-05'!$J225/90)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'07-05'!$K226+('07-05'!$J226/90)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'07-05'!$K227+('07-05'!$J227/90)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'07-05'!$K228+('07-05'!$J228/90)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'07-05'!$K229+('07-05'!$J229/90)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'07-05'!$K230+('07-05'!$J230/90)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'07-05'!$K231+('07-05'!$J231/90)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'07-05'!$K232+('07-05'!$J232/90)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'07-05'!$K233+('07-05'!$J233/90)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'07-05'!$K234+('07-05'!$J234/90)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'07-05'!$K235+('07-05'!$J235/90)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'07-05'!$K236+('07-05'!$J236/90)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'07-05'!$K237+('07-05'!$J237/90)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'07-05'!$K238+('07-05'!$J238/90)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'07-05'!$K239+('07-05'!$J239/90)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'07-05'!$K240+('07-05'!$J240/90)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'07-05'!$K241+('07-05'!$J241/90)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'07-05'!$K242+('07-05'!$J242/90)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'07-05'!$K243+('07-05'!$J243/90)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'07-05'!$K244+('07-05'!$J244/90)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'07-05'!$K245+('07-05'!$J245/90)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'07-05'!$K246+('07-05'!$J246/90)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'07-05'!$K247+('07-05'!$J247/90)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'07-05'!$K248+('07-05'!$J248/90)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'07-05'!$K249+('07-05'!$J249/90)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'07-05'!$K250+('07-05'!$J250/90)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'07-05'!$K251+('07-05'!$J251/90)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'07-05'!$K252+('07-05'!$J252/90)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'07-05'!$K253+('07-05'!$J253/90)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'07-05'!$K254+('07-05'!$J254/90)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'07-05'!$K255+('07-05'!$J255/90)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'07-05'!$K256+('07-05'!$J256/90)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'07-05'!$K257+('07-05'!$J257/90)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'07-05'!$K258+('07-05'!$J258/90)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'07-05'!$K259+('07-05'!$J259/90)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'07-05'!$K260+('07-05'!$J260/90)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'07-05'!$K261+('07-05'!$J261/90)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'07-05'!$K262+('07-05'!$J262/90)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'07-05'!$K263+('07-05'!$J263/90)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'07-05'!$K264+('07-05'!$J264/90)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'07-05'!$K265+('07-05'!$J265/90)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'07-05'!$K266+('07-05'!$J266/90)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'07-05'!$K267+('07-05'!$J267/90)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'07-05'!$K268+('07-05'!$J268/90)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'07-05'!$K269+('07-05'!$J269/90)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'07-05'!$K270+('07-05'!$J270/90)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'07-05'!$K271+('07-05'!$J271/90)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'07-05'!$K272+('07-05'!$J272/90)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'07-05'!$K273+('07-05'!$J273/90)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'07-05'!$K274+('07-05'!$J274/90)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'07-05'!$K275+('07-05'!$J275/90)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'07-05'!$K276+('07-05'!$J276/90)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'07-05'!$K277+('07-05'!$J277/90)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'07-05'!$K278+('07-05'!$J278/90)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'07-05'!$K279+('07-05'!$J279/90)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'07-05'!$K280+('07-05'!$J280/90)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'07-05'!$K281+('07-05'!$J281/90)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'07-05'!$K282+('07-05'!$J282/90)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'07-05'!$K283+('07-05'!$J283/90)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'07-05'!$K284+('07-05'!$J284/90)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'07-05'!$K285+('07-05'!$J285/90)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'07-05'!$K286+('07-05'!$J286/90)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'07-05'!$K287+('07-05'!$J287/90)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'07-05'!$K288+('07-05'!$J288/90)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'07-05'!$K289+('07-05'!$J289/90)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'07-05'!$K290+('07-05'!$J290/90)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'07-05'!$K291+('07-05'!$J291/90)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'07-05'!$K292+('07-05'!$J292/90)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'07-05'!$K293+('07-05'!$J293/90)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'07-05'!$K294+('07-05'!$J294/90)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'07-05'!$K295+('07-05'!$J295/90)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'07-05'!$K296+('07-05'!$J296/90)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'07-05'!$K297+('07-05'!$J297/90)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'07-05'!$K298+('07-05'!$J298/90)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'07-05'!$K299+('07-05'!$J299/90)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'07-05'!$K300+('07-05'!$J300/90)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'07-05'!$K301+('07-05'!$J301/90)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'07-05'!$K302+('07-05'!$J302/90)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'07-05'!$K303+('07-05'!$J303/90)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'07-05'!$K304+('07-05'!$J304/90)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'07-05'!$K305+('07-05'!$J305/90)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'07-05'!$K306+('07-05'!$J306/90)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'07-05'!$K307+('07-05'!$J307/90)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'07-05'!$K308+('07-05'!$J308/90)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'07-05'!$K309+('07-05'!$J309/90)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'07-05'!$K310+('07-05'!$J310/90)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'07-05'!$K311+('07-05'!$J311/90)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'07-05'!$K312+('07-05'!$J312/90)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'07-05'!$K313+('07-05'!$J313/90)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'07-05'!$K314+('07-05'!$J314/90)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'07-05'!$K315+('07-05'!$J315/90)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'07-05'!$K316+('07-05'!$J316/90)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'07-05'!$K317+('07-05'!$J317/90)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'07-05'!$K318+('07-05'!$J318/90)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'07-05'!$K319+('07-05'!$J319/90)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'07-05'!$K320+('07-05'!$J320/90)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'07-05'!$K321+('07-05'!$J321/90)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'07-05'!$K322+('07-05'!$J322/90)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'07-05'!$K323+('07-05'!$J323/90)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'07-05'!$K324+('07-05'!$J324/90)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'07-05'!$K325+('07-05'!$J325/90)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'07-05'!$K326+('07-05'!$J326/90)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'07-05'!$K327+('07-05'!$J327/90)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'07-05'!$K328+('07-05'!$J328/90)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'07-05'!$K329+('07-05'!$J329/90)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'07-05'!$K330+('07-05'!$J330/90)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'07-05'!$K331+('07-05'!$J331/90)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'07-05'!$K332+('07-05'!$J332/90)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'07-05'!$K333+('07-05'!$J333/90)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'07-05'!$K334+('07-05'!$J334/90)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'07-05'!$K335+('07-05'!$J335/90)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'07-05'!$K336+('07-05'!$J336/90)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'07-05'!$K337+('07-05'!$J337/90)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'07-05'!$K338+('07-05'!$J338/90)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'07-05'!$K339+('07-05'!$J339/90)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'07-05'!$K340+('07-05'!$J340/90)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'07-05'!$K341+('07-05'!$J341/90)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'07-05'!$K342+('07-05'!$J342/90)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'07-05'!$K343+('07-05'!$J343/90)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'07-05'!$K344+('07-05'!$J344/90)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'07-05'!$K345+('07-05'!$J345/90)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'07-05'!$K346+('07-05'!$J346/90)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'07-05'!$K347+('07-05'!$J347/90)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'07-05'!$K348+('07-05'!$J348/90)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'07-05'!$K349+('07-05'!$J349/90)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'07-05'!$K350+('07-05'!$J350/90)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'07-05'!$K351+('07-05'!$J351/90)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'07-05'!$K352+('07-05'!$J352/90)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'07-05'!$K353+('07-05'!$J353/90)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'07-05'!$K354+('07-05'!$J354/90)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'07-05'!$K355+('07-05'!$J355/90)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'07-05'!$K356+('07-05'!$J356/90)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'07-05'!$K357+('07-05'!$J357/90)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'07-05'!$K358+('07-05'!$J358/90)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'07-05'!$K359+('07-05'!$J359/90)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'07-05'!$K360+('07-05'!$J360/90)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'07-05'!$K361+('07-05'!$J361/90)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3C8BF53-1B22-4738-82E7-12C71CFDD8C0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>
    <pageSetUpPr fitToPage="1"/>
  </sheetPr>
  <dimension ref="A1:Z1000"/>
  <sheetViews>
    <sheetView rightToLeft="1" tabSelected="1" topLeftCell="A8" workbookViewId="0">
      <selection activeCell="I25" sqref="I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SUM('08-05'!$J$22:$J$361)</f>
        <v>-650</v>
      </c>
      <c r="K20" s="3">
        <f>SUM('08-05'!$K$22:$K$361)</f>
        <v>20</v>
      </c>
      <c r="L20" s="3">
        <f>SUM('08-05'!$L$22:$L$361)</f>
        <v>12.777777777777779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/>
      <c r="K25" s="9"/>
      <c r="L25" s="10">
        <f>'08-05'!$K25+('08-05'!$J25/90)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/>
      <c r="L26" s="10">
        <f>'08-05'!$K26+('08-05'!$J26/90)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2"/>
      <c r="J27" s="8"/>
      <c r="K27" s="9"/>
      <c r="L27" s="10">
        <f>'08-05'!$K27+('08-05'!$J27/90)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'08-05'!$K28+('08-05'!$J28/90)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2075</v>
      </c>
      <c r="G29" s="1"/>
      <c r="H29" s="7" t="s">
        <v>6</v>
      </c>
      <c r="I29" s="2"/>
      <c r="J29" s="8"/>
      <c r="K29" s="9"/>
      <c r="L29" s="10">
        <f>'08-05'!$K29+('08-05'!$J29/90)</f>
        <v>0</v>
      </c>
      <c r="M29" s="3"/>
      <c r="N29" s="1"/>
      <c r="O29" s="1"/>
      <c r="P29" s="18"/>
      <c r="Q29" s="61" t="s">
        <v>21</v>
      </c>
      <c r="R29" s="62"/>
      <c r="S29" s="17">
        <f>SUM('08-05'!$J$22:$J$361)</f>
        <v>-650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'08-05'!$K30+('08-05'!$J30/90)</f>
        <v>0</v>
      </c>
      <c r="M30" s="3"/>
      <c r="N30" s="61" t="s">
        <v>23</v>
      </c>
      <c r="O30" s="62"/>
      <c r="P30" s="6">
        <f>SUM('08-05'!$K$22:$K$361)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6</v>
      </c>
      <c r="I31" s="2"/>
      <c r="J31" s="8"/>
      <c r="K31" s="9"/>
      <c r="L31" s="10">
        <f>'08-05'!$K31+('08-05'!$J31/90)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-3190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'08-05'!$K32+('08-05'!$J32/90)</f>
        <v>0</v>
      </c>
      <c r="M32" s="3"/>
      <c r="N32" s="12" t="s">
        <v>25</v>
      </c>
      <c r="O32" s="12"/>
      <c r="P32" s="6">
        <f>P28-P30-C28</f>
        <v>-932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'08-05'!$K33+('08-05'!$J33/90)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'08-05'!$K34+('08-05'!$J34/90)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'08-05'!$K35+('08-05'!$J35/90)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'08-05'!$K36+('08-05'!$J36/90)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'08-05'!$K37+('08-05'!$J37/90)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'08-05'!$K38+('08-05'!$J38/90)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'08-05'!$K39+('08-05'!$J39/90)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'08-05'!$K40+('08-05'!$J40/90)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'08-05'!$K41+('08-05'!$J41/90)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'08-05'!$K42+('08-05'!$J42/90)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'08-05'!$K43+('08-05'!$J43/90)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'08-05'!$K44+('08-05'!$J44/90)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'08-05'!$K45+('08-05'!$J45/90)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'08-05'!$K46+('08-05'!$J46/90)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'08-05'!$K47+('08-05'!$J47/90)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'08-05'!$K48+('08-05'!$J48/90)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'08-05'!$K49+('08-05'!$J49/90)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'08-05'!$K50+('08-05'!$J50/90)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'08-05'!$K51+('08-05'!$J51/90)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'08-05'!$K52+('08-05'!$J52/90)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'08-05'!$K53+('08-05'!$J53/90)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'08-05'!$K54+('08-05'!$J54/90)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'08-05'!$K55+('08-05'!$J55/90)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'08-05'!$K56+('08-05'!$J56/90)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'08-05'!$K57+('08-05'!$J57/90)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'08-05'!$K58+('08-05'!$J58/90)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'08-05'!$K59+('08-05'!$J59/90)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'08-05'!$K60+('08-05'!$J60/90)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'08-05'!$K61+('08-05'!$J61/90)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'08-05'!$K62+('08-05'!$J62/90)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'08-05'!$K63+('08-05'!$J63/90)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'08-05'!$K64+('08-05'!$J64/90)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'08-05'!$K66+('08-05'!$J66/90)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'08-05'!$K67+('08-05'!$J67/90)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'08-05'!$K68+('08-05'!$J68/90)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'08-05'!$K69+('08-05'!$J69/90)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'08-05'!$K70+('08-05'!$J70/90)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'08-05'!$K71+('08-05'!$J71/90)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'08-05'!$K72+('08-05'!$J72/90)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'08-05'!$K73+('08-05'!$J73/90)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'08-05'!$K74+('08-05'!$J74/90)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'08-05'!$K75+('08-05'!$J75/90)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'08-05'!$K76+('08-05'!$J76/90)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'08-05'!$K77+('08-05'!$J77/90)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'08-05'!$K78+('08-05'!$J78/90)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'08-05'!$K79+('08-05'!$J79/90)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'08-05'!$K80+('08-05'!$J80/90)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'08-05'!$K81+('08-05'!$J81/90)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'08-05'!$K82+('08-05'!$J82/90)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'08-05'!$K83+('08-05'!$J83/90)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'08-05'!$K84+('08-05'!$J84/90)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'08-05'!$K85+('08-05'!$J85/90)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'08-05'!$K86+('08-05'!$J86/90)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'08-05'!$K87+('08-05'!$J87/90)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'08-05'!$K88+('08-05'!$J88/90)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'08-05'!$K89+('08-05'!$J89/90)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'08-05'!$K90+('08-05'!$J90/90)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'08-05'!$K91+('08-05'!$J91/90)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'08-05'!$K92+('08-05'!$J92/90)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'08-05'!$K93+('08-05'!$J93/90)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'08-05'!$K94+('08-05'!$J94/90)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'08-05'!$K95+('08-05'!$J95/90)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'08-05'!$K96+('08-05'!$J96/90)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'08-05'!$K97+('08-05'!$J97/90)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'08-05'!$K98+('08-05'!$J98/90)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'08-05'!$K99+('08-05'!$J99/90)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'08-05'!$K100+('08-05'!$J100/90)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'08-05'!$K101+('08-05'!$J101/90)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'08-05'!$K102+('08-05'!$J102/90)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'08-05'!$K103+('08-05'!$J103/90)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'08-05'!$K104+('08-05'!$J104/90)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'08-05'!$K105+('08-05'!$J105/90)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'08-05'!$K106+('08-05'!$J106/90)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'08-05'!$K107+('08-05'!$J107/90)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'08-05'!$K108+('08-05'!$J108/90)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'08-05'!$K109+('08-05'!$J109/90)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'08-05'!$K110+('08-05'!$J110/90)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'08-05'!$K111+('08-05'!$J111/90)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'08-05'!$K112+('08-05'!$J112/90)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'08-05'!$K113+('08-05'!$J113/90)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'08-05'!$K114+('08-05'!$J114/90)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'08-05'!$K115+('08-05'!$J115/90)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'08-05'!$K116+('08-05'!$J116/90)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'08-05'!$K117+('08-05'!$J117/90)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'08-05'!$K118+('08-05'!$J118/90)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'08-05'!$K119+('08-05'!$J119/90)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'08-05'!$K120+('08-05'!$J120/90)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'08-05'!$K121+('08-05'!$J121/90)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'08-05'!$K122+('08-05'!$J122/90)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'08-05'!$K123+('08-05'!$J123/90)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'08-05'!$K124+('08-05'!$J124/90)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'08-05'!$K125+('08-05'!$J125/90)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'08-05'!$K126+('08-05'!$J126/90)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'08-05'!$K127+('08-05'!$J127/90)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'08-05'!$K128+('08-05'!$J128/90)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'08-05'!$K129+('08-05'!$J129/90)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'08-05'!$K130+('08-05'!$J130/90)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'08-05'!$K131+('08-05'!$J131/90)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'08-05'!$K132+('08-05'!$J132/90)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'08-05'!$K133+('08-05'!$J133/90)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'08-05'!$K134+('08-05'!$J134/90)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'08-05'!$K135+('08-05'!$J135/90)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'08-05'!$K136+('08-05'!$J136/90)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'08-05'!$K137+('08-05'!$J137/90)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'08-05'!$K138+('08-05'!$J138/90)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'08-05'!$K139+('08-05'!$J139/90)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'08-05'!$K140+('08-05'!$J140/90)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'08-05'!$K141+('08-05'!$J141/90)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'08-05'!$K142+('08-05'!$J142/90)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'08-05'!$K143+('08-05'!$J143/90)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'08-05'!$K144+('08-05'!$J144/90)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'08-05'!$K145+('08-05'!$J145/90)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'08-05'!$K146+('08-05'!$J146/90)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'08-05'!$K147+('08-05'!$J147/90)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'08-05'!$K148+('08-05'!$J148/90)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'08-05'!$K155+('08-05'!$J155/90)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'08-05'!$K156+('08-05'!$J156/90)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'08-05'!$K157+('08-05'!$J157/90)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'08-05'!$K158+('08-05'!$J158/90)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'08-05'!$K159+('08-05'!$J159/90)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'08-05'!$K160+('08-05'!$J160/90)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'08-05'!$K161+('08-05'!$J161/90)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'08-05'!$K162+('08-05'!$J162/90)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'08-05'!$K163+('08-05'!$J163/90)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'08-05'!$K164+('08-05'!$J164/90)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'08-05'!$K165+('08-05'!$J165/90)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'08-05'!$K166+('08-05'!$J166/90)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'08-05'!$K167+('08-05'!$J167/90)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'08-05'!$K168+('08-05'!$J168/90)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'08-05'!$K169+('08-05'!$J169/90)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'08-05'!$K170+('08-05'!$J170/90)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'08-05'!$K171+('08-05'!$J171/90)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'08-05'!$K172+('08-05'!$J172/90)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'08-05'!$K173+('08-05'!$J173/90)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'08-05'!$K174+('08-05'!$J174/90)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'08-05'!$K175+('08-05'!$J175/90)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'08-05'!$K176+('08-05'!$J176/90)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'08-05'!$K177+('08-05'!$J177/90)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'08-05'!$K178+('08-05'!$J178/90)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'08-05'!$K179+('08-05'!$J179/90)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'08-05'!$K180+('08-05'!$J180/90)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'08-05'!$K181+('08-05'!$J181/90)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'08-05'!$K182+('08-05'!$J182/90)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'08-05'!$K183+('08-05'!$J183/90)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'08-05'!$K184+('08-05'!$J184/90)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'08-05'!$K185+('08-05'!$J185/90)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'08-05'!$K186+('08-05'!$J186/90)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'08-05'!$K187+('08-05'!$J187/90)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'08-05'!$K188+('08-05'!$J188/90)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'08-05'!$K189+('08-05'!$J189/90)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'08-05'!$K190+('08-05'!$J190/90)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'08-05'!$K191+('08-05'!$J191/90)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'08-05'!$K192+('08-05'!$J192/90)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'08-05'!$K193+('08-05'!$J193/90)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'08-05'!$K194+('08-05'!$J194/90)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'08-05'!$K195+('08-05'!$J195/90)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'08-05'!$K196+('08-05'!$J196/90)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'08-05'!$K197+('08-05'!$J197/90)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'08-05'!$K198+('08-05'!$J198/90)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'08-05'!$K199+('08-05'!$J199/90)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'08-05'!$K200+('08-05'!$J200/90)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'08-05'!$K201+('08-05'!$J201/90)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'08-05'!$K202+('08-05'!$J202/90)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'08-05'!$K203+('08-05'!$J203/90)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'08-05'!$K204+('08-05'!$J204/90)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'08-05'!$K205+('08-05'!$J205/90)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'08-05'!$K206+('08-05'!$J206/90)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'08-05'!$K207+('08-05'!$J207/90)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'08-05'!$K208+('08-05'!$J208/90)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'08-05'!$K209+('08-05'!$J209/90)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'08-05'!$K210+('08-05'!$J210/90)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'08-05'!$K211+('08-05'!$J211/90)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'08-05'!$K212+('08-05'!$J212/90)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'08-05'!$K213+('08-05'!$J213/90)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'08-05'!$K214+('08-05'!$J214/90)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'08-05'!$K215+('08-05'!$J215/90)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'08-05'!$K216+('08-05'!$J216/90)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'08-05'!$K217+('08-05'!$J217/90)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'08-05'!$K218+('08-05'!$J218/90)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'08-05'!$K219+('08-05'!$J219/90)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'08-05'!$K220+('08-05'!$J220/90)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'08-05'!$K221+('08-05'!$J221/90)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'08-05'!$K222+('08-05'!$J222/90)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'08-05'!$K223+('08-05'!$J223/90)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'08-05'!$K224+('08-05'!$J224/90)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'08-05'!$K225+('08-05'!$J225/90)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'08-05'!$K226+('08-05'!$J226/90)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'08-05'!$K227+('08-05'!$J227/90)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'08-05'!$K228+('08-05'!$J228/90)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'08-05'!$K229+('08-05'!$J229/90)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'08-05'!$K230+('08-05'!$J230/90)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'08-05'!$K231+('08-05'!$J231/90)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'08-05'!$K232+('08-05'!$J232/90)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'08-05'!$K233+('08-05'!$J233/90)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'08-05'!$K234+('08-05'!$J234/90)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'08-05'!$K235+('08-05'!$J235/90)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'08-05'!$K236+('08-05'!$J236/90)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'08-05'!$K237+('08-05'!$J237/90)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'08-05'!$K238+('08-05'!$J238/90)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'08-05'!$K239+('08-05'!$J239/90)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'08-05'!$K240+('08-05'!$J240/90)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'08-05'!$K241+('08-05'!$J241/90)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'08-05'!$K242+('08-05'!$J242/90)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'08-05'!$K243+('08-05'!$J243/90)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'08-05'!$K244+('08-05'!$J244/90)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'08-05'!$K245+('08-05'!$J245/90)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'08-05'!$K246+('08-05'!$J246/90)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'08-05'!$K247+('08-05'!$J247/90)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'08-05'!$K248+('08-05'!$J248/90)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'08-05'!$K249+('08-05'!$J249/90)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'08-05'!$K250+('08-05'!$J250/90)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'08-05'!$K251+('08-05'!$J251/90)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'08-05'!$K252+('08-05'!$J252/90)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'08-05'!$K253+('08-05'!$J253/90)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'08-05'!$K254+('08-05'!$J254/90)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'08-05'!$K255+('08-05'!$J255/90)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'08-05'!$K256+('08-05'!$J256/90)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'08-05'!$K257+('08-05'!$J257/90)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'08-05'!$K258+('08-05'!$J258/90)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'08-05'!$K259+('08-05'!$J259/90)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'08-05'!$K260+('08-05'!$J260/90)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'08-05'!$K261+('08-05'!$J261/90)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'08-05'!$K262+('08-05'!$J262/90)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'08-05'!$K263+('08-05'!$J263/90)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'08-05'!$K264+('08-05'!$J264/90)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'08-05'!$K265+('08-05'!$J265/90)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'08-05'!$K266+('08-05'!$J266/90)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'08-05'!$K267+('08-05'!$J267/90)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'08-05'!$K268+('08-05'!$J268/90)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'08-05'!$K269+('08-05'!$J269/90)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'08-05'!$K270+('08-05'!$J270/90)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'08-05'!$K271+('08-05'!$J271/90)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'08-05'!$K272+('08-05'!$J272/90)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'08-05'!$K273+('08-05'!$J273/90)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'08-05'!$K274+('08-05'!$J274/90)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'08-05'!$K275+('08-05'!$J275/90)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'08-05'!$K276+('08-05'!$J276/90)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'08-05'!$K277+('08-05'!$J277/90)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'08-05'!$K278+('08-05'!$J278/90)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'08-05'!$K279+('08-05'!$J279/90)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'08-05'!$K280+('08-05'!$J280/90)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'08-05'!$K281+('08-05'!$J281/90)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'08-05'!$K282+('08-05'!$J282/90)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'08-05'!$K283+('08-05'!$J283/90)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'08-05'!$K284+('08-05'!$J284/90)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'08-05'!$K285+('08-05'!$J285/90)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'08-05'!$K286+('08-05'!$J286/90)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'08-05'!$K287+('08-05'!$J287/90)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'08-05'!$K288+('08-05'!$J288/90)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'08-05'!$K289+('08-05'!$J289/90)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'08-05'!$K290+('08-05'!$J290/90)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'08-05'!$K291+('08-05'!$J291/90)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'08-05'!$K292+('08-05'!$J292/90)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'08-05'!$K293+('08-05'!$J293/90)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'08-05'!$K294+('08-05'!$J294/90)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'08-05'!$K295+('08-05'!$J295/90)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'08-05'!$K296+('08-05'!$J296/90)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'08-05'!$K297+('08-05'!$J297/90)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'08-05'!$K298+('08-05'!$J298/90)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'08-05'!$K299+('08-05'!$J299/90)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'08-05'!$K300+('08-05'!$J300/90)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'08-05'!$K301+('08-05'!$J301/90)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'08-05'!$K302+('08-05'!$J302/90)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'08-05'!$K303+('08-05'!$J303/90)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'08-05'!$K304+('08-05'!$J304/90)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'08-05'!$K305+('08-05'!$J305/90)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'08-05'!$K306+('08-05'!$J306/90)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'08-05'!$K307+('08-05'!$J307/90)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'08-05'!$K308+('08-05'!$J308/90)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'08-05'!$K309+('08-05'!$J309/90)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'08-05'!$K310+('08-05'!$J310/90)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'08-05'!$K311+('08-05'!$J311/90)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'08-05'!$K312+('08-05'!$J312/90)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'08-05'!$K313+('08-05'!$J313/90)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'08-05'!$K314+('08-05'!$J314/90)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'08-05'!$K315+('08-05'!$J315/90)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'08-05'!$K316+('08-05'!$J316/90)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'08-05'!$K317+('08-05'!$J317/90)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'08-05'!$K318+('08-05'!$J318/90)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'08-05'!$K319+('08-05'!$J319/90)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'08-05'!$K320+('08-05'!$J320/90)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'08-05'!$K321+('08-05'!$J321/90)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'08-05'!$K322+('08-05'!$J322/90)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'08-05'!$K323+('08-05'!$J323/90)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'08-05'!$K324+('08-05'!$J324/90)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'08-05'!$K325+('08-05'!$J325/90)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'08-05'!$K326+('08-05'!$J326/90)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'08-05'!$K327+('08-05'!$J327/90)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'08-05'!$K328+('08-05'!$J328/90)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'08-05'!$K329+('08-05'!$J329/90)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'08-05'!$K330+('08-05'!$J330/90)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'08-05'!$K331+('08-05'!$J331/90)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'08-05'!$K332+('08-05'!$J332/90)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'08-05'!$K333+('08-05'!$J333/90)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'08-05'!$K334+('08-05'!$J334/90)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'08-05'!$K335+('08-05'!$J335/90)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'08-05'!$K336+('08-05'!$J336/90)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'08-05'!$K337+('08-05'!$J337/90)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'08-05'!$K338+('08-05'!$J338/90)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'08-05'!$K339+('08-05'!$J339/90)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'08-05'!$K340+('08-05'!$J340/90)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'08-05'!$K341+('08-05'!$J341/90)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'08-05'!$K342+('08-05'!$J342/90)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'08-05'!$K343+('08-05'!$J343/90)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'08-05'!$K344+('08-05'!$J344/90)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'08-05'!$K345+('08-05'!$J345/90)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'08-05'!$K346+('08-05'!$J346/90)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'08-05'!$K347+('08-05'!$J347/90)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'08-05'!$K348+('08-05'!$J348/90)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'08-05'!$K349+('08-05'!$J349/90)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'08-05'!$K350+('08-05'!$J350/90)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'08-05'!$K351+('08-05'!$J351/90)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'08-05'!$K352+('08-05'!$J352/90)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'08-05'!$K353+('08-05'!$J353/90)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'08-05'!$K354+('08-05'!$J354/90)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'08-05'!$K355+('08-05'!$J355/90)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'08-05'!$K356+('08-05'!$J356/90)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'08-05'!$K357+('08-05'!$J357/90)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'08-05'!$K358+('08-05'!$J358/90)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'08-05'!$K359+('08-05'!$J359/90)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'08-05'!$K360+('08-05'!$J360/90)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'08-05'!$K361+('08-05'!$J361/90)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042F8E3-E6F4-4483-A2F9-7156FF2A77A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9" t="s">
        <v>7</v>
      </c>
      <c r="B20" s="60"/>
      <c r="C20" s="60"/>
      <c r="D20" s="60"/>
      <c r="E20" s="60"/>
      <c r="F20" s="60"/>
      <c r="G20" s="1"/>
      <c r="H20" s="1"/>
      <c r="I20" s="2" t="s">
        <v>0</v>
      </c>
      <c r="J20" s="3">
        <f>SUM('09-05'!$J$22:$J$361)</f>
        <v>0</v>
      </c>
      <c r="K20" s="3">
        <f>SUM('09-05'!$K$22:$K$361)</f>
        <v>0</v>
      </c>
      <c r="L20" s="3">
        <f>SUM('09-05'!$L$22:$L$361)</f>
        <v>0</v>
      </c>
      <c r="M20" s="3"/>
      <c r="N20" s="59" t="s">
        <v>8</v>
      </c>
      <c r="O20" s="60"/>
      <c r="P20" s="60"/>
      <c r="Q20" s="60"/>
      <c r="R20" s="60"/>
      <c r="S20" s="6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'09-05'!$K22+('09-05'!$J22/90)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'09-05'!$K23+('09-05'!$J23/90)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'09-05'!$K24+('09-05'!$J24/90)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'09-05'!$K25+('09-05'!$J25/90)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'09-05'!$K26+('09-05'!$J26/90)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'09-05'!$K27+('09-05'!$J27/90)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'09-05'!$K28+('09-05'!$J28/90)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1" t="s">
        <v>21</v>
      </c>
      <c r="E29" s="62"/>
      <c r="F29" s="17">
        <f t="array" aca="1" ref="F29" ca="1">INDIRECT("'"&amp;$A$19&amp;"'!J20")+J1</f>
        <v>-650</v>
      </c>
      <c r="G29" s="1"/>
      <c r="H29" s="7" t="s">
        <v>6</v>
      </c>
      <c r="I29" s="2"/>
      <c r="J29" s="8"/>
      <c r="K29" s="9"/>
      <c r="L29" s="10">
        <f>'09-05'!$K29+('09-05'!$J29/90)</f>
        <v>0</v>
      </c>
      <c r="M29" s="3"/>
      <c r="N29" s="1"/>
      <c r="O29" s="1"/>
      <c r="P29" s="18"/>
      <c r="Q29" s="61" t="s">
        <v>21</v>
      </c>
      <c r="R29" s="62"/>
      <c r="S29" s="17">
        <f>SUM('09-05'!$J$22:$J$361)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1" t="s">
        <v>23</v>
      </c>
      <c r="B30" s="62"/>
      <c r="C30" s="6">
        <f t="array" aca="1" ref="C30" ca="1">INDIRECT("'"&amp;$A$19&amp;"'!K20")+K1</f>
        <v>20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'09-05'!$K30+('09-05'!$J30/90)</f>
        <v>0</v>
      </c>
      <c r="M30" s="3"/>
      <c r="N30" s="61" t="s">
        <v>23</v>
      </c>
      <c r="O30" s="62"/>
      <c r="P30" s="6">
        <f>SUM('09-05'!$K$22:$K$361)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-3190</v>
      </c>
      <c r="G31" s="1"/>
      <c r="H31" s="7" t="s">
        <v>6</v>
      </c>
      <c r="I31" s="2"/>
      <c r="J31" s="8"/>
      <c r="K31" s="9"/>
      <c r="L31" s="10">
        <f>'09-05'!$K31+('09-05'!$J31/90)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-932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'09-05'!$K32+('09-05'!$J32/90)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'09-05'!$K33+('09-05'!$J33/90)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'09-05'!$K34+('09-05'!$J34/90)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'09-05'!$K35+('09-05'!$J35/90)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'09-05'!$K36+('09-05'!$J36/90)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'09-05'!$K37+('09-05'!$J37/90)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'09-05'!$K38+('09-05'!$J38/90)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'09-05'!$K39+('09-05'!$J39/90)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'09-05'!$K40+('09-05'!$J40/90)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'09-05'!$K41+('09-05'!$J41/90)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'09-05'!$K42+('09-05'!$J42/90)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'09-05'!$K43+('09-05'!$J43/90)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'09-05'!$K44+('09-05'!$J44/90)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'09-05'!$K45+('09-05'!$J45/90)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'09-05'!$K46+('09-05'!$J46/90)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'09-05'!$K47+('09-05'!$J47/90)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'09-05'!$K48+('09-05'!$J48/90)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'09-05'!$K49+('09-05'!$J49/90)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'09-05'!$K50+('09-05'!$J50/90)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'09-05'!$K51+('09-05'!$J51/90)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'09-05'!$K52+('09-05'!$J52/90)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'09-05'!$K53+('09-05'!$J53/90)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'09-05'!$K54+('09-05'!$J54/90)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'09-05'!$K55+('09-05'!$J55/90)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'09-05'!$K56+('09-05'!$J56/90)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'09-05'!$K57+('09-05'!$J57/90)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'09-05'!$K58+('09-05'!$J58/90)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'09-05'!$K59+('09-05'!$J59/90)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'09-05'!$K60+('09-05'!$J60/90)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'09-05'!$K61+('09-05'!$J61/90)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'09-05'!$K62+('09-05'!$J62/90)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'09-05'!$K63+('09-05'!$J63/90)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'09-05'!$K65+('09-05'!$J65/90)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'09-05'!$K66+('09-05'!$J66/90)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'09-05'!$K67+('09-05'!$J67/90)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'09-05'!$K68+('09-05'!$J68/90)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'09-05'!$K69+('09-05'!$J69/90)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'09-05'!$K70+('09-05'!$J70/90)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'09-05'!$K71+('09-05'!$J71/90)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'09-05'!$K72+('09-05'!$J72/90)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'09-05'!$K73+('09-05'!$J73/90)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'09-05'!$K74+('09-05'!$J74/90)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'09-05'!$K75+('09-05'!$J75/90)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'09-05'!$K76+('09-05'!$J76/90)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'09-05'!$K77+('09-05'!$J77/90)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'09-05'!$K78+('09-05'!$J78/90)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'09-05'!$K79+('09-05'!$J79/90)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'09-05'!$K80+('09-05'!$J80/90)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'09-05'!$K81+('09-05'!$J81/90)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'09-05'!$K82+('09-05'!$J82/90)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'09-05'!$K83+('09-05'!$J83/90)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'09-05'!$K84+('09-05'!$J84/90)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'09-05'!$K85+('09-05'!$J85/90)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'09-05'!$K86+('09-05'!$J86/90)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'09-05'!$K87+('09-05'!$J87/90)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'09-05'!$K88+('09-05'!$J88/90)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'09-05'!$K89+('09-05'!$J89/90)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'09-05'!$K90+('09-05'!$J90/90)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'09-05'!$K91+('09-05'!$J91/90)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'09-05'!$K92+('09-05'!$J92/90)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'09-05'!$K93+('09-05'!$J93/90)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'09-05'!$K94+('09-05'!$J94/90)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'09-05'!$K95+('09-05'!$J95/90)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'09-05'!$K96+('09-05'!$J96/90)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'09-05'!$K97+('09-05'!$J97/90)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'09-05'!$K98+('09-05'!$J98/90)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'09-05'!$K99+('09-05'!$J99/90)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'09-05'!$K100+('09-05'!$J100/90)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'09-05'!$K101+('09-05'!$J101/90)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'09-05'!$K102+('09-05'!$J102/90)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'09-05'!$K103+('09-05'!$J103/90)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'09-05'!$K104+('09-05'!$J104/90)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'09-05'!$K105+('09-05'!$J105/90)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'09-05'!$K106+('09-05'!$J106/90)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'09-05'!$K107+('09-05'!$J107/90)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'09-05'!$K108+('09-05'!$J108/90)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'09-05'!$K109+('09-05'!$J109/90)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'09-05'!$K110+('09-05'!$J110/90)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'09-05'!$K111+('09-05'!$J111/90)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'09-05'!$K112+('09-05'!$J112/90)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'09-05'!$K113+('09-05'!$J113/90)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'09-05'!$K114+('09-05'!$J114/90)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'09-05'!$K115+('09-05'!$J115/90)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'09-05'!$K116+('09-05'!$J116/90)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'09-05'!$K117+('09-05'!$J117/90)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'09-05'!$K118+('09-05'!$J118/90)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'09-05'!$K119+('09-05'!$J119/90)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'09-05'!$K120+('09-05'!$J120/90)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'09-05'!$K121+('09-05'!$J121/90)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'09-05'!$K122+('09-05'!$J122/90)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'09-05'!$K123+('09-05'!$J123/90)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'09-05'!$K124+('09-05'!$J124/90)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'09-05'!$K125+('09-05'!$J125/90)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'09-05'!$K126+('09-05'!$J126/90)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'09-05'!$K127+('09-05'!$J127/90)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'09-05'!$K128+('09-05'!$J128/90)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'09-05'!$K129+('09-05'!$J129/90)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'09-05'!$K130+('09-05'!$J130/90)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'09-05'!$K131+('09-05'!$J131/90)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'09-05'!$K132+('09-05'!$J132/90)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'09-05'!$K133+('09-05'!$J133/90)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'09-05'!$K134+('09-05'!$J134/90)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'09-05'!$K135+('09-05'!$J135/90)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'09-05'!$K136+('09-05'!$J136/90)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'09-05'!$K137+('09-05'!$J137/90)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'09-05'!$K138+('09-05'!$J138/90)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'09-05'!$K139+('09-05'!$J139/90)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'09-05'!$K140+('09-05'!$J140/90)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'09-05'!$K141+('09-05'!$J141/90)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'09-05'!$K142+('09-05'!$J142/90)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'09-05'!$K143+('09-05'!$J143/90)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'09-05'!$K144+('09-05'!$J144/90)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'09-05'!$K145+('09-05'!$J145/90)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'09-05'!$K146+('09-05'!$J146/90)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'09-05'!$K147+('09-05'!$J147/90)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'09-05'!$K148+('09-05'!$J148/90)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'09-05'!$K149+('09-05'!$J149/90)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'09-05'!$K150+('09-05'!$J150/90)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'09-05'!$K151+('09-05'!$J151/90)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'09-05'!$K152+('09-05'!$J152/90)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'09-05'!$K153+('09-05'!$J153/90)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'09-05'!$K154+('09-05'!$J154/90)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'09-05'!$K155+('09-05'!$J155/90)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'09-05'!$K156+('09-05'!$J156/90)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'09-05'!$K157+('09-05'!$J157/90)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'09-05'!$K158+('09-05'!$J158/90)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'09-05'!$K159+('09-05'!$J159/90)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'09-05'!$K160+('09-05'!$J160/90)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'09-05'!$K161+('09-05'!$J161/90)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'09-05'!$K162+('09-05'!$J162/90)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'09-05'!$K163+('09-05'!$J163/90)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'09-05'!$K164+('09-05'!$J164/90)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'09-05'!$K165+('09-05'!$J165/90)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'09-05'!$K166+('09-05'!$J166/90)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'09-05'!$K167+('09-05'!$J167/90)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'09-05'!$K168+('09-05'!$J168/90)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'09-05'!$K169+('09-05'!$J169/90)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'09-05'!$K170+('09-05'!$J170/90)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'09-05'!$K171+('09-05'!$J171/90)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'09-05'!$K172+('09-05'!$J172/90)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'09-05'!$K173+('09-05'!$J173/90)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'09-05'!$K174+('09-05'!$J174/90)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'09-05'!$K175+('09-05'!$J175/90)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'09-05'!$K176+('09-05'!$J176/90)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'09-05'!$K177+('09-05'!$J177/90)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'09-05'!$K178+('09-05'!$J178/90)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'09-05'!$K179+('09-05'!$J179/90)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'09-05'!$K184+('09-05'!$J184/90)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'09-05'!$K185+('09-05'!$J185/90)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'09-05'!$K186+('09-05'!$J186/90)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'09-05'!$K187+('09-05'!$J187/90)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'09-05'!$K188+('09-05'!$J188/90)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'09-05'!$K189+('09-05'!$J189/90)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'09-05'!$K190+('09-05'!$J190/90)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'09-05'!$K191+('09-05'!$J191/90)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'09-05'!$K192+('09-05'!$J192/90)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'09-05'!$K193+('09-05'!$J193/90)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'09-05'!$K194+('09-05'!$J194/90)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'09-05'!$K195+('09-05'!$J195/90)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'09-05'!$K196+('09-05'!$J196/90)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'09-05'!$K197+('09-05'!$J197/90)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'09-05'!$K198+('09-05'!$J198/90)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'09-05'!$K199+('09-05'!$J199/90)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'09-05'!$K200+('09-05'!$J200/90)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'09-05'!$K201+('09-05'!$J201/90)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'09-05'!$K202+('09-05'!$J202/90)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'09-05'!$K203+('09-05'!$J203/90)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'09-05'!$K204+('09-05'!$J204/90)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'09-05'!$K205+('09-05'!$J205/90)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'09-05'!$K206+('09-05'!$J206/90)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'09-05'!$K207+('09-05'!$J207/90)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'09-05'!$K208+('09-05'!$J208/90)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'09-05'!$K209+('09-05'!$J209/90)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'09-05'!$K210+('09-05'!$J210/90)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'09-05'!$K211+('09-05'!$J211/90)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'09-05'!$K212+('09-05'!$J212/90)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'09-05'!$K213+('09-05'!$J213/90)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'09-05'!$K214+('09-05'!$J214/90)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'09-05'!$K215+('09-05'!$J215/90)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'09-05'!$K216+('09-05'!$J216/90)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'09-05'!$K217+('09-05'!$J217/90)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'09-05'!$K218+('09-05'!$J218/90)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'09-05'!$K219+('09-05'!$J219/90)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'09-05'!$K220+('09-05'!$J220/90)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'09-05'!$K221+('09-05'!$J221/90)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'09-05'!$K222+('09-05'!$J222/90)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'09-05'!$K223+('09-05'!$J223/90)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'09-05'!$K224+('09-05'!$J224/90)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'09-05'!$K225+('09-05'!$J225/90)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'09-05'!$K226+('09-05'!$J226/90)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'09-05'!$K227+('09-05'!$J227/90)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'09-05'!$K228+('09-05'!$J228/90)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'09-05'!$K229+('09-05'!$J229/90)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'09-05'!$K230+('09-05'!$J230/90)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'09-05'!$K231+('09-05'!$J231/90)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'09-05'!$K232+('09-05'!$J232/90)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'09-05'!$K233+('09-05'!$J233/90)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'09-05'!$K234+('09-05'!$J234/90)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'09-05'!$K235+('09-05'!$J235/90)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'09-05'!$K236+('09-05'!$J236/90)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'09-05'!$K237+('09-05'!$J237/90)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'09-05'!$K238+('09-05'!$J238/90)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'09-05'!$K239+('09-05'!$J239/90)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'09-05'!$K240+('09-05'!$J240/90)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'09-05'!$K241+('09-05'!$J241/90)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'09-05'!$K242+('09-05'!$J242/90)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'09-05'!$K243+('09-05'!$J243/90)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'09-05'!$K244+('09-05'!$J244/90)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'09-05'!$K245+('09-05'!$J245/90)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'09-05'!$K246+('09-05'!$J246/90)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'09-05'!$K247+('09-05'!$J247/90)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'09-05'!$K248+('09-05'!$J248/90)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'09-05'!$K249+('09-05'!$J249/90)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'09-05'!$K250+('09-05'!$J250/90)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'09-05'!$K251+('09-05'!$J251/90)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'09-05'!$K252+('09-05'!$J252/90)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'09-05'!$K253+('09-05'!$J253/90)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'09-05'!$K254+('09-05'!$J254/90)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'09-05'!$K255+('09-05'!$J255/90)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'09-05'!$K256+('09-05'!$J256/90)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'09-05'!$K257+('09-05'!$J257/90)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'09-05'!$K258+('09-05'!$J258/90)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'09-05'!$K259+('09-05'!$J259/90)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'09-05'!$K260+('09-05'!$J260/90)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'09-05'!$K261+('09-05'!$J261/90)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'09-05'!$K262+('09-05'!$J262/90)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'09-05'!$K263+('09-05'!$J263/90)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'09-05'!$K264+('09-05'!$J264/90)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'09-05'!$K265+('09-05'!$J265/90)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'09-05'!$K266+('09-05'!$J266/90)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'09-05'!$K267+('09-05'!$J267/90)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'09-05'!$K268+('09-05'!$J268/90)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'09-05'!$K269+('09-05'!$J269/90)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'09-05'!$K270+('09-05'!$J270/90)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'09-05'!$K271+('09-05'!$J271/90)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'09-05'!$K272+('09-05'!$J272/90)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'09-05'!$K273+('09-05'!$J273/90)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'09-05'!$K274+('09-05'!$J274/90)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'09-05'!$K275+('09-05'!$J275/90)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'09-05'!$K276+('09-05'!$J276/90)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'09-05'!$K277+('09-05'!$J277/90)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'09-05'!$K278+('09-05'!$J278/90)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'09-05'!$K279+('09-05'!$J279/90)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'09-05'!$K280+('09-05'!$J280/90)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'09-05'!$K281+('09-05'!$J281/90)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'09-05'!$K282+('09-05'!$J282/90)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'09-05'!$K283+('09-05'!$J283/90)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'09-05'!$K284+('09-05'!$J284/90)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'09-05'!$K285+('09-05'!$J285/90)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'09-05'!$K286+('09-05'!$J286/90)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'09-05'!$K287+('09-05'!$J287/90)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'09-05'!$K288+('09-05'!$J288/90)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'09-05'!$K289+('09-05'!$J289/90)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'09-05'!$K290+('09-05'!$J290/90)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'09-05'!$K291+('09-05'!$J291/90)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'09-05'!$K292+('09-05'!$J292/90)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'09-05'!$K293+('09-05'!$J293/90)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'09-05'!$K294+('09-05'!$J294/90)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'09-05'!$K295+('09-05'!$J295/90)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'09-05'!$K296+('09-05'!$J296/90)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'09-05'!$K297+('09-05'!$J297/90)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'09-05'!$K298+('09-05'!$J298/90)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'09-05'!$K299+('09-05'!$J299/90)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'09-05'!$K300+('09-05'!$J300/90)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'09-05'!$K301+('09-05'!$J301/90)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'09-05'!$K302+('09-05'!$J302/90)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'09-05'!$K303+('09-05'!$J303/90)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'09-05'!$K304+('09-05'!$J304/90)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'09-05'!$K305+('09-05'!$J305/90)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'09-05'!$K306+('09-05'!$J306/90)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'09-05'!$K307+('09-05'!$J307/90)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'09-05'!$K308+('09-05'!$J308/90)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'09-05'!$K309+('09-05'!$J309/90)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'09-05'!$K310+('09-05'!$J310/90)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'09-05'!$K311+('09-05'!$J311/90)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'09-05'!$K312+('09-05'!$J312/90)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'09-05'!$K313+('09-05'!$J313/90)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'09-05'!$K314+('09-05'!$J314/90)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'09-05'!$K315+('09-05'!$J315/90)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'09-05'!$K316+('09-05'!$J316/90)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'09-05'!$K317+('09-05'!$J317/90)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'09-05'!$K318+('09-05'!$J318/90)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'09-05'!$K319+('09-05'!$J319/90)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'09-05'!$K320+('09-05'!$J320/90)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'09-05'!$K321+('09-05'!$J321/90)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'09-05'!$K322+('09-05'!$J322/90)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'09-05'!$K323+('09-05'!$J323/90)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'09-05'!$K324+('09-05'!$J324/90)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'09-05'!$K325+('09-05'!$J325/90)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'09-05'!$K326+('09-05'!$J326/90)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'09-05'!$K327+('09-05'!$J327/90)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'09-05'!$K328+('09-05'!$J328/90)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'09-05'!$K329+('09-05'!$J329/90)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'09-05'!$K330+('09-05'!$J330/90)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'09-05'!$K331+('09-05'!$J331/90)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'09-05'!$K332+('09-05'!$J332/90)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'09-05'!$K333+('09-05'!$J333/90)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'09-05'!$K334+('09-05'!$J334/90)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'09-05'!$K335+('09-05'!$J335/90)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'09-05'!$K336+('09-05'!$J336/90)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'09-05'!$K337+('09-05'!$J337/90)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'09-05'!$K338+('09-05'!$J338/90)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'09-05'!$K339+('09-05'!$J339/90)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'09-05'!$K340+('09-05'!$J340/90)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'09-05'!$K341+('09-05'!$J341/90)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'09-05'!$K342+('09-05'!$J342/90)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'09-05'!$K343+('09-05'!$J343/90)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'09-05'!$K344+('09-05'!$J344/90)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'09-05'!$K345+('09-05'!$J345/90)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'09-05'!$K346+('09-05'!$J346/90)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'09-05'!$K347+('09-05'!$J347/90)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'09-05'!$K348+('09-05'!$J348/90)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'09-05'!$K349+('09-05'!$J349/90)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'09-05'!$K350+('09-05'!$J350/90)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'09-05'!$K351+('09-05'!$J351/90)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'09-05'!$K352+('09-05'!$J352/90)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'09-05'!$K353+('09-05'!$J353/90)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'09-05'!$K354+('09-05'!$J354/90)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'09-05'!$K355+('09-05'!$J355/90)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'09-05'!$K356+('09-05'!$J356/90)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'09-05'!$K357+('09-05'!$J357/90)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'09-05'!$K358+('09-05'!$J358/90)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'09-05'!$K359+('09-05'!$J359/90)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'09-05'!$K360+('09-05'!$J360/90)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'09-05'!$K361+('09-05'!$J361/90)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2D35852-265B-41FB-9F83-6B50A9AC044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K1000"/>
  <sheetViews>
    <sheetView rightToLeft="1" zoomScale="160" zoomScaleNormal="160" workbookViewId="0">
      <pane ySplit="2" topLeftCell="A30" activePane="bottomLeft" state="frozen"/>
      <selection pane="bottomLeft" activeCell="F30" sqref="F30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-16350.222222222223</v>
      </c>
      <c r="D1" s="26">
        <f t="shared" ca="1" si="0"/>
        <v>-81270.555555555547</v>
      </c>
      <c r="E1" s="27">
        <f ca="1">IF(B1=0,"",C1/B1)*-1</f>
        <v>0.16574288182574878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1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1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1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1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1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1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1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1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1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1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1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1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1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1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  <c r="I30" s="53">
        <v>0.4</v>
      </c>
      <c r="J30" s="53">
        <v>0.08</v>
      </c>
      <c r="K30" s="58" t="s">
        <v>1261</v>
      </c>
    </row>
    <row r="31" spans="1:11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0.4</v>
      </c>
      <c r="J31" s="53">
        <v>0.6</v>
      </c>
      <c r="K31" s="58" t="s">
        <v>1260</v>
      </c>
    </row>
    <row r="32" spans="1:11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-6296.666666666667</v>
      </c>
      <c r="D32" s="32">
        <f t="shared" ref="D32:D34" ca="1" si="13">IFERROR(SUMIFS(INDIRECT("'"&amp;TEXT(A32,"DD-MM")&amp;"'!L:L"),INDIRECT("'"&amp;TEXT(A32,"DD-MM")&amp;"'!H:H"),$D$2),"")</f>
        <v>5852</v>
      </c>
      <c r="E32" s="27">
        <f t="shared" ref="E32:E34" ca="1" si="14">IFERROR(IF(B32=0,"",C32/B32)*-1,"")</f>
        <v>2.1858787680083327</v>
      </c>
      <c r="F32" s="52">
        <f ca="1">SUM(B3:B32)</f>
        <v>98648.111111111095</v>
      </c>
      <c r="G32" s="52">
        <f ca="1">SUM(C3:C32)</f>
        <v>-16350.222222222223</v>
      </c>
      <c r="H32" s="54">
        <f ca="1">IF(F32=0,"",G32/F32)*-1</f>
        <v>0.16574288182574878</v>
      </c>
      <c r="I32" s="55">
        <f ca="1">F32*I31</f>
        <v>39459.244444444441</v>
      </c>
      <c r="J32" s="55">
        <f ca="1">F32*J31</f>
        <v>59188.866666666654</v>
      </c>
      <c r="K32" t="s">
        <v>1265</v>
      </c>
    </row>
    <row r="33" spans="1:11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  <c r="I33" s="57">
        <f ca="1">I32*I30</f>
        <v>15783.697777777777</v>
      </c>
      <c r="J33" s="57">
        <f ca="1">J32*J30</f>
        <v>4735.1093333333329</v>
      </c>
      <c r="K33" s="57">
        <f ca="1">J33+I33</f>
        <v>20518.807111111109</v>
      </c>
    </row>
    <row r="34" spans="1:11" ht="14.25" customHeight="1" x14ac:dyDescent="0.3">
      <c r="A34" s="31">
        <v>46144</v>
      </c>
      <c r="B34" s="32">
        <f t="shared" ca="1" si="11"/>
        <v>3904.2222222222213</v>
      </c>
      <c r="C34" s="32">
        <f t="shared" ca="1" si="12"/>
        <v>-690.88888888888891</v>
      </c>
      <c r="D34" s="32">
        <f t="shared" ca="1" si="13"/>
        <v>-3808.3888888888887</v>
      </c>
      <c r="E34" s="27">
        <f t="shared" ca="1" si="14"/>
        <v>0.17695941715521663</v>
      </c>
    </row>
    <row r="35" spans="1:11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-8492.7222222222226</v>
      </c>
      <c r="H35" s="37">
        <f ca="1">IF(F35=0,"",G35/F35)*-1</f>
        <v>0.4766312888179392</v>
      </c>
    </row>
    <row r="36" spans="1:11" ht="14.25" customHeight="1" x14ac:dyDescent="0.3">
      <c r="A36" s="31">
        <v>46146</v>
      </c>
      <c r="B36" s="32">
        <f t="shared" ca="1" si="15"/>
        <v>2701.2222222222217</v>
      </c>
      <c r="C36" s="32">
        <f t="shared" ca="1" si="16"/>
        <v>-25.555555555555554</v>
      </c>
      <c r="D36" s="32">
        <f t="shared" ca="1" si="17"/>
        <v>-2868.6666666666665</v>
      </c>
      <c r="E36" s="27">
        <f t="shared" ca="1" si="18"/>
        <v>9.4607379375591313E-3</v>
      </c>
    </row>
    <row r="37" spans="1:11" ht="14.25" customHeight="1" x14ac:dyDescent="0.3">
      <c r="A37" s="31">
        <v>46147</v>
      </c>
      <c r="B37" s="32">
        <f t="shared" ca="1" si="15"/>
        <v>3718.9444444444462</v>
      </c>
      <c r="C37" s="32">
        <f t="shared" ca="1" si="16"/>
        <v>-565.11111111111109</v>
      </c>
      <c r="D37" s="32">
        <f t="shared" ca="1" si="17"/>
        <v>-3187.7777777777778</v>
      </c>
      <c r="E37" s="27">
        <f t="shared" ca="1" si="18"/>
        <v>0.15195470638323291</v>
      </c>
    </row>
    <row r="38" spans="1:11" ht="14.25" customHeight="1" x14ac:dyDescent="0.3">
      <c r="A38" s="31">
        <v>46148</v>
      </c>
      <c r="B38" s="32">
        <f t="shared" ca="1" si="15"/>
        <v>3297.7777777777774</v>
      </c>
      <c r="C38" s="32">
        <f t="shared" ca="1" si="16"/>
        <v>-27.777777777777779</v>
      </c>
      <c r="D38" s="32">
        <f t="shared" ca="1" si="17"/>
        <v>-3429.4444444444443</v>
      </c>
      <c r="E38" s="27">
        <f t="shared" ca="1" si="18"/>
        <v>8.4231805929919149E-3</v>
      </c>
    </row>
    <row r="39" spans="1:11" ht="14.25" customHeight="1" x14ac:dyDescent="0.3">
      <c r="A39" s="31">
        <v>46149</v>
      </c>
      <c r="B39" s="32">
        <f t="shared" ca="1" si="15"/>
        <v>2322.9444444444453</v>
      </c>
      <c r="C39" s="32">
        <f t="shared" ca="1" si="16"/>
        <v>-302.22222222222223</v>
      </c>
      <c r="D39" s="32">
        <f t="shared" ca="1" si="17"/>
        <v>-2082.6666666666665</v>
      </c>
      <c r="E39" s="27">
        <f t="shared" ca="1" si="18"/>
        <v>0.13010307799009874</v>
      </c>
    </row>
    <row r="40" spans="1:11" ht="14.25" customHeight="1" x14ac:dyDescent="0.3">
      <c r="A40" s="31">
        <v>46150</v>
      </c>
      <c r="B40" s="32">
        <f t="shared" ca="1" si="15"/>
        <v>633.05555555555566</v>
      </c>
      <c r="C40" s="32">
        <f t="shared" ca="1" si="16"/>
        <v>-6.666666666666667</v>
      </c>
      <c r="D40" s="32">
        <f t="shared" ca="1" si="17"/>
        <v>-365</v>
      </c>
      <c r="E40" s="27">
        <f t="shared" ca="1" si="18"/>
        <v>1.0530934620447564E-2</v>
      </c>
    </row>
    <row r="41" spans="1:11" ht="14.25" customHeight="1" x14ac:dyDescent="0.3">
      <c r="A41" s="31">
        <v>46151</v>
      </c>
      <c r="B41" s="32">
        <f t="shared" ca="1" si="15"/>
        <v>0</v>
      </c>
      <c r="C41" s="32">
        <f t="shared" ca="1" si="16"/>
        <v>0</v>
      </c>
      <c r="D41" s="32">
        <f t="shared" ca="1" si="17"/>
        <v>0</v>
      </c>
      <c r="E41" s="27" t="str">
        <f t="shared" ca="1" si="18"/>
        <v/>
      </c>
    </row>
    <row r="42" spans="1:11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12673.944444444445</v>
      </c>
      <c r="G42" s="32">
        <f t="shared" ref="G42" ca="1" si="26">SUM(C36:C42)</f>
        <v>-927.33333333333337</v>
      </c>
      <c r="H42" s="37">
        <f ca="1">IF(F42=0,"",G42/F42)*-1</f>
        <v>7.3168486527477636E-2</v>
      </c>
    </row>
    <row r="43" spans="1:11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11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11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11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11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11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H6:H7">
    <cfRule type="cellIs" dxfId="19" priority="20" operator="lessThan">
      <formula>0</formula>
    </cfRule>
  </conditionalFormatting>
  <conditionalFormatting sqref="H13:H14">
    <cfRule type="cellIs" dxfId="18" priority="21" operator="lessThan">
      <formula>0</formula>
    </cfRule>
  </conditionalFormatting>
  <conditionalFormatting sqref="H21">
    <cfRule type="cellIs" dxfId="17" priority="18" operator="lessThan">
      <formula>0</formula>
    </cfRule>
  </conditionalFormatting>
  <conditionalFormatting sqref="H28">
    <cfRule type="cellIs" dxfId="16" priority="17" operator="lessThan">
      <formula>0</formula>
    </cfRule>
  </conditionalFormatting>
  <conditionalFormatting sqref="H32">
    <cfRule type="cellIs" dxfId="15" priority="1" operator="lessThan">
      <formula>0</formula>
    </cfRule>
  </conditionalFormatting>
  <conditionalFormatting sqref="H35">
    <cfRule type="cellIs" dxfId="14" priority="16" operator="lessThan">
      <formula>0</formula>
    </cfRule>
  </conditionalFormatting>
  <conditionalFormatting sqref="H42">
    <cfRule type="cellIs" dxfId="13" priority="15" operator="lessThan">
      <formula>0</formula>
    </cfRule>
  </conditionalFormatting>
  <conditionalFormatting sqref="H49">
    <cfRule type="cellIs" dxfId="12" priority="14" operator="lessThan">
      <formula>0</formula>
    </cfRule>
  </conditionalFormatting>
  <conditionalFormatting sqref="H56">
    <cfRule type="cellIs" dxfId="11" priority="13" operator="lessThan">
      <formula>0</formula>
    </cfRule>
  </conditionalFormatting>
  <conditionalFormatting sqref="H63">
    <cfRule type="cellIs" dxfId="10" priority="12" operator="lessThan">
      <formula>0</formula>
    </cfRule>
  </conditionalFormatting>
  <conditionalFormatting sqref="H70">
    <cfRule type="cellIs" dxfId="9" priority="11" operator="lessThan">
      <formula>0</formula>
    </cfRule>
  </conditionalFormatting>
  <conditionalFormatting sqref="H77">
    <cfRule type="cellIs" dxfId="8" priority="10" operator="lessThan">
      <formula>0</formula>
    </cfRule>
  </conditionalFormatting>
  <conditionalFormatting sqref="H84">
    <cfRule type="cellIs" dxfId="7" priority="9" operator="lessThan">
      <formula>0</formula>
    </cfRule>
  </conditionalFormatting>
  <conditionalFormatting sqref="H91">
    <cfRule type="cellIs" dxfId="6" priority="8" operator="lessThan">
      <formula>0</formula>
    </cfRule>
  </conditionalFormatting>
  <conditionalFormatting sqref="H98">
    <cfRule type="cellIs" dxfId="5" priority="7" operator="lessThan">
      <formula>0</formula>
    </cfRule>
  </conditionalFormatting>
  <conditionalFormatting sqref="H105">
    <cfRule type="cellIs" dxfId="4" priority="6" operator="lessThan">
      <formula>0</formula>
    </cfRule>
  </conditionalFormatting>
  <conditionalFormatting sqref="H112">
    <cfRule type="cellIs" dxfId="3" priority="5" operator="lessThan">
      <formula>0</formula>
    </cfRule>
  </conditionalFormatting>
  <conditionalFormatting sqref="H119">
    <cfRule type="cellIs" dxfId="2" priority="4" operator="lessThan">
      <formula>0</formula>
    </cfRule>
  </conditionalFormatting>
  <conditionalFormatting sqref="H126">
    <cfRule type="cellIs" dxfId="1" priority="3" operator="lessThan">
      <formula>0</formula>
    </cfRule>
  </conditionalFormatting>
  <conditionalFormatting sqref="K30:K31 F31:H31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</vt:i4>
      </vt:variant>
    </vt:vector>
  </HeadingPairs>
  <TitlesOfParts>
    <vt:vector size="38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2026-05-08T06:25:00Z</dcterms:modified>
</cp:coreProperties>
</file>