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B25" i="1"/>
  <c r="B26" i="1"/>
  <c r="I15" i="1"/>
  <c r="B16" i="1"/>
  <c r="B17" i="1"/>
  <c r="I35" i="1"/>
  <c r="B34" i="1"/>
  <c r="B35" i="1"/>
  <c r="I6" i="1"/>
  <c r="B7" i="1"/>
  <c r="B8" i="1"/>
  <c r="B24" i="1"/>
  <c r="B33" i="1"/>
  <c r="B15" i="1"/>
  <c r="B6" i="1"/>
  <c r="I28" i="1"/>
  <c r="J28" i="1"/>
  <c r="K28" i="1"/>
  <c r="I29" i="1"/>
  <c r="J29" i="1"/>
  <c r="K29" i="1"/>
  <c r="I10" i="1"/>
  <c r="J10" i="1"/>
  <c r="K10" i="1"/>
  <c r="I11" i="1"/>
  <c r="J11" i="1"/>
  <c r="K11" i="1"/>
  <c r="I19" i="1"/>
  <c r="J19" i="1"/>
  <c r="K19" i="1"/>
  <c r="I20" i="1"/>
  <c r="J20" i="1"/>
  <c r="K20" i="1"/>
  <c r="I37" i="1"/>
  <c r="J37" i="1"/>
  <c r="K37" i="1"/>
  <c r="I38" i="1"/>
  <c r="J38" i="1"/>
  <c r="K38" i="1"/>
  <c r="J36" i="1"/>
  <c r="K36" i="1"/>
  <c r="K34" i="1"/>
  <c r="J35" i="1"/>
  <c r="K35" i="1"/>
  <c r="J25" i="1"/>
  <c r="K25" i="1"/>
  <c r="K26" i="1"/>
  <c r="K27" i="1"/>
  <c r="K16" i="1"/>
  <c r="K17" i="1"/>
  <c r="K18" i="1"/>
  <c r="K33" i="1"/>
  <c r="K24" i="1"/>
  <c r="J15" i="1"/>
  <c r="K15" i="1"/>
  <c r="K9" i="1"/>
  <c r="K8" i="1"/>
  <c r="K7" i="1"/>
  <c r="J6" i="1"/>
  <c r="K6" i="1"/>
  <c r="J34" i="1"/>
  <c r="J33" i="1"/>
  <c r="J27" i="1"/>
  <c r="I36" i="1"/>
  <c r="I34" i="1"/>
  <c r="I33" i="1"/>
  <c r="I27" i="1"/>
  <c r="J26" i="1"/>
  <c r="I26" i="1"/>
  <c r="J24" i="1"/>
  <c r="I24" i="1"/>
  <c r="J18" i="1"/>
  <c r="I18" i="1"/>
  <c r="J17" i="1"/>
  <c r="I17" i="1"/>
  <c r="J16" i="1"/>
  <c r="I16" i="1"/>
  <c r="I7" i="1"/>
  <c r="J7" i="1"/>
  <c r="I8" i="1"/>
  <c r="J8" i="1"/>
  <c r="I9" i="1"/>
  <c r="J9" i="1"/>
</calcChain>
</file>

<file path=xl/sharedStrings.xml><?xml version="1.0" encoding="utf-8"?>
<sst xmlns="http://schemas.openxmlformats.org/spreadsheetml/2006/main" count="32" uniqueCount="11">
  <si>
    <t>Tarefas</t>
  </si>
  <si>
    <t>M = 2</t>
  </si>
  <si>
    <t>Media</t>
  </si>
  <si>
    <t>Stdev</t>
  </si>
  <si>
    <t>M = 4</t>
  </si>
  <si>
    <t>M = 8</t>
  </si>
  <si>
    <t>M = 16</t>
  </si>
  <si>
    <t>IC 67%</t>
  </si>
  <si>
    <t>R</t>
  </si>
  <si>
    <t>%</t>
  </si>
  <si>
    <t>MEDIA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</si>
</sst>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000"/>
    <numFmt numFmtId="171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71" fontId="0" fillId="3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360581216008"/>
          <c:y val="0.0371959942775393"/>
          <c:w val="0.794518548583489"/>
          <c:h val="0.798722133982179"/>
        </c:manualLayout>
      </c:layout>
      <c:scatterChart>
        <c:scatterStyle val="lineMarker"/>
        <c:varyColors val="0"/>
        <c:ser>
          <c:idx val="0"/>
          <c:order val="0"/>
          <c:tx>
            <c:v>máquinas = 2</c:v>
          </c:tx>
          <c:errBars>
            <c:errDir val="y"/>
            <c:errBarType val="both"/>
            <c:errValType val="cust"/>
            <c:noEndCap val="0"/>
            <c:plus>
              <c:numRef>
                <c:f>Sheet1!$K$6:$K$11</c:f>
                <c:numCache>
                  <c:formatCode>General</c:formatCode>
                  <c:ptCount val="6"/>
                  <c:pt idx="0">
                    <c:v>0.00271121190614088</c:v>
                  </c:pt>
                  <c:pt idx="1">
                    <c:v>0.000438593205601727</c:v>
                  </c:pt>
                  <c:pt idx="2">
                    <c:v>0.000105138004546402</c:v>
                  </c:pt>
                  <c:pt idx="3">
                    <c:v>9.29516003089778E-5</c:v>
                  </c:pt>
                  <c:pt idx="4">
                    <c:v>1.3190905958292E-5</c:v>
                  </c:pt>
                  <c:pt idx="5">
                    <c:v>7.48331477354943E-6</c:v>
                  </c:pt>
                </c:numCache>
              </c:numRef>
            </c:plus>
            <c:minus>
              <c:numRef>
                <c:f>Sheet1!$K$6:$K$11</c:f>
                <c:numCache>
                  <c:formatCode>General</c:formatCode>
                  <c:ptCount val="6"/>
                  <c:pt idx="0">
                    <c:v>0.00271121190614088</c:v>
                  </c:pt>
                  <c:pt idx="1">
                    <c:v>0.000438593205601727</c:v>
                  </c:pt>
                  <c:pt idx="2">
                    <c:v>0.000105138004546402</c:v>
                  </c:pt>
                  <c:pt idx="3">
                    <c:v>9.29516003089778E-5</c:v>
                  </c:pt>
                  <c:pt idx="4">
                    <c:v>1.3190905958292E-5</c:v>
                  </c:pt>
                  <c:pt idx="5">
                    <c:v>7.48331477354943E-6</c:v>
                  </c:pt>
                </c:numCache>
              </c:numRef>
            </c:minus>
          </c:errBars>
          <c:xVal>
            <c:numRef>
              <c:f>Sheet1!$C$6:$C$11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</c:numCache>
            </c:numRef>
          </c:xVal>
          <c:yVal>
            <c:numRef>
              <c:f>Sheet1!$I$6:$I$11</c:f>
              <c:numCache>
                <c:formatCode>0.00000</c:formatCode>
                <c:ptCount val="6"/>
                <c:pt idx="0">
                  <c:v>1.00756</c:v>
                </c:pt>
                <c:pt idx="1">
                  <c:v>1.001978</c:v>
                </c:pt>
                <c:pt idx="2">
                  <c:v>1.000398</c:v>
                </c:pt>
                <c:pt idx="3">
                  <c:v>1.0003</c:v>
                </c:pt>
                <c:pt idx="4">
                  <c:v>1.000042</c:v>
                </c:pt>
                <c:pt idx="5">
                  <c:v>1.000016</c:v>
                </c:pt>
              </c:numCache>
            </c:numRef>
          </c:yVal>
          <c:smooth val="0"/>
        </c:ser>
        <c:ser>
          <c:idx val="1"/>
          <c:order val="1"/>
          <c:tx>
            <c:v>máquinas = 4</c:v>
          </c:tx>
          <c:errBars>
            <c:errDir val="y"/>
            <c:errBarType val="both"/>
            <c:errValType val="cust"/>
            <c:noEndCap val="0"/>
            <c:plus>
              <c:numRef>
                <c:f>Sheet1!$K$15:$K$20</c:f>
                <c:numCache>
                  <c:formatCode>General</c:formatCode>
                  <c:ptCount val="6"/>
                  <c:pt idx="0">
                    <c:v>0.0172026007917408</c:v>
                  </c:pt>
                  <c:pt idx="1">
                    <c:v>0.0042948138492838</c:v>
                  </c:pt>
                  <c:pt idx="2">
                    <c:v>0.00188679251641508</c:v>
                  </c:pt>
                  <c:pt idx="3">
                    <c:v>0.00037967617781473</c:v>
                  </c:pt>
                  <c:pt idx="4">
                    <c:v>0.000118684455595497</c:v>
                  </c:pt>
                  <c:pt idx="5">
                    <c:v>2.42899156029951E-5</c:v>
                  </c:pt>
                </c:numCache>
              </c:numRef>
            </c:plus>
            <c:minus>
              <c:numRef>
                <c:f>Sheet1!$K$15:$K$20</c:f>
                <c:numCache>
                  <c:formatCode>General</c:formatCode>
                  <c:ptCount val="6"/>
                  <c:pt idx="0">
                    <c:v>0.0172026007917408</c:v>
                  </c:pt>
                  <c:pt idx="1">
                    <c:v>0.0042948138492838</c:v>
                  </c:pt>
                  <c:pt idx="2">
                    <c:v>0.00188679251641508</c:v>
                  </c:pt>
                  <c:pt idx="3">
                    <c:v>0.00037967617781473</c:v>
                  </c:pt>
                  <c:pt idx="4">
                    <c:v>0.000118684455595497</c:v>
                  </c:pt>
                  <c:pt idx="5">
                    <c:v>2.42899156029951E-5</c:v>
                  </c:pt>
                </c:numCache>
              </c:numRef>
            </c:minus>
          </c:errBars>
          <c:xVal>
            <c:numRef>
              <c:f>Sheet1!$C$15:$C$20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</c:numCache>
            </c:numRef>
          </c:xVal>
          <c:yVal>
            <c:numRef>
              <c:f>Sheet1!$I$15:$I$20</c:f>
              <c:numCache>
                <c:formatCode>0.00000</c:formatCode>
                <c:ptCount val="6"/>
                <c:pt idx="0">
                  <c:v>1.041352</c:v>
                </c:pt>
                <c:pt idx="1">
                  <c:v>1.014796</c:v>
                </c:pt>
                <c:pt idx="2">
                  <c:v>1.005504</c:v>
                </c:pt>
                <c:pt idx="3">
                  <c:v>1.001322</c:v>
                </c:pt>
                <c:pt idx="4">
                  <c:v>1.000306</c:v>
                </c:pt>
                <c:pt idx="5">
                  <c:v>1.00007</c:v>
                </c:pt>
              </c:numCache>
            </c:numRef>
          </c:yVal>
          <c:smooth val="0"/>
        </c:ser>
        <c:ser>
          <c:idx val="2"/>
          <c:order val="2"/>
          <c:tx>
            <c:v>máquinas = 8</c:v>
          </c:tx>
          <c:errBars>
            <c:errDir val="y"/>
            <c:errBarType val="both"/>
            <c:errValType val="cust"/>
            <c:noEndCap val="0"/>
            <c:plus>
              <c:numRef>
                <c:f>Sheet1!$K$25:$K$29</c:f>
                <c:numCache>
                  <c:formatCode>General</c:formatCode>
                  <c:ptCount val="5"/>
                  <c:pt idx="0">
                    <c:v>0.014631595811804</c:v>
                  </c:pt>
                  <c:pt idx="1">
                    <c:v>0.0045381311131346</c:v>
                  </c:pt>
                  <c:pt idx="2">
                    <c:v>0.0010228910010358</c:v>
                  </c:pt>
                  <c:pt idx="3">
                    <c:v>0.00065405198570146</c:v>
                  </c:pt>
                  <c:pt idx="4">
                    <c:v>4.1182520563952E-5</c:v>
                  </c:pt>
                </c:numCache>
              </c:numRef>
            </c:plus>
            <c:minus>
              <c:numRef>
                <c:f>Sheet1!$K$25:$K$29</c:f>
                <c:numCache>
                  <c:formatCode>General</c:formatCode>
                  <c:ptCount val="5"/>
                  <c:pt idx="0">
                    <c:v>0.014631595811804</c:v>
                  </c:pt>
                  <c:pt idx="1">
                    <c:v>0.0045381311131346</c:v>
                  </c:pt>
                  <c:pt idx="2">
                    <c:v>0.0010228910010358</c:v>
                  </c:pt>
                  <c:pt idx="3">
                    <c:v>0.00065405198570146</c:v>
                  </c:pt>
                  <c:pt idx="4">
                    <c:v>4.1182520563952E-5</c:v>
                  </c:pt>
                </c:numCache>
              </c:numRef>
            </c:minus>
          </c:errBars>
          <c:xVal>
            <c:numRef>
              <c:f>Sheet1!$C$25:$C$29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</c:numCache>
            </c:numRef>
          </c:xVal>
          <c:yVal>
            <c:numRef>
              <c:f>Sheet1!$I$25:$I$29</c:f>
              <c:numCache>
                <c:formatCode>0.00000</c:formatCode>
                <c:ptCount val="5"/>
                <c:pt idx="0">
                  <c:v>1.030094</c:v>
                </c:pt>
                <c:pt idx="1">
                  <c:v>1.022798</c:v>
                </c:pt>
                <c:pt idx="2">
                  <c:v>1.005596</c:v>
                </c:pt>
                <c:pt idx="3">
                  <c:v>1.001542</c:v>
                </c:pt>
                <c:pt idx="4">
                  <c:v>1.000284</c:v>
                </c:pt>
              </c:numCache>
            </c:numRef>
          </c:yVal>
          <c:smooth val="0"/>
        </c:ser>
        <c:ser>
          <c:idx val="3"/>
          <c:order val="3"/>
          <c:tx>
            <c:v>máquinas = 16</c:v>
          </c:tx>
          <c:errBars>
            <c:errDir val="y"/>
            <c:errBarType val="both"/>
            <c:errValType val="cust"/>
            <c:noEndCap val="0"/>
            <c:plus>
              <c:numRef>
                <c:f>Sheet1!$K$35:$K$38</c:f>
                <c:numCache>
                  <c:formatCode>General</c:formatCode>
                  <c:ptCount val="4"/>
                  <c:pt idx="0">
                    <c:v>0.00470316871906589</c:v>
                  </c:pt>
                  <c:pt idx="1">
                    <c:v>0.00429611498915006</c:v>
                  </c:pt>
                  <c:pt idx="2">
                    <c:v>0.00136893608324129</c:v>
                  </c:pt>
                  <c:pt idx="3">
                    <c:v>9.60208310732741E-5</c:v>
                  </c:pt>
                </c:numCache>
              </c:numRef>
            </c:plus>
            <c:minus>
              <c:numRef>
                <c:f>Sheet1!$K$35:$K$38</c:f>
                <c:numCache>
                  <c:formatCode>General</c:formatCode>
                  <c:ptCount val="4"/>
                  <c:pt idx="0">
                    <c:v>0.00470316871906589</c:v>
                  </c:pt>
                  <c:pt idx="1">
                    <c:v>0.00429611498915006</c:v>
                  </c:pt>
                  <c:pt idx="2">
                    <c:v>0.00136893608324129</c:v>
                  </c:pt>
                  <c:pt idx="3">
                    <c:v>9.60208310732741E-5</c:v>
                  </c:pt>
                </c:numCache>
              </c:numRef>
            </c:minus>
          </c:errBars>
          <c:xVal>
            <c:numRef>
              <c:f>Sheet1!$C$35:$C$38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320.0</c:v>
                </c:pt>
              </c:numCache>
            </c:numRef>
          </c:xVal>
          <c:yVal>
            <c:numRef>
              <c:f>Sheet1!$I$35:$I$38</c:f>
              <c:numCache>
                <c:formatCode>0.00000</c:formatCode>
                <c:ptCount val="4"/>
                <c:pt idx="0">
                  <c:v>1.040426</c:v>
                </c:pt>
                <c:pt idx="1">
                  <c:v>1.023728</c:v>
                </c:pt>
                <c:pt idx="2">
                  <c:v>1.005136</c:v>
                </c:pt>
                <c:pt idx="3">
                  <c:v>1.00077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94520"/>
        <c:axId val="2100386152"/>
      </c:scatterChart>
      <c:valAx>
        <c:axId val="2103994520"/>
        <c:scaling>
          <c:logBase val="2.0"/>
          <c:orientation val="minMax"/>
          <c:max val="640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</a:t>
                </a:r>
                <a:r>
                  <a:rPr lang="en-US" sz="1600"/>
                  <a:t>úmero de tarefas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81036934816138"/>
              <c:y val="0.91513568314690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0386152"/>
        <c:crosses val="autoZero"/>
        <c:crossBetween val="midCat"/>
        <c:majorUnit val="2.0"/>
        <c:minorUnit val="2.0"/>
      </c:valAx>
      <c:valAx>
        <c:axId val="2100386152"/>
        <c:scaling>
          <c:orientation val="minMax"/>
          <c:max val="1.07"/>
          <c:min val="0.9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LPT/OPT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176807980049875"/>
              <c:y val="0.375587171775202"/>
            </c:manualLayout>
          </c:layout>
          <c:overlay val="0"/>
        </c:title>
        <c:numFmt formatCode="0.00" sourceLinked="0"/>
        <c:majorTickMark val="in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39945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62534458965825"/>
          <c:y val="0.0817859033715206"/>
          <c:w val="0.237113402061856"/>
          <c:h val="0.28514075225575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4</xdr:row>
      <xdr:rowOff>44450</xdr:rowOff>
    </xdr:from>
    <xdr:to>
      <xdr:col>18</xdr:col>
      <xdr:colOff>584200</xdr:colOff>
      <xdr:row>27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"/>
  <sheetViews>
    <sheetView tabSelected="1" topLeftCell="B1" workbookViewId="0">
      <selection activeCell="M32" sqref="M32"/>
    </sheetView>
  </sheetViews>
  <sheetFormatPr baseColWidth="10" defaultRowHeight="15" x14ac:dyDescent="0"/>
  <cols>
    <col min="1" max="1" width="18.6640625" customWidth="1"/>
    <col min="2" max="2" width="11.83203125" style="6" bestFit="1" customWidth="1"/>
  </cols>
  <sheetData>
    <row r="4" spans="1:11">
      <c r="C4" s="2" t="s">
        <v>1</v>
      </c>
      <c r="D4" s="3"/>
      <c r="E4" s="3"/>
      <c r="F4" s="3"/>
      <c r="G4" s="3"/>
      <c r="H4" s="3"/>
      <c r="I4" s="3"/>
      <c r="J4" s="3"/>
    </row>
    <row r="5" spans="1:11">
      <c r="B5" s="9" t="s">
        <v>8</v>
      </c>
      <c r="C5" s="1" t="s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 t="s">
        <v>2</v>
      </c>
      <c r="J5" s="1" t="s">
        <v>3</v>
      </c>
      <c r="K5" s="1" t="s">
        <v>7</v>
      </c>
    </row>
    <row r="6" spans="1:11">
      <c r="B6" s="12">
        <f>4/3-1/(3*2)</f>
        <v>1.1666666666666665</v>
      </c>
      <c r="C6" s="1">
        <v>10</v>
      </c>
      <c r="D6" s="4">
        <v>1.0161</v>
      </c>
      <c r="E6" s="4">
        <v>1.0113700000000001</v>
      </c>
      <c r="F6" s="4">
        <v>1.0058199999999999</v>
      </c>
      <c r="G6" s="4">
        <v>1.0019</v>
      </c>
      <c r="H6" s="4">
        <v>1.00261</v>
      </c>
      <c r="I6" s="4">
        <f>AVERAGE(D6:H6)</f>
        <v>1.00756</v>
      </c>
      <c r="J6" s="4">
        <f>STDEV(D6:H6)</f>
        <v>6.0624541235377791E-3</v>
      </c>
      <c r="K6" s="5">
        <f>1*J6/SQRT(5)</f>
        <v>2.7112119061408761E-3</v>
      </c>
    </row>
    <row r="7" spans="1:11">
      <c r="A7" s="6" t="s">
        <v>10</v>
      </c>
      <c r="B7" s="11">
        <f>AVERAGE(I6:I9)</f>
        <v>1.002559</v>
      </c>
      <c r="C7" s="1">
        <v>20</v>
      </c>
      <c r="D7" s="4">
        <v>1.0027299999999999</v>
      </c>
      <c r="E7" s="4">
        <v>1.0032799999999999</v>
      </c>
      <c r="F7" s="4">
        <v>1.0009999999999999</v>
      </c>
      <c r="G7" s="4">
        <v>1.0016</v>
      </c>
      <c r="H7" s="4">
        <v>1.0012799999999999</v>
      </c>
      <c r="I7" s="4">
        <f t="shared" ref="I7:I9" si="0">AVERAGE(D7:H7)</f>
        <v>1.001978</v>
      </c>
      <c r="J7" s="4">
        <f t="shared" ref="J7:J9" si="1">STDEV(D7:H7)</f>
        <v>9.8072422219500251E-4</v>
      </c>
      <c r="K7" s="5">
        <f>1*J7/SQRT(5)</f>
        <v>4.385932056017267E-4</v>
      </c>
    </row>
    <row r="8" spans="1:11">
      <c r="A8" s="6" t="s">
        <v>9</v>
      </c>
      <c r="B8" s="13">
        <f>100*(1-(B6-B7)/B6)</f>
        <v>85.933628571428571</v>
      </c>
      <c r="C8" s="1">
        <v>40</v>
      </c>
      <c r="D8" s="4">
        <v>1</v>
      </c>
      <c r="E8" s="4">
        <v>1.0005299999999999</v>
      </c>
      <c r="F8" s="4">
        <v>1.00057</v>
      </c>
      <c r="G8" s="4">
        <v>1.00037</v>
      </c>
      <c r="H8" s="4">
        <v>1.0005200000000001</v>
      </c>
      <c r="I8" s="4">
        <f t="shared" si="0"/>
        <v>1.0003980000000001</v>
      </c>
      <c r="J8" s="4">
        <f t="shared" si="1"/>
        <v>2.3509572518443651E-4</v>
      </c>
      <c r="K8" s="5">
        <f>1*J8/SQRT(5)</f>
        <v>1.0513800454640185E-4</v>
      </c>
    </row>
    <row r="9" spans="1:11">
      <c r="C9" s="1">
        <v>80</v>
      </c>
      <c r="D9" s="4">
        <v>1.0003200000000001</v>
      </c>
      <c r="E9" s="4">
        <v>1</v>
      </c>
      <c r="F9" s="4">
        <v>1.0002</v>
      </c>
      <c r="G9" s="4">
        <v>1.0004999999999999</v>
      </c>
      <c r="H9" s="4">
        <v>1.00048</v>
      </c>
      <c r="I9" s="4">
        <f t="shared" si="0"/>
        <v>1.0003</v>
      </c>
      <c r="J9" s="4">
        <f t="shared" si="1"/>
        <v>2.0784609690826481E-4</v>
      </c>
      <c r="K9" s="5">
        <f>1*J9/SQRT(5)</f>
        <v>9.2951600308977791E-5</v>
      </c>
    </row>
    <row r="10" spans="1:11">
      <c r="C10" s="1">
        <v>160</v>
      </c>
      <c r="D10" s="4">
        <v>1.00003</v>
      </c>
      <c r="E10" s="4">
        <v>1.0000800000000001</v>
      </c>
      <c r="F10" s="4">
        <v>1.0000500000000001</v>
      </c>
      <c r="G10" s="4">
        <v>1</v>
      </c>
      <c r="H10" s="4">
        <v>1.0000500000000001</v>
      </c>
      <c r="I10" s="4">
        <f t="shared" ref="I10:I11" si="2">AVERAGE(D10:H10)</f>
        <v>1.0000420000000001</v>
      </c>
      <c r="J10" s="4">
        <f t="shared" ref="J10:J11" si="3">STDEV(D10:H10)</f>
        <v>2.9495762407547923E-5</v>
      </c>
      <c r="K10" s="5">
        <f t="shared" ref="K10:K11" si="4">1*J10/SQRT(5)</f>
        <v>1.3190905958292002E-5</v>
      </c>
    </row>
    <row r="11" spans="1:11">
      <c r="C11" s="1">
        <v>320</v>
      </c>
      <c r="D11" s="4">
        <v>1.0000199999999999</v>
      </c>
      <c r="E11" s="4">
        <v>1</v>
      </c>
      <c r="F11" s="4">
        <v>1.00004</v>
      </c>
      <c r="G11" s="4">
        <v>1</v>
      </c>
      <c r="H11" s="4">
        <v>1.0000199999999999</v>
      </c>
      <c r="I11" s="4">
        <f t="shared" si="2"/>
        <v>1.000016</v>
      </c>
      <c r="J11" s="4">
        <f t="shared" si="3"/>
        <v>1.6733200530684977E-5</v>
      </c>
      <c r="K11" s="5">
        <f t="shared" si="4"/>
        <v>7.4833147735494323E-6</v>
      </c>
    </row>
    <row r="13" spans="1:11">
      <c r="C13" s="2" t="s">
        <v>4</v>
      </c>
      <c r="D13" s="3"/>
      <c r="E13" s="3"/>
      <c r="F13" s="3"/>
      <c r="G13" s="3"/>
      <c r="H13" s="3"/>
      <c r="I13" s="3"/>
      <c r="J13" s="3"/>
    </row>
    <row r="14" spans="1:11">
      <c r="B14" s="9" t="s">
        <v>8</v>
      </c>
      <c r="C14" s="1" t="s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 t="s">
        <v>2</v>
      </c>
      <c r="J14" s="1" t="s">
        <v>3</v>
      </c>
      <c r="K14" s="1" t="s">
        <v>7</v>
      </c>
    </row>
    <row r="15" spans="1:11">
      <c r="B15" s="8">
        <f>4/3-1/(3*4)</f>
        <v>1.25</v>
      </c>
      <c r="C15" s="1">
        <v>10</v>
      </c>
      <c r="D15" s="4">
        <v>1</v>
      </c>
      <c r="E15" s="4">
        <v>1.0452399999999999</v>
      </c>
      <c r="F15" s="4">
        <v>1.09185</v>
      </c>
      <c r="G15" s="4">
        <v>1.0627500000000001</v>
      </c>
      <c r="H15" s="4">
        <v>1.00692</v>
      </c>
      <c r="I15" s="4">
        <f>AVERAGE(D15:H15)</f>
        <v>1.0413520000000001</v>
      </c>
      <c r="J15" s="4">
        <f>STDEV(D15:H15)</f>
        <v>3.8466184760124054E-2</v>
      </c>
      <c r="K15" s="5">
        <f>1*J15/SQRT(5)</f>
        <v>1.7202600791740765E-2</v>
      </c>
    </row>
    <row r="16" spans="1:11">
      <c r="A16" s="6" t="s">
        <v>10</v>
      </c>
      <c r="B16" s="10">
        <f>AVERAGE(I15:I18)</f>
        <v>1.0157435000000001</v>
      </c>
      <c r="C16" s="1">
        <v>20</v>
      </c>
      <c r="D16" s="4">
        <v>1.0293099999999999</v>
      </c>
      <c r="E16" s="4">
        <v>1.0157400000000001</v>
      </c>
      <c r="F16" s="4">
        <v>1.0139800000000001</v>
      </c>
      <c r="G16" s="4">
        <v>1.0024999999999999</v>
      </c>
      <c r="H16" s="4">
        <v>1.0124500000000001</v>
      </c>
      <c r="I16" s="4">
        <f t="shared" ref="I16:I18" si="5">AVERAGE(D16:H16)</f>
        <v>1.014796</v>
      </c>
      <c r="J16" s="4">
        <f t="shared" ref="J16:J18" si="6">STDEV(D16:H16)</f>
        <v>9.6034957177061238E-3</v>
      </c>
      <c r="K16" s="5">
        <f t="shared" ref="K16:K20" si="7">1*J16/SQRT(5)</f>
        <v>4.2948138492838045E-3</v>
      </c>
    </row>
    <row r="17" spans="1:11">
      <c r="A17" s="6" t="s">
        <v>9</v>
      </c>
      <c r="B17" s="14">
        <f>100*(1-(B15-B16)/B15)</f>
        <v>81.259480000000011</v>
      </c>
      <c r="C17" s="1">
        <v>40</v>
      </c>
      <c r="D17" s="4">
        <v>1.0070300000000001</v>
      </c>
      <c r="E17" s="4">
        <v>1.00448</v>
      </c>
      <c r="F17" s="4">
        <v>1.0017199999999999</v>
      </c>
      <c r="G17" s="4">
        <v>1.00224</v>
      </c>
      <c r="H17" s="4">
        <v>1.0120499999999999</v>
      </c>
      <c r="I17" s="4">
        <f t="shared" si="5"/>
        <v>1.0055040000000002</v>
      </c>
      <c r="J17" s="4">
        <f t="shared" si="6"/>
        <v>4.2189963261420101E-3</v>
      </c>
      <c r="K17" s="5">
        <f t="shared" si="7"/>
        <v>1.8867925164150815E-3</v>
      </c>
    </row>
    <row r="18" spans="1:11">
      <c r="C18" s="1">
        <v>80</v>
      </c>
      <c r="D18" s="4">
        <v>1.0004999999999999</v>
      </c>
      <c r="E18" s="4">
        <v>1.0007299999999999</v>
      </c>
      <c r="F18" s="4">
        <v>1.00264</v>
      </c>
      <c r="G18" s="4">
        <v>1.0011300000000001</v>
      </c>
      <c r="H18" s="4">
        <v>1.0016099999999999</v>
      </c>
      <c r="I18" s="4">
        <f t="shared" si="5"/>
        <v>1.001322</v>
      </c>
      <c r="J18" s="4">
        <f t="shared" si="6"/>
        <v>8.4898174303103466E-4</v>
      </c>
      <c r="K18" s="5">
        <f t="shared" si="7"/>
        <v>3.7967617781473035E-4</v>
      </c>
    </row>
    <row r="19" spans="1:11">
      <c r="C19" s="1">
        <v>160</v>
      </c>
      <c r="D19" s="4">
        <v>1</v>
      </c>
      <c r="E19" s="4">
        <v>1.0004500000000001</v>
      </c>
      <c r="F19" s="4">
        <v>1.00068</v>
      </c>
      <c r="G19" s="4">
        <v>1.0001500000000001</v>
      </c>
      <c r="H19" s="4">
        <v>1.0002500000000001</v>
      </c>
      <c r="I19" s="4">
        <f t="shared" ref="I19:I20" si="8">AVERAGE(D19:H19)</f>
        <v>1.0003059999999999</v>
      </c>
      <c r="J19" s="4">
        <f t="shared" ref="J19:J20" si="9">STDEV(D19:H19)</f>
        <v>2.6538651058408624E-4</v>
      </c>
      <c r="K19" s="5">
        <f t="shared" si="7"/>
        <v>1.1868445559549684E-4</v>
      </c>
    </row>
    <row r="20" spans="1:11">
      <c r="C20" s="1">
        <v>320</v>
      </c>
      <c r="D20" s="4">
        <v>1.0000800000000001</v>
      </c>
      <c r="E20" s="4">
        <v>1.00007</v>
      </c>
      <c r="F20" s="4">
        <v>1</v>
      </c>
      <c r="G20" s="4">
        <v>1.0000500000000001</v>
      </c>
      <c r="H20" s="4">
        <v>1.0001500000000001</v>
      </c>
      <c r="I20" s="4">
        <f t="shared" si="8"/>
        <v>1.0000700000000002</v>
      </c>
      <c r="J20" s="4">
        <f t="shared" si="9"/>
        <v>5.4313902456029848E-5</v>
      </c>
      <c r="K20" s="5">
        <f t="shared" si="7"/>
        <v>2.4289915602995102E-5</v>
      </c>
    </row>
    <row r="22" spans="1:11">
      <c r="C22" s="2" t="s">
        <v>5</v>
      </c>
      <c r="D22" s="3"/>
      <c r="E22" s="3"/>
      <c r="F22" s="3"/>
      <c r="G22" s="3"/>
      <c r="H22" s="3"/>
      <c r="I22" s="3"/>
      <c r="J22" s="3"/>
    </row>
    <row r="23" spans="1:11">
      <c r="B23" s="9" t="s">
        <v>8</v>
      </c>
      <c r="C23" s="1" t="s">
        <v>0</v>
      </c>
      <c r="D23" s="1">
        <v>1</v>
      </c>
      <c r="E23" s="1">
        <v>2</v>
      </c>
      <c r="F23" s="1">
        <v>3</v>
      </c>
      <c r="G23" s="1">
        <v>4</v>
      </c>
      <c r="H23" s="1">
        <v>5</v>
      </c>
      <c r="I23" s="1" t="s">
        <v>2</v>
      </c>
      <c r="J23" s="1" t="s">
        <v>3</v>
      </c>
      <c r="K23" s="1" t="s">
        <v>7</v>
      </c>
    </row>
    <row r="24" spans="1:11">
      <c r="B24" s="8">
        <f>4/3-1/(3*8)</f>
        <v>1.2916666666666665</v>
      </c>
      <c r="C24" s="1">
        <v>10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f>AVERAGE(D24:H24)</f>
        <v>1</v>
      </c>
      <c r="J24" s="4">
        <f>STDEV(D24:H24)</f>
        <v>0</v>
      </c>
      <c r="K24" s="5">
        <f>1*J24/SQRT(5)</f>
        <v>0</v>
      </c>
    </row>
    <row r="25" spans="1:11">
      <c r="A25" s="6" t="s">
        <v>10</v>
      </c>
      <c r="B25" s="10">
        <f>AVERAGE(I24:I27)</f>
        <v>1.0146220000000001</v>
      </c>
      <c r="C25" s="1">
        <v>20</v>
      </c>
      <c r="D25" s="4">
        <v>1.07114</v>
      </c>
      <c r="E25" s="4">
        <v>1</v>
      </c>
      <c r="F25" s="4">
        <v>1.0223100000000001</v>
      </c>
      <c r="G25" s="4">
        <v>1</v>
      </c>
      <c r="H25" s="4">
        <v>1.0570200000000001</v>
      </c>
      <c r="I25" s="4">
        <f t="shared" ref="I25:I27" si="10">AVERAGE(D25:H25)</f>
        <v>1.0300940000000001</v>
      </c>
      <c r="J25" s="4">
        <f t="shared" ref="J25:J27" si="11">STDEV(D25:H25)</f>
        <v>3.2717242854494941E-2</v>
      </c>
      <c r="K25" s="5">
        <f t="shared" ref="K25:K29" si="12">1*J25/SQRT(5)</f>
        <v>1.4631595811803989E-2</v>
      </c>
    </row>
    <row r="26" spans="1:11">
      <c r="A26" s="6" t="s">
        <v>9</v>
      </c>
      <c r="B26" s="13">
        <f>100*(1-(B24-B25)/B24)</f>
        <v>78.551380645161302</v>
      </c>
      <c r="C26" s="1">
        <v>40</v>
      </c>
      <c r="D26" s="4">
        <v>1.01498</v>
      </c>
      <c r="E26" s="4">
        <v>1.01833</v>
      </c>
      <c r="F26" s="4">
        <v>1.0136799999999999</v>
      </c>
      <c r="G26" s="4">
        <v>1.0365500000000001</v>
      </c>
      <c r="H26" s="4">
        <v>1.0304500000000001</v>
      </c>
      <c r="I26" s="4">
        <f t="shared" si="10"/>
        <v>1.0227980000000001</v>
      </c>
      <c r="J26" s="4">
        <f t="shared" si="11"/>
        <v>1.0147569659775754E-2</v>
      </c>
      <c r="K26" s="5">
        <f t="shared" si="12"/>
        <v>4.5381311131345997E-3</v>
      </c>
    </row>
    <row r="27" spans="1:11">
      <c r="C27" s="1">
        <v>80</v>
      </c>
      <c r="D27" s="4">
        <v>1.0058800000000001</v>
      </c>
      <c r="E27" s="4">
        <v>1.00729</v>
      </c>
      <c r="F27" s="4">
        <v>1.0054700000000001</v>
      </c>
      <c r="G27" s="4">
        <v>1.00752</v>
      </c>
      <c r="H27" s="4">
        <v>1.0018199999999999</v>
      </c>
      <c r="I27" s="4">
        <f t="shared" si="10"/>
        <v>1.0055960000000002</v>
      </c>
      <c r="J27" s="4">
        <f t="shared" si="11"/>
        <v>2.2872538118888608E-3</v>
      </c>
      <c r="K27" s="5">
        <f t="shared" si="12"/>
        <v>1.0228910010358018E-3</v>
      </c>
    </row>
    <row r="28" spans="1:11">
      <c r="C28" s="1">
        <v>160</v>
      </c>
      <c r="D28" s="4">
        <v>1.0041500000000001</v>
      </c>
      <c r="E28" s="4">
        <v>1.00095</v>
      </c>
      <c r="F28" s="4">
        <v>1.0009699999999999</v>
      </c>
      <c r="G28" s="4">
        <v>1.0006900000000001</v>
      </c>
      <c r="H28" s="4">
        <v>1.00095</v>
      </c>
      <c r="I28" s="4">
        <f t="shared" ref="I28:I29" si="13">AVERAGE(D28:H28)</f>
        <v>1.0015419999999999</v>
      </c>
      <c r="J28" s="4">
        <f t="shared" ref="J28:J29" si="14">STDEV(D28:H28)</f>
        <v>1.4625047008471851E-3</v>
      </c>
      <c r="K28" s="5">
        <f t="shared" si="12"/>
        <v>6.5405198570146002E-4</v>
      </c>
    </row>
    <row r="29" spans="1:11">
      <c r="C29" s="1">
        <v>320</v>
      </c>
      <c r="D29" s="4">
        <v>1.00041</v>
      </c>
      <c r="E29" s="4">
        <v>1.0002500000000001</v>
      </c>
      <c r="F29" s="4">
        <v>1.00021</v>
      </c>
      <c r="G29" s="4">
        <v>1.0003500000000001</v>
      </c>
      <c r="H29" s="4">
        <v>1.0002</v>
      </c>
      <c r="I29" s="4">
        <f t="shared" si="13"/>
        <v>1.000284</v>
      </c>
      <c r="J29" s="4">
        <f t="shared" si="14"/>
        <v>9.2086915465779625E-5</v>
      </c>
      <c r="K29" s="5">
        <f t="shared" si="12"/>
        <v>4.1182520563951991E-5</v>
      </c>
    </row>
    <row r="31" spans="1:11">
      <c r="C31" s="2" t="s">
        <v>6</v>
      </c>
      <c r="D31" s="3"/>
      <c r="E31" s="3"/>
      <c r="F31" s="3"/>
      <c r="G31" s="3"/>
      <c r="H31" s="3"/>
      <c r="I31" s="3"/>
      <c r="J31" s="3"/>
    </row>
    <row r="32" spans="1:11">
      <c r="B32" s="9" t="s">
        <v>8</v>
      </c>
      <c r="C32" s="1" t="s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 t="s">
        <v>2</v>
      </c>
      <c r="J32" s="1" t="s">
        <v>3</v>
      </c>
      <c r="K32" s="1" t="s">
        <v>7</v>
      </c>
    </row>
    <row r="33" spans="1:11">
      <c r="B33" s="8">
        <f>4/3-1/(3*16)</f>
        <v>1.3125</v>
      </c>
      <c r="C33" s="1">
        <v>10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f>AVERAGE(D33:H33)</f>
        <v>1</v>
      </c>
      <c r="J33" s="4">
        <f>STDEV(D33:H33)</f>
        <v>0</v>
      </c>
      <c r="K33" s="4">
        <f>1*J33/SQRT(5)</f>
        <v>0</v>
      </c>
    </row>
    <row r="34" spans="1:11">
      <c r="A34" s="6" t="s">
        <v>10</v>
      </c>
      <c r="B34" s="10">
        <f>AVERAGE(I33:I36)</f>
        <v>1.0160385000000001</v>
      </c>
      <c r="C34" s="1">
        <v>20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f t="shared" ref="I34:I36" si="15">AVERAGE(D34:H34)</f>
        <v>1</v>
      </c>
      <c r="J34" s="4">
        <f t="shared" ref="J34:J36" si="16">STDEV(D34:H34)</f>
        <v>0</v>
      </c>
      <c r="K34" s="4">
        <f t="shared" ref="K34:K36" si="17">1*J34/SQRT(5)</f>
        <v>0</v>
      </c>
    </row>
    <row r="35" spans="1:11">
      <c r="A35" s="6" t="s">
        <v>9</v>
      </c>
      <c r="B35" s="13">
        <f>100*(1-(B33-B34)/B33)</f>
        <v>77.41245714285715</v>
      </c>
      <c r="C35" s="15">
        <v>40</v>
      </c>
      <c r="D35">
        <v>1.0386200000000001</v>
      </c>
      <c r="E35" s="4">
        <v>1.04426</v>
      </c>
      <c r="F35" s="4">
        <v>1.0564199999999999</v>
      </c>
      <c r="G35" s="4">
        <v>1.02965</v>
      </c>
      <c r="H35" s="4">
        <v>1.03318</v>
      </c>
      <c r="I35" s="4">
        <f t="shared" si="15"/>
        <v>1.0404260000000001</v>
      </c>
      <c r="J35" s="4">
        <f t="shared" si="16"/>
        <v>1.0516604965481943E-2</v>
      </c>
      <c r="K35" s="4">
        <f t="shared" si="17"/>
        <v>4.7031687190658908E-3</v>
      </c>
    </row>
    <row r="36" spans="1:11">
      <c r="C36" s="15">
        <v>80</v>
      </c>
      <c r="D36" s="4">
        <v>1.02844</v>
      </c>
      <c r="E36" s="4">
        <v>1.0341899999999999</v>
      </c>
      <c r="F36" s="4">
        <v>1.0198100000000001</v>
      </c>
      <c r="G36" s="4">
        <v>1.00919</v>
      </c>
      <c r="H36" s="4">
        <v>1.02701</v>
      </c>
      <c r="I36" s="4">
        <f t="shared" si="15"/>
        <v>1.023728</v>
      </c>
      <c r="J36" s="4">
        <f>STDEV(D36:H36)</f>
        <v>9.6064051548953155E-3</v>
      </c>
      <c r="K36" s="4">
        <f>1*J36/SQRT(5)</f>
        <v>4.2961149891500641E-3</v>
      </c>
    </row>
    <row r="37" spans="1:11">
      <c r="C37" s="1">
        <v>160</v>
      </c>
      <c r="D37" s="4">
        <v>1.0073000000000001</v>
      </c>
      <c r="E37" s="4">
        <v>1.00939</v>
      </c>
      <c r="F37" s="4">
        <v>1.0022</v>
      </c>
      <c r="G37" s="4">
        <v>1.00349</v>
      </c>
      <c r="H37" s="4">
        <v>1.0033000000000001</v>
      </c>
      <c r="I37" s="4">
        <f t="shared" ref="I37:I38" si="18">AVERAGE(D37:H37)</f>
        <v>1.005136</v>
      </c>
      <c r="J37" s="4">
        <f t="shared" ref="J37:J38" si="19">STDEV(D37:H37)</f>
        <v>3.0610341389798435E-3</v>
      </c>
      <c r="K37" s="4">
        <f t="shared" ref="K37:K38" si="20">1*J37/SQRT(5)</f>
        <v>1.3689360832412937E-3</v>
      </c>
    </row>
    <row r="38" spans="1:11">
      <c r="C38" s="7">
        <v>320</v>
      </c>
      <c r="D38" s="4">
        <v>1.0006999999999999</v>
      </c>
      <c r="E38" s="4">
        <v>1.00061</v>
      </c>
      <c r="F38" s="4">
        <v>1.00082</v>
      </c>
      <c r="G38" s="4">
        <v>1.0005999999999999</v>
      </c>
      <c r="H38" s="4">
        <v>1.00112</v>
      </c>
      <c r="I38" s="4">
        <f t="shared" si="18"/>
        <v>1.0007699999999999</v>
      </c>
      <c r="J38" s="4">
        <f t="shared" si="19"/>
        <v>2.147091055358649E-4</v>
      </c>
      <c r="K38" s="4">
        <f t="shared" si="20"/>
        <v>9.6020831073274061E-5</v>
      </c>
    </row>
  </sheetData>
  <pageMargins left="0.75" right="0.75" top="1" bottom="1" header="0.5" footer="0.5"/>
  <pageSetup paperSize="9" orientation="portrait" horizontalDpi="4294967292" verticalDpi="4294967292"/>
  <ignoredErrors>
    <ignoredError sqref="I6:J6 I7:J8 I9:J9 I16:J18 J15 I33:J38 I24:K29 I19:J20 I10:J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Cortez</dc:creator>
  <cp:lastModifiedBy>Daniel Cortez</cp:lastModifiedBy>
  <dcterms:created xsi:type="dcterms:W3CDTF">2013-11-29T14:22:15Z</dcterms:created>
  <dcterms:modified xsi:type="dcterms:W3CDTF">2013-12-01T20:01:29Z</dcterms:modified>
</cp:coreProperties>
</file>